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12645" windowHeight="12480" tabRatio="760" firstSheet="1" activeTab="1"/>
  </bookViews>
  <sheets>
    <sheet name="PRVA STRAN" sheetId="1" r:id="rId1"/>
    <sheet name="VH Pirošica" sheetId="2" r:id="rId2"/>
    <sheet name="List1" sheetId="3" r:id="rId3"/>
    <sheet name="List2" sheetId="4" r:id="rId4"/>
  </sheets>
  <definedNames>
    <definedName name="_xlnm.Print_Area" localSheetId="0">'PRVA STRAN'!$A$1:$K$90</definedName>
    <definedName name="_xlnm.Print_Area" localSheetId="1">'VH Pirošica'!$A$1:$F$178</definedName>
  </definedNames>
  <calcPr fullCalcOnLoad="1"/>
</workbook>
</file>

<file path=xl/comments2.xml><?xml version="1.0" encoding="utf-8"?>
<comments xmlns="http://schemas.openxmlformats.org/spreadsheetml/2006/main">
  <authors>
    <author>dejan</author>
  </authors>
  <commentList>
    <comment ref="E68" authorId="0">
      <text>
        <r>
          <rPr>
            <b/>
            <sz val="8"/>
            <rFont val="Tahoma"/>
            <family val="2"/>
          </rPr>
          <t>str 37</t>
        </r>
      </text>
    </comment>
  </commentList>
</comments>
</file>

<file path=xl/sharedStrings.xml><?xml version="1.0" encoding="utf-8"?>
<sst xmlns="http://schemas.openxmlformats.org/spreadsheetml/2006/main" count="314" uniqueCount="212">
  <si>
    <t>DDV  20%</t>
  </si>
  <si>
    <t>A1</t>
  </si>
  <si>
    <t xml:space="preserve">A     </t>
  </si>
  <si>
    <t>m</t>
  </si>
  <si>
    <t>A2</t>
  </si>
  <si>
    <t>A3</t>
  </si>
  <si>
    <t>A4</t>
  </si>
  <si>
    <t>kom</t>
  </si>
  <si>
    <t>A5</t>
  </si>
  <si>
    <t>A6</t>
  </si>
  <si>
    <t>komplet</t>
  </si>
  <si>
    <t>A7</t>
  </si>
  <si>
    <t>A</t>
  </si>
  <si>
    <t>B</t>
  </si>
  <si>
    <t>B1</t>
  </si>
  <si>
    <t>B2</t>
  </si>
  <si>
    <t>ENOTA</t>
  </si>
  <si>
    <t>Cena / ENOTO</t>
  </si>
  <si>
    <t>CENA EUR</t>
  </si>
  <si>
    <t>FAZA: PZR</t>
  </si>
  <si>
    <t xml:space="preserve">POPIS ELEKTRO </t>
  </si>
  <si>
    <t xml:space="preserve">AGROSMER d.o.o.            </t>
  </si>
  <si>
    <t>8273 LESKOVEC</t>
  </si>
  <si>
    <t xml:space="preserve">ŠTEVILKA PROJEKTA: 2512 /A-07 </t>
  </si>
  <si>
    <t>Ulica 11. November 41</t>
  </si>
  <si>
    <t>Drobni montažni material</t>
  </si>
  <si>
    <t>A8</t>
  </si>
  <si>
    <t>POSLOVNO - STANOVANJSKI OBJEKT</t>
  </si>
  <si>
    <t xml:space="preserve">Probanka nepremičnine d.o.o.            </t>
  </si>
  <si>
    <t>Trg Leona Štuklja 12</t>
  </si>
  <si>
    <t>2000 Maribor</t>
  </si>
  <si>
    <t>ŠTEVILKA PROJEKTA: 2557/A-08</t>
  </si>
  <si>
    <t xml:space="preserve"> POPIS ELEKTRO INŠTALACIJ IN OPREME OBJEKTA A1</t>
  </si>
  <si>
    <t>OSTALO</t>
  </si>
  <si>
    <t>Projektantski nadzor</t>
  </si>
  <si>
    <t>ur</t>
  </si>
  <si>
    <t>Izdelava dokumentacije PID - projekt izvedenih del</t>
  </si>
  <si>
    <t>kompl</t>
  </si>
  <si>
    <t>A9</t>
  </si>
  <si>
    <t>A10</t>
  </si>
  <si>
    <t>A11</t>
  </si>
  <si>
    <t>POPIS ELEKTRO SKUPAJ MATERIAL IN DELO PRIKLJUČEK</t>
  </si>
  <si>
    <t>Geodetski posnetek izvedenega stanja</t>
  </si>
  <si>
    <t>kos</t>
  </si>
  <si>
    <t>Projekt za vpis v uradne evidence</t>
  </si>
  <si>
    <t>Vpis objekta v uradne evidence</t>
  </si>
  <si>
    <t>Vnos sprememb v obstoječo tehnično dokumentacijo</t>
  </si>
  <si>
    <t>INVESTITOR</t>
  </si>
  <si>
    <t xml:space="preserve">POPIS ELEKTRO ELEKTRO INŠTALACIJ IN OPREME NN </t>
  </si>
  <si>
    <t>m3</t>
  </si>
  <si>
    <t>Elektro meritve, izdelava merilnega poročila. Meritve se izvedejo v prisotnosti odgovornega madzornika elektro del.</t>
  </si>
  <si>
    <t>Popis elektro materiala in gradbenih elektro del</t>
  </si>
  <si>
    <t>Dobava in položitev opozorilnega traku.</t>
  </si>
  <si>
    <t xml:space="preserve">Križna sponka, sestavljena iz 3 ploščic dimenzij 58mmx58mm in 4 vijakov ter matic M8, namenjena izvedbi merilnih in ostalih spojev med ploščatimi vodniki do širine 30mm v zemlji in nad njo. Merilne sponke v zemlji je potrebno zaščititi z bitumnom! Kot naprimer HERMI - KON01. </t>
  </si>
  <si>
    <t>Priklop v s strani distribucije.</t>
  </si>
  <si>
    <t>Pogodba z elektrom o odjemu moči.</t>
  </si>
  <si>
    <t xml:space="preserve">Merilnii števec ISKRA MT371-D1A54 </t>
  </si>
  <si>
    <t>Prenapetostni odvodnik HERMI PHZ I V3/275/12.5</t>
  </si>
  <si>
    <t>Povezava kabla v el. omaricah, kompet z dobavo objemnih sponk.</t>
  </si>
  <si>
    <t>kpl</t>
  </si>
  <si>
    <t>Talilni vložki NV00 35A</t>
  </si>
  <si>
    <t>Projektantski popis priključka in splošnih el. inštalacij</t>
  </si>
  <si>
    <t>VODOVOD CERKLJE OB KRKI, DESNI BREG, 2. Faza</t>
  </si>
  <si>
    <t>VH-Pirošica</t>
  </si>
  <si>
    <t>Občina Brežice, Cesta prvih borcev 18, 8250 Brežice</t>
  </si>
  <si>
    <t>Vrsta projekta: PZR</t>
  </si>
  <si>
    <t xml:space="preserve">Številka projekta: 2808/N-11  </t>
  </si>
  <si>
    <t xml:space="preserve">Številka načrta: 2808/E-11 </t>
  </si>
  <si>
    <t>Dobava in polaganje zaščitnih cevi STIGMAFLEKS fi 110, polaganje v izkopan jarek.</t>
  </si>
  <si>
    <t xml:space="preserve">Obstoječa priključna EO na steni obstoječega stanovanjskega objekta </t>
  </si>
  <si>
    <t>Povezava kabla v el. omarici na obstoječe priključne sponke.</t>
  </si>
  <si>
    <t>Varovalčno stikalo NV00/160A, 1P velikost00, M8, 1polni izklop, montaža na ploščo, kot naprimer SCHRACK IS505224, komplet z montažo</t>
  </si>
  <si>
    <t>PMEO VH PIROŠICA</t>
  </si>
  <si>
    <t>Talilni vložki NV00 20A</t>
  </si>
  <si>
    <t xml:space="preserve">Ploščati trak Fe/Zn 25 x 4 mm položen v pasovni temelj vodohrama. Komplet s položitvijo in priteditvijo na armaturo ter zaščeten na mestih prerezov - poškodb z bitumnom. </t>
  </si>
  <si>
    <t>Dobava in motaža tokovnega zaščitnega stikala FID stikala 4P/25A/0,03A.</t>
  </si>
  <si>
    <t>Dobava in motaža inštalacijskega odklopnika 1P/B/10/6kA</t>
  </si>
  <si>
    <t>Dobava in motaža inštalacijskega odklopnika 1P/B/16/6kA</t>
  </si>
  <si>
    <t>Dobava in motaža inštalacijskega odklopnika 3P/B16/6kA</t>
  </si>
  <si>
    <t>Fluoresčenčna svetilka IP 65, 2x58W, komplet s svetlobnim telesom (žarnicami).</t>
  </si>
  <si>
    <t>Stropna nadgradna svetilka s senzorjem, v zaščiti IP 44.</t>
  </si>
  <si>
    <t>STIKALO NADOMETNO SERIJSKO 250V 10A, h=1.1m, IP44</t>
  </si>
  <si>
    <t>1P nadometna vtičnica IP44.</t>
  </si>
  <si>
    <t>3P nadometna vtičnica IP44.</t>
  </si>
  <si>
    <t xml:space="preserve">Ploščati nerjaveč trak Rf 30 x 3,5 mm, dolžina cca 80m, položen v okoli objekta vodohrama. Komplet s položitvijo in priteditvijo temeljno ozemljilo, z izvedbamo izvodov, merilnih stikov in strelovoda. </t>
  </si>
  <si>
    <t>kg</t>
  </si>
  <si>
    <t xml:space="preserve">Pohodna merilna omarica, kot naprimer HERMI ZON07, 225mm x 125mm x 100mm (DxŠxV), telo in pokrov omarice izdelane iz umetnih materialov obstojnih na atmosferi PVC. </t>
  </si>
  <si>
    <t>Lovilna palica 2m, kot naprimer HERMI LOP 02 Al∅16.</t>
  </si>
  <si>
    <t>Pritrdilni komplet lovilne palice, kot naprimer HERMI LOP-P02.</t>
  </si>
  <si>
    <r>
      <t xml:space="preserve">Končne električne meritve, z izdelavo merilnega poročila. Merilec mora imeti opralvljen izpit Adisom ali Adison plus, meritve morajo biti narejene v prisotnosti odgovornega nadzornega elektro del. </t>
    </r>
    <r>
      <rPr>
        <b/>
        <sz val="10"/>
        <rFont val="Arial"/>
        <family val="2"/>
      </rPr>
      <t>Merilec mora biti prisoten pri gradnji v vseh gradbenih fazah!</t>
    </r>
  </si>
  <si>
    <t>Transportni stroški, zavarovanje gradbišča ter ostali nepredvideni stroški</t>
  </si>
  <si>
    <t>Prijava gradbišča, nadzor in zakoličba obstoječe infrastrukture na grabišči s strani upravljalcev obstoječe komunalne infrastrukture.</t>
  </si>
  <si>
    <t>Projektantski el. nadzor izvedbe.</t>
  </si>
  <si>
    <t>B3</t>
  </si>
  <si>
    <t>B4</t>
  </si>
  <si>
    <t>B5</t>
  </si>
  <si>
    <t>B6</t>
  </si>
  <si>
    <t>C</t>
  </si>
  <si>
    <t>C1</t>
  </si>
  <si>
    <t>C2</t>
  </si>
  <si>
    <t>-</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</si>
  <si>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</si>
  <si>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</si>
  <si>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</si>
  <si>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</si>
  <si>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</si>
  <si>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</si>
  <si>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</si>
  <si>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</si>
  <si>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</si>
  <si>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</si>
  <si>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</si>
  <si>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</si>
  <si>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</si>
  <si>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</si>
  <si>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</si>
  <si>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</si>
  <si>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</si>
  <si>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</si>
  <si>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</si>
  <si>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</si>
  <si>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</si>
  <si>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</si>
  <si>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</si>
  <si>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</si>
  <si>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</si>
  <si>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</si>
  <si>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</si>
  <si>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</si>
  <si>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</si>
  <si>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</si>
  <si>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</si>
  <si>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</si>
  <si>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</si>
  <si>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</si>
  <si>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</si>
  <si>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D</t>
  </si>
  <si>
    <t>D1</t>
  </si>
  <si>
    <t>D2</t>
  </si>
  <si>
    <t>Nepredvidena dela 3%</t>
  </si>
  <si>
    <t>POPIS SKUPAJ ELEKTRO VH PIROŠICA</t>
  </si>
  <si>
    <t>Kabel bakreni PP00-Y 3x1,5mm2 uvlečen v zaščitno cev PVC fi 16mm. Komplet dobavo zaščitne cevi, položitvijo, priklopom in drobnim montažnim materialonm.</t>
  </si>
  <si>
    <t>Kabel bakreni PP00-Y 5x6mm2 uvlečen v zaščitno cev PVC fi 32mm. Komplet z dobavo zaščitne cevi, položitvijo, priklopom in drobnim montažnim materialonm.</t>
  </si>
  <si>
    <t>Izdelava kabelskega jaška, BC fi 100 (betonska cev), komplet z pokrovno ploščo in litoželeznim pokrovom 80cmx80cm;250kN), umestitev v prostor.</t>
  </si>
  <si>
    <t>Dobava kabla E AY2Y J 4x70mm2+1.5mm2, (trdi plašč) -  položitev kabla v zaščitno cev Stigmafleks 110,             v izkopan jarek</t>
  </si>
  <si>
    <t>Izvedba postaljice z peskom granulacije 4-5mm v cestmem telesu (340m x 0.4mx0.4m dolžina x širina x višina) - zasutje kabla položenega na dno jarka. Komšplet z dobavo peska in plastno utrditvijo.</t>
  </si>
  <si>
    <t>Kabel bakreni PP00-Y 3x2,5mm2 uvlečen v zaščitno cev PVC fi 16mm. Komplet z dobavo zaščitne cevi, položitvijo, priklopom hidropostaje in drobnim montažnim materialonm.</t>
  </si>
  <si>
    <t>Kabel bakreni PP00-Y 5x2,5mm2 uvlečen v zaščitno cev PVC fi 16mm. Povezava PMEO - VH Pirošica. Komplet z dobavo zaščitne cevi, položitvijo, priklopom in drobnim montažnim materialonm.</t>
  </si>
  <si>
    <t xml:space="preserve">Izvedba prečkanja dovoza med predvidenima kanalizacijskima jaškoma EL KJ 1 in EL KJ 2 (podboj v dolžini cca 6m). ter izvedba prečkanja lokalne ceste Pirošica - cesta - Piroški vrh (podboj v dolžini cca 9m med predvidenima kanalizacijskima jaškoma EL KJ 2 in EL KJ 3.  Postavitev terena v obstoječe stanje. </t>
  </si>
  <si>
    <t xml:space="preserve">Zasutje jarka z izkopanim peskom cestišča v cestmem telesu (340m x 0.4m x 0.8m). Plastna utrditev, do predpisane zbitosti, kot je določena v gradbenem projektu. Meritve zbitosti.  Postavitev terena v obstoječe stanje. </t>
  </si>
  <si>
    <t xml:space="preserve">Izkop jarka od mesta navetzave na NN omrežje do PMEO - VH - Pirošica, dno jarka nora biti očiščeno kamnov in ostalih ostrih predmetov;  - Izkop jarka z žlico dolžine 340m , širine 0.4m, globine 1.2m v cestnem telesu, komplet z izdelavo vseh križanj z obstoječo in predvideno komunalno infrastrukturo.  </t>
  </si>
  <si>
    <t>PMEO VH PIROŠICA + OBJEKT</t>
  </si>
  <si>
    <t xml:space="preserve">Dobava prostostoječe razdelilne elektro omare PMEO ČP Podbočje SCHRACK  TIP: KMZ 000 011 P, postavitev v prostor, električni priklop...  komplet s podstavkom, temeljno ploščo, antihidroskopskem polnilom (1vreča 100l),  varovalčno letvijo, montažno ploščo, okenci za merilne števce, priključnimi sponkami, ničelno sponko,...., postavitvijo v prostor,  . Komplet z drobnim materialom. (opomba glej detajl predvidene elektro omare). </t>
  </si>
  <si>
    <t xml:space="preserve">Dobava in montaža tipske razdelilnie omarice, zidna kovinska omara kot naprimer SCHRACK tip tip WSM8060300 zidna kovinska omara , z montažno ploščo, enojna vrata, IP 66, RAL7035, 800x600x300mm (V x Š x G)mm. Kompet z tritočkovnim zapiralnim sistemom, montažno ploščo in drobnim materialom za montažo predvidenih inštalacijskijh odklopnikov, uvodnicami, kabekskimi kanali, ničelno in ozemljitveno zbiralko, predalom za načrte in vgradnjo opreme.... </t>
  </si>
  <si>
    <t xml:space="preserve">Stikalo KG41 T203/01 E, 40A, 3-polno, rumeno/rdeč, montaža na vrata </t>
  </si>
  <si>
    <t>Dobava in motaža inštalacijskega odklopnika 1P/B/2/6kA</t>
  </si>
  <si>
    <t>Dobava in motaža inštalacijskega odklopnika 2P/B/4/6kA</t>
  </si>
  <si>
    <t>Dobava in motaža inštalacijskega odklopnika 2P/B/6/6kA</t>
  </si>
  <si>
    <t>Grelec in termostat</t>
  </si>
  <si>
    <t xml:space="preserve">EO VH PIROŠICA </t>
  </si>
  <si>
    <t>Kontrolnik faz</t>
  </si>
  <si>
    <t>Avtomatski polnilec z akumulatorjem 12v/15Ah</t>
  </si>
  <si>
    <t>Galvanska ločitev digitalnih signalov</t>
  </si>
  <si>
    <t>Krmilnik kot naprimer TBOX LT-200-GE (GSM/GPRS, RS-232 in 485, Ethernet, 10xDIO, 6xAI, 4xrele, 2 x Pt1000)</t>
  </si>
  <si>
    <t>Yagi GSM antena + 15m kabla + konektorji</t>
  </si>
  <si>
    <t>RF antenski drog 4m, 40mm s pritrditvijo</t>
  </si>
  <si>
    <t>Krmilnik TBOX LT-200-E (RS-232 in 485, Ethernet, 10xDIO, 6xAI, 4xrele, 2 x Pt1000)</t>
  </si>
  <si>
    <t>Grafična operaterska konzola SH-300 s programsko opremo</t>
  </si>
  <si>
    <t>Optična doza za vgradnjo v omaro</t>
  </si>
  <si>
    <t>Optični modem MM</t>
  </si>
  <si>
    <t>Priprava optičnega delilnika, spajanje opričnega kabla, meritve</t>
  </si>
  <si>
    <t>Programska oprema</t>
  </si>
  <si>
    <t>Programska oprema v nadzornem centru</t>
  </si>
  <si>
    <t>Plovno stikalo 1/0 za detekcijo minimalnega nivoja in maximalnega nivoja vode v vodohranu. Komplet s pripadajočim kablom 20m in vgradnjo.</t>
  </si>
  <si>
    <t>Hidrostatična sonda 0.5bar, 10m, signal 4-20mA. Komplet s pripadajočim kablom 20m in vgradnjo.</t>
  </si>
  <si>
    <t>Spustitev v pogon</t>
  </si>
  <si>
    <t>Merilna oprema nivo in temp. MJK, nastavljivo območje, 12m kabla, Modbus</t>
  </si>
  <si>
    <t>C38</t>
  </si>
  <si>
    <t>C39</t>
  </si>
  <si>
    <t>C40</t>
  </si>
  <si>
    <t>C41</t>
  </si>
  <si>
    <t>C42</t>
  </si>
  <si>
    <t>C43</t>
  </si>
  <si>
    <t>C44</t>
  </si>
  <si>
    <t>C45</t>
  </si>
  <si>
    <t>C46</t>
  </si>
  <si>
    <t>C47</t>
  </si>
  <si>
    <t>C48</t>
  </si>
  <si>
    <t xml:space="preserve">Delavniški elektro načrti, prilagoditev elektro načrtov dobavljeni opremi. </t>
  </si>
  <si>
    <t>C49</t>
  </si>
  <si>
    <t>C50</t>
  </si>
  <si>
    <t>C51</t>
  </si>
  <si>
    <t xml:space="preserve">Opomba: Vsa navedena elektro oprema je podana kot primer in ni zavezujoča za izvajalca. </t>
  </si>
  <si>
    <t>Izvajalec elektro del mora pred nabavo in vgradnjo elektro opreme dobiti soglasje od investitorja</t>
  </si>
  <si>
    <t>in od končnega skrbnika vodovodnega sistema (Komunala Brežice d.o.o.). Vsa oprema mora</t>
  </si>
  <si>
    <t>biti kompatabilna z obstoječo elektro opremo skrbnika obstoječega vodovodnega sistema .</t>
  </si>
  <si>
    <t>Ostalo</t>
  </si>
  <si>
    <t>A+B+C+D</t>
  </si>
  <si>
    <t>B7</t>
  </si>
  <si>
    <t>D3</t>
  </si>
  <si>
    <t>D4</t>
  </si>
  <si>
    <t>D5</t>
  </si>
  <si>
    <t>D6</t>
  </si>
  <si>
    <t>D7</t>
  </si>
  <si>
    <t>D8</t>
  </si>
  <si>
    <t>D9</t>
  </si>
  <si>
    <t>D10</t>
  </si>
  <si>
    <t>Izdelava geodetskega posnetka trase kabelske kanalizacije - ZAKOLIČBA, kabelskih jaškov  s snemanjem točk, ki služijo za situativno navezavo poteka trase v prostor.</t>
  </si>
  <si>
    <t>Izvedba kabelske kanalizacije od obstoječe PMEO na obstoječem objektu do predvidenega kabelskega jaška EL KJ 1. Težavno prečkanje, dovoz do podzemnih garaže (klančina). Dela je potrebno izvesti tako, da lastnik objekta in parcele ne bo imel težav pri končni ureditvi dovoza. Postavitev terena v obstoječe stanje. PLASTNO UTREJEVANJE! Dolžina trase cca 25m.</t>
  </si>
  <si>
    <t>Kabel P/F-Y 1X10mm2, (ozemljitveni vodnik Ru/Ze) komplet z navezavo na ozemljitveno sponko. Izvedba stika - povezave na vse električno prevodne elemente.</t>
  </si>
  <si>
    <t>Varnostna s triurnim avtonomnim lastnim 3h virom, fluoresčenčna svetilka IP 65, 2x58W, komplet s svetlobnim telesom (žarnicami).</t>
  </si>
  <si>
    <t>Kvaliteta ponujene opreme mora biti enaka ali boljša od predvidene.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</si>
</sst>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1]"/>
    <numFmt numFmtId="173" formatCode="#,##0.00\ [$€-1]"/>
    <numFmt numFmtId="174" formatCode="&quot;True&quot;;&quot;True&quot;;&quot;False&quot;"/>
    <numFmt numFmtId="175" formatCode="&quot;On&quot;;&quot;On&quot;;&quot;Off&quot;"/>
    <numFmt numFmtId="176" formatCode="[$€-2]\ #,##0.00_);[Red]\([$€-2]\ #,##0.00\)"/>
    <numFmt numFmtId="177" formatCode="###,###,###,###.00"/>
  </numFmts>
  <fonts count="48">
    <font>
      <sz val="10"/>
      <name val="Arial CE"/>
      <family val="0"/>
    </font>
    <font>
      <b/>
      <sz val="12"/>
      <name val="Arial CE"/>
      <family val="2"/>
    </font>
    <font>
      <b/>
      <sz val="14"/>
      <name val="Arial CE"/>
      <family val="2"/>
    </font>
    <font>
      <u val="single"/>
      <sz val="10"/>
      <color indexed="12"/>
      <name val="Arial CE"/>
      <family val="0"/>
    </font>
    <font>
      <u val="single"/>
      <sz val="10"/>
      <color indexed="36"/>
      <name val="Arial CE"/>
      <family val="0"/>
    </font>
    <font>
      <b/>
      <sz val="10"/>
      <name val="Arial CE"/>
      <family val="2"/>
    </font>
    <font>
      <b/>
      <sz val="8"/>
      <name val="Tahoma"/>
      <family val="2"/>
    </font>
    <font>
      <b/>
      <sz val="20"/>
      <name val="Arial CE"/>
      <family val="2"/>
    </font>
    <font>
      <b/>
      <sz val="18"/>
      <name val="Arial CE"/>
      <family val="2"/>
    </font>
    <font>
      <sz val="10"/>
      <name val="Arial"/>
      <family val="2"/>
    </font>
    <font>
      <sz val="10"/>
      <color indexed="12"/>
      <name val="Arial CE"/>
      <family val="2"/>
    </font>
    <font>
      <b/>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C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 fillId="0" borderId="0" applyNumberFormat="0" applyFill="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117">
    <xf numFmtId="0" fontId="0" fillId="0" borderId="0" xfId="0"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Fill="1" applyAlignment="1">
      <alignment/>
    </xf>
    <xf numFmtId="0" fontId="1" fillId="0" borderId="0" xfId="0" applyFont="1" applyFill="1" applyAlignment="1">
      <alignment/>
    </xf>
    <xf numFmtId="0" fontId="0" fillId="0" borderId="0" xfId="0" applyFill="1" applyAlignment="1">
      <alignment horizontal="center"/>
    </xf>
    <xf numFmtId="173" fontId="0" fillId="0" borderId="0" xfId="0" applyNumberFormat="1" applyFill="1" applyAlignment="1">
      <alignment horizontal="center"/>
    </xf>
    <xf numFmtId="0" fontId="5" fillId="0" borderId="0" xfId="0" applyFont="1" applyFill="1" applyBorder="1" applyAlignment="1">
      <alignment horizontal="left"/>
    </xf>
    <xf numFmtId="0" fontId="0" fillId="0" borderId="0" xfId="0" applyFill="1" applyBorder="1" applyAlignment="1">
      <alignment/>
    </xf>
    <xf numFmtId="173" fontId="1" fillId="0" borderId="0" xfId="0" applyNumberFormat="1" applyFont="1" applyFill="1" applyBorder="1" applyAlignment="1">
      <alignment horizontal="center"/>
    </xf>
    <xf numFmtId="0" fontId="0" fillId="0" borderId="10" xfId="0" applyFill="1" applyBorder="1" applyAlignment="1">
      <alignment/>
    </xf>
    <xf numFmtId="0" fontId="0" fillId="0" borderId="11" xfId="0" applyFill="1" applyBorder="1" applyAlignment="1">
      <alignment/>
    </xf>
    <xf numFmtId="173" fontId="0" fillId="0" borderId="0" xfId="0" applyNumberFormat="1" applyFill="1" applyAlignment="1">
      <alignment/>
    </xf>
    <xf numFmtId="0" fontId="0"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9" fillId="0" borderId="0" xfId="0" applyFont="1" applyFill="1" applyBorder="1" applyAlignment="1">
      <alignment wrapText="1"/>
    </xf>
    <xf numFmtId="9" fontId="0" fillId="0" borderId="0" xfId="0" applyNumberFormat="1" applyFill="1" applyBorder="1" applyAlignment="1">
      <alignment horizontal="center"/>
    </xf>
    <xf numFmtId="2" fontId="0" fillId="0" borderId="0" xfId="0" applyNumberFormat="1" applyBorder="1" applyAlignment="1">
      <alignment horizontal="center"/>
    </xf>
    <xf numFmtId="177" fontId="10" fillId="0" borderId="0" xfId="0" applyNumberFormat="1" applyFont="1" applyBorder="1" applyAlignment="1">
      <alignment/>
    </xf>
    <xf numFmtId="0" fontId="2" fillId="0" borderId="0" xfId="0" applyFont="1" applyFill="1" applyAlignment="1">
      <alignment/>
    </xf>
    <xf numFmtId="0" fontId="5" fillId="0" borderId="0" xfId="0" applyFont="1" applyFill="1" applyAlignment="1">
      <alignment/>
    </xf>
    <xf numFmtId="0" fontId="1" fillId="0" borderId="0" xfId="0" applyFont="1" applyFill="1" applyAlignment="1">
      <alignment/>
    </xf>
    <xf numFmtId="0" fontId="0" fillId="0" borderId="12" xfId="0" applyFill="1" applyBorder="1" applyAlignment="1">
      <alignment horizontal="center"/>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0" fontId="0" fillId="0" borderId="14" xfId="0"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xf>
    <xf numFmtId="173" fontId="0" fillId="0" borderId="0" xfId="0" applyNumberFormat="1" applyFill="1" applyBorder="1" applyAlignment="1">
      <alignment horizontal="center"/>
    </xf>
    <xf numFmtId="0" fontId="0" fillId="0" borderId="17" xfId="0" applyFill="1" applyBorder="1" applyAlignment="1">
      <alignment/>
    </xf>
    <xf numFmtId="0" fontId="0" fillId="0" borderId="0" xfId="0" applyFill="1" applyBorder="1" applyAlignment="1">
      <alignment wrapText="1"/>
    </xf>
    <xf numFmtId="0" fontId="11" fillId="0" borderId="0" xfId="0" applyFont="1" applyAlignment="1">
      <alignment/>
    </xf>
    <xf numFmtId="0" fontId="1" fillId="0" borderId="1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xf>
    <xf numFmtId="173" fontId="1" fillId="0" borderId="12" xfId="0" applyNumberFormat="1" applyFont="1" applyFill="1" applyBorder="1" applyAlignment="1">
      <alignment horizontal="left" vertical="center" wrapText="1"/>
    </xf>
    <xf numFmtId="173" fontId="1" fillId="0" borderId="13" xfId="0" applyNumberFormat="1"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wrapText="1"/>
    </xf>
    <xf numFmtId="0" fontId="0" fillId="0" borderId="0" xfId="0" applyFont="1" applyFill="1" applyBorder="1" applyAlignment="1">
      <alignment horizontal="center"/>
    </xf>
    <xf numFmtId="173" fontId="0" fillId="0" borderId="0" xfId="0" applyNumberFormat="1" applyFont="1" applyFill="1" applyBorder="1" applyAlignment="1">
      <alignment horizontal="center"/>
    </xf>
    <xf numFmtId="173" fontId="0" fillId="0" borderId="19" xfId="0" applyNumberFormat="1" applyFont="1" applyFill="1" applyBorder="1" applyAlignment="1">
      <alignment horizontal="center"/>
    </xf>
    <xf numFmtId="0" fontId="0" fillId="0" borderId="16" xfId="0" applyFont="1" applyFill="1" applyBorder="1" applyAlignment="1">
      <alignment/>
    </xf>
    <xf numFmtId="0" fontId="0" fillId="0" borderId="17" xfId="0" applyFont="1" applyFill="1" applyBorder="1" applyAlignment="1">
      <alignment/>
    </xf>
    <xf numFmtId="0" fontId="0" fillId="0" borderId="20" xfId="0" applyFont="1" applyFill="1" applyBorder="1" applyAlignment="1">
      <alignment/>
    </xf>
    <xf numFmtId="0" fontId="0" fillId="0" borderId="12" xfId="0" applyFont="1" applyFill="1" applyBorder="1" applyAlignment="1">
      <alignment horizontal="center"/>
    </xf>
    <xf numFmtId="0" fontId="0" fillId="0" borderId="14" xfId="0" applyFont="1" applyFill="1" applyBorder="1" applyAlignment="1">
      <alignment horizontal="center"/>
    </xf>
    <xf numFmtId="173" fontId="0" fillId="0" borderId="14" xfId="0" applyNumberFormat="1" applyFont="1" applyFill="1" applyBorder="1" applyAlignment="1">
      <alignment horizontal="center"/>
    </xf>
    <xf numFmtId="173" fontId="0" fillId="0" borderId="15" xfId="0" applyNumberFormat="1" applyFont="1" applyFill="1" applyBorder="1" applyAlignment="1">
      <alignment horizontal="center"/>
    </xf>
    <xf numFmtId="173" fontId="0" fillId="0" borderId="12" xfId="0" applyNumberFormat="1" applyFont="1" applyFill="1" applyBorder="1" applyAlignment="1">
      <alignment horizontal="center"/>
    </xf>
    <xf numFmtId="173" fontId="0" fillId="0" borderId="13" xfId="0" applyNumberFormat="1" applyFont="1" applyFill="1" applyBorder="1" applyAlignment="1">
      <alignment horizontal="center"/>
    </xf>
    <xf numFmtId="173" fontId="0" fillId="0" borderId="0" xfId="0" applyNumberFormat="1" applyFont="1" applyFill="1" applyAlignment="1">
      <alignment horizontal="center"/>
    </xf>
    <xf numFmtId="0" fontId="0" fillId="0" borderId="20" xfId="0" applyFont="1" applyFill="1" applyBorder="1" applyAlignment="1">
      <alignment horizontal="center"/>
    </xf>
    <xf numFmtId="173" fontId="0" fillId="0" borderId="20" xfId="0" applyNumberFormat="1" applyFont="1" applyFill="1" applyBorder="1" applyAlignment="1">
      <alignment horizontal="center"/>
    </xf>
    <xf numFmtId="173" fontId="0" fillId="0" borderId="21" xfId="0" applyNumberFormat="1" applyFont="1" applyFill="1" applyBorder="1" applyAlignment="1">
      <alignment horizontal="center"/>
    </xf>
    <xf numFmtId="9" fontId="0" fillId="0" borderId="12" xfId="0" applyNumberFormat="1" applyFont="1" applyFill="1" applyBorder="1" applyAlignment="1">
      <alignment horizontal="center"/>
    </xf>
    <xf numFmtId="0" fontId="1" fillId="0" borderId="22" xfId="0" applyFont="1" applyFill="1" applyBorder="1" applyAlignment="1">
      <alignment/>
    </xf>
    <xf numFmtId="0" fontId="1" fillId="0" borderId="14" xfId="0" applyFont="1" applyFill="1" applyBorder="1" applyAlignment="1">
      <alignment/>
    </xf>
    <xf numFmtId="0" fontId="5" fillId="0" borderId="0" xfId="0" applyFont="1" applyFill="1" applyBorder="1" applyAlignment="1">
      <alignment horizontal="center"/>
    </xf>
    <xf numFmtId="173" fontId="5" fillId="0" borderId="0" xfId="0" applyNumberFormat="1" applyFont="1" applyFill="1" applyBorder="1" applyAlignment="1">
      <alignment horizontal="center" wrapText="1"/>
    </xf>
    <xf numFmtId="173" fontId="5" fillId="0" borderId="19" xfId="0" applyNumberFormat="1" applyFont="1" applyFill="1" applyBorder="1" applyAlignment="1">
      <alignment horizontal="center" wrapText="1"/>
    </xf>
    <xf numFmtId="0" fontId="0" fillId="0" borderId="20" xfId="0" applyFill="1" applyBorder="1" applyAlignment="1">
      <alignment wrapText="1"/>
    </xf>
    <xf numFmtId="49" fontId="0" fillId="0" borderId="22" xfId="0" applyNumberFormat="1" applyFill="1" applyBorder="1" applyAlignment="1">
      <alignment horizontal="center" vertical="center"/>
    </xf>
    <xf numFmtId="0" fontId="1" fillId="0" borderId="2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4" xfId="0" applyFont="1" applyFill="1" applyBorder="1" applyAlignment="1">
      <alignment horizontal="left" vertical="center"/>
    </xf>
    <xf numFmtId="173" fontId="1" fillId="0" borderId="14" xfId="0" applyNumberFormat="1" applyFont="1" applyFill="1" applyBorder="1" applyAlignment="1">
      <alignment horizontal="left" vertical="center" wrapText="1"/>
    </xf>
    <xf numFmtId="173" fontId="1" fillId="0" borderId="15" xfId="0" applyNumberFormat="1" applyFont="1" applyFill="1" applyBorder="1" applyAlignment="1">
      <alignment horizontal="left" vertical="center" wrapText="1"/>
    </xf>
    <xf numFmtId="49" fontId="0" fillId="0" borderId="16" xfId="0" applyNumberFormat="1" applyFill="1" applyBorder="1" applyAlignment="1">
      <alignment horizontal="center" vertical="center"/>
    </xf>
    <xf numFmtId="0" fontId="0" fillId="0" borderId="14" xfId="0" applyFill="1" applyBorder="1" applyAlignment="1">
      <alignment wrapText="1"/>
    </xf>
    <xf numFmtId="0" fontId="0" fillId="0" borderId="12" xfId="0" applyFill="1" applyBorder="1" applyAlignment="1">
      <alignment wrapText="1"/>
    </xf>
    <xf numFmtId="1" fontId="0" fillId="0" borderId="12" xfId="0" applyNumberFormat="1" applyFill="1" applyBorder="1" applyAlignment="1">
      <alignment horizontal="center"/>
    </xf>
    <xf numFmtId="49" fontId="0" fillId="0" borderId="18" xfId="0" applyNumberFormat="1"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9" fontId="0" fillId="0" borderId="12" xfId="0" applyNumberFormat="1" applyFill="1" applyBorder="1" applyAlignment="1">
      <alignment horizontal="center"/>
    </xf>
    <xf numFmtId="9" fontId="0" fillId="0" borderId="0" xfId="0" applyNumberFormat="1" applyFont="1" applyFill="1" applyBorder="1" applyAlignment="1">
      <alignment horizontal="center"/>
    </xf>
    <xf numFmtId="0" fontId="1" fillId="0" borderId="22" xfId="0" applyFont="1" applyFill="1" applyBorder="1" applyAlignment="1">
      <alignment horizontal="center" vertical="center" wrapText="1"/>
    </xf>
    <xf numFmtId="173" fontId="2" fillId="0" borderId="11"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24" xfId="0" applyFont="1" applyFill="1" applyBorder="1" applyAlignment="1">
      <alignment horizontal="right" vertical="center"/>
    </xf>
    <xf numFmtId="173" fontId="1" fillId="0" borderId="25" xfId="0" applyNumberFormat="1" applyFont="1" applyFill="1" applyBorder="1" applyAlignment="1">
      <alignment horizontal="center"/>
    </xf>
    <xf numFmtId="173" fontId="1" fillId="0" borderId="23" xfId="0" applyNumberFormat="1" applyFont="1" applyFill="1" applyBorder="1" applyAlignment="1">
      <alignment horizontal="center"/>
    </xf>
    <xf numFmtId="173" fontId="1" fillId="0" borderId="26" xfId="0" applyNumberFormat="1" applyFont="1" applyFill="1" applyBorder="1" applyAlignment="1">
      <alignment horizontal="center"/>
    </xf>
    <xf numFmtId="173" fontId="1" fillId="0" borderId="24" xfId="0" applyNumberFormat="1" applyFont="1" applyFill="1" applyBorder="1" applyAlignment="1">
      <alignment horizont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173" fontId="2" fillId="0" borderId="27"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5" xfId="0" applyFont="1" applyFill="1" applyBorder="1" applyAlignment="1">
      <alignment horizontal="center" vertical="center"/>
    </xf>
    <xf numFmtId="173" fontId="2" fillId="0" borderId="25" xfId="0" applyNumberFormat="1" applyFont="1" applyFill="1" applyBorder="1" applyAlignment="1">
      <alignment horizontal="right" vertical="center"/>
    </xf>
    <xf numFmtId="0" fontId="5" fillId="0" borderId="25" xfId="0" applyFont="1" applyFill="1" applyBorder="1" applyAlignment="1">
      <alignment horizontal="left"/>
    </xf>
    <xf numFmtId="0" fontId="5" fillId="0" borderId="11" xfId="0" applyFont="1" applyFill="1" applyBorder="1" applyAlignment="1">
      <alignment horizontal="left"/>
    </xf>
    <xf numFmtId="173" fontId="1" fillId="0" borderId="11" xfId="0" applyNumberFormat="1" applyFont="1" applyFill="1" applyBorder="1" applyAlignment="1">
      <alignment horizontal="center"/>
    </xf>
    <xf numFmtId="173" fontId="1" fillId="0" borderId="10" xfId="0" applyNumberFormat="1" applyFont="1" applyFill="1" applyBorder="1" applyAlignment="1">
      <alignment horizontal="center"/>
    </xf>
    <xf numFmtId="0" fontId="5" fillId="0" borderId="26" xfId="0" applyFont="1" applyFill="1" applyBorder="1" applyAlignment="1">
      <alignment horizontal="left"/>
    </xf>
    <xf numFmtId="0" fontId="5" fillId="0" borderId="10" xfId="0" applyFont="1" applyFill="1" applyBorder="1" applyAlignment="1">
      <alignment horizontal="left"/>
    </xf>
    <xf numFmtId="0" fontId="1" fillId="0" borderId="25" xfId="0" applyFont="1" applyFill="1" applyBorder="1" applyAlignment="1">
      <alignment horizontal="left"/>
    </xf>
    <xf numFmtId="0" fontId="1" fillId="0" borderId="11" xfId="0" applyFont="1" applyFill="1" applyBorder="1" applyAlignment="1">
      <alignment horizontal="left"/>
    </xf>
    <xf numFmtId="0" fontId="1" fillId="0" borderId="26" xfId="0" applyFont="1" applyFill="1" applyBorder="1" applyAlignment="1">
      <alignment horizontal="left"/>
    </xf>
    <xf numFmtId="0" fontId="1" fillId="0" borderId="10" xfId="0" applyFont="1" applyFill="1" applyBorder="1" applyAlignment="1">
      <alignment horizontal="left"/>
    </xf>
    <xf numFmtId="0" fontId="2" fillId="0" borderId="25" xfId="0" applyFont="1" applyFill="1" applyBorder="1" applyAlignment="1">
      <alignment horizontal="left"/>
    </xf>
    <xf numFmtId="0" fontId="2" fillId="0" borderId="11" xfId="0" applyFont="1" applyFill="1" applyBorder="1" applyAlignment="1">
      <alignment horizontal="left"/>
    </xf>
    <xf numFmtId="0" fontId="0" fillId="0" borderId="11" xfId="0" applyBorder="1" applyAlignment="1">
      <alignment/>
    </xf>
    <xf numFmtId="0" fontId="2" fillId="0" borderId="26" xfId="0" applyFont="1" applyFill="1" applyBorder="1" applyAlignment="1">
      <alignment horizontal="left"/>
    </xf>
    <xf numFmtId="0" fontId="2" fillId="0" borderId="10" xfId="0" applyFont="1" applyFill="1" applyBorder="1" applyAlignment="1">
      <alignment horizontal="left"/>
    </xf>
    <xf numFmtId="0" fontId="0" fillId="0" borderId="10" xfId="0"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752475</xdr:colOff>
      <xdr:row>100</xdr:row>
      <xdr:rowOff>0</xdr:rowOff>
    </xdr:from>
    <xdr:ext cx="209550" cy="266700"/>
    <xdr:sp fLocksText="0">
      <xdr:nvSpPr>
        <xdr:cNvPr id="1" name="PoljeZBesedilom 1"/>
        <xdr:cNvSpPr txBox="1">
          <a:spLocks noChangeArrowheads="1"/>
        </xdr:cNvSpPr>
      </xdr:nvSpPr>
      <xdr:spPr>
        <a:xfrm>
          <a:off x="7696200" y="2391727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100</xdr:row>
      <xdr:rowOff>0</xdr:rowOff>
    </xdr:from>
    <xdr:ext cx="209550" cy="266700"/>
    <xdr:sp fLocksText="0">
      <xdr:nvSpPr>
        <xdr:cNvPr id="2" name="PoljeZBesedilom 2"/>
        <xdr:cNvSpPr txBox="1">
          <a:spLocks noChangeArrowheads="1"/>
        </xdr:cNvSpPr>
      </xdr:nvSpPr>
      <xdr:spPr>
        <a:xfrm>
          <a:off x="7696200" y="2391727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67</xdr:row>
      <xdr:rowOff>0</xdr:rowOff>
    </xdr:from>
    <xdr:ext cx="209550" cy="266700"/>
    <xdr:sp fLocksText="0">
      <xdr:nvSpPr>
        <xdr:cNvPr id="3" name="PoljeZBesedilom 3"/>
        <xdr:cNvSpPr txBox="1">
          <a:spLocks noChangeArrowheads="1"/>
        </xdr:cNvSpPr>
      </xdr:nvSpPr>
      <xdr:spPr>
        <a:xfrm>
          <a:off x="7696200" y="1519237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67</xdr:row>
      <xdr:rowOff>0</xdr:rowOff>
    </xdr:from>
    <xdr:ext cx="209550" cy="266700"/>
    <xdr:sp fLocksText="0">
      <xdr:nvSpPr>
        <xdr:cNvPr id="4" name="PoljeZBesedilom 4"/>
        <xdr:cNvSpPr txBox="1">
          <a:spLocks noChangeArrowheads="1"/>
        </xdr:cNvSpPr>
      </xdr:nvSpPr>
      <xdr:spPr>
        <a:xfrm>
          <a:off x="7696200" y="1519237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68</xdr:row>
      <xdr:rowOff>0</xdr:rowOff>
    </xdr:from>
    <xdr:ext cx="209550" cy="266700"/>
    <xdr:sp fLocksText="0">
      <xdr:nvSpPr>
        <xdr:cNvPr id="5" name="PoljeZBesedilom 5"/>
        <xdr:cNvSpPr txBox="1">
          <a:spLocks noChangeArrowheads="1"/>
        </xdr:cNvSpPr>
      </xdr:nvSpPr>
      <xdr:spPr>
        <a:xfrm>
          <a:off x="7696200" y="156781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68</xdr:row>
      <xdr:rowOff>0</xdr:rowOff>
    </xdr:from>
    <xdr:ext cx="209550" cy="266700"/>
    <xdr:sp fLocksText="0">
      <xdr:nvSpPr>
        <xdr:cNvPr id="6" name="PoljeZBesedilom 6"/>
        <xdr:cNvSpPr txBox="1">
          <a:spLocks noChangeArrowheads="1"/>
        </xdr:cNvSpPr>
      </xdr:nvSpPr>
      <xdr:spPr>
        <a:xfrm>
          <a:off x="7696200" y="156781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68</xdr:row>
      <xdr:rowOff>0</xdr:rowOff>
    </xdr:from>
    <xdr:ext cx="209550" cy="266700"/>
    <xdr:sp fLocksText="0">
      <xdr:nvSpPr>
        <xdr:cNvPr id="7" name="PoljeZBesedilom 7"/>
        <xdr:cNvSpPr txBox="1">
          <a:spLocks noChangeArrowheads="1"/>
        </xdr:cNvSpPr>
      </xdr:nvSpPr>
      <xdr:spPr>
        <a:xfrm>
          <a:off x="7696200" y="156781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68</xdr:row>
      <xdr:rowOff>0</xdr:rowOff>
    </xdr:from>
    <xdr:ext cx="209550" cy="266700"/>
    <xdr:sp fLocksText="0">
      <xdr:nvSpPr>
        <xdr:cNvPr id="8" name="PoljeZBesedilom 8"/>
        <xdr:cNvSpPr txBox="1">
          <a:spLocks noChangeArrowheads="1"/>
        </xdr:cNvSpPr>
      </xdr:nvSpPr>
      <xdr:spPr>
        <a:xfrm>
          <a:off x="7696200" y="156781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68</xdr:row>
      <xdr:rowOff>0</xdr:rowOff>
    </xdr:from>
    <xdr:ext cx="209550" cy="266700"/>
    <xdr:sp fLocksText="0">
      <xdr:nvSpPr>
        <xdr:cNvPr id="9" name="PoljeZBesedilom 9"/>
        <xdr:cNvSpPr txBox="1">
          <a:spLocks noChangeArrowheads="1"/>
        </xdr:cNvSpPr>
      </xdr:nvSpPr>
      <xdr:spPr>
        <a:xfrm>
          <a:off x="7696200" y="156781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68</xdr:row>
      <xdr:rowOff>0</xdr:rowOff>
    </xdr:from>
    <xdr:ext cx="209550" cy="266700"/>
    <xdr:sp fLocksText="0">
      <xdr:nvSpPr>
        <xdr:cNvPr id="10" name="PoljeZBesedilom 10"/>
        <xdr:cNvSpPr txBox="1">
          <a:spLocks noChangeArrowheads="1"/>
        </xdr:cNvSpPr>
      </xdr:nvSpPr>
      <xdr:spPr>
        <a:xfrm>
          <a:off x="7696200" y="156781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69</xdr:row>
      <xdr:rowOff>0</xdr:rowOff>
    </xdr:from>
    <xdr:ext cx="209550" cy="266700"/>
    <xdr:sp fLocksText="0">
      <xdr:nvSpPr>
        <xdr:cNvPr id="11" name="PoljeZBesedilom 11"/>
        <xdr:cNvSpPr txBox="1">
          <a:spLocks noChangeArrowheads="1"/>
        </xdr:cNvSpPr>
      </xdr:nvSpPr>
      <xdr:spPr>
        <a:xfrm>
          <a:off x="7696200" y="163258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69</xdr:row>
      <xdr:rowOff>0</xdr:rowOff>
    </xdr:from>
    <xdr:ext cx="209550" cy="266700"/>
    <xdr:sp fLocksText="0">
      <xdr:nvSpPr>
        <xdr:cNvPr id="12" name="PoljeZBesedilom 12"/>
        <xdr:cNvSpPr txBox="1">
          <a:spLocks noChangeArrowheads="1"/>
        </xdr:cNvSpPr>
      </xdr:nvSpPr>
      <xdr:spPr>
        <a:xfrm>
          <a:off x="7696200" y="163258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5</xdr:col>
      <xdr:colOff>752475</xdr:colOff>
      <xdr:row>107</xdr:row>
      <xdr:rowOff>0</xdr:rowOff>
    </xdr:from>
    <xdr:ext cx="209550" cy="266700"/>
    <xdr:sp fLocksText="0">
      <xdr:nvSpPr>
        <xdr:cNvPr id="13" name="PoljeZBesedilom 13"/>
        <xdr:cNvSpPr txBox="1">
          <a:spLocks noChangeArrowheads="1"/>
        </xdr:cNvSpPr>
      </xdr:nvSpPr>
      <xdr:spPr>
        <a:xfrm>
          <a:off x="6877050" y="26831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5</xdr:col>
      <xdr:colOff>752475</xdr:colOff>
      <xdr:row>107</xdr:row>
      <xdr:rowOff>0</xdr:rowOff>
    </xdr:from>
    <xdr:ext cx="209550" cy="266700"/>
    <xdr:sp fLocksText="0">
      <xdr:nvSpPr>
        <xdr:cNvPr id="14" name="PoljeZBesedilom 14"/>
        <xdr:cNvSpPr txBox="1">
          <a:spLocks noChangeArrowheads="1"/>
        </xdr:cNvSpPr>
      </xdr:nvSpPr>
      <xdr:spPr>
        <a:xfrm>
          <a:off x="6877050" y="26831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168</xdr:row>
      <xdr:rowOff>0</xdr:rowOff>
    </xdr:from>
    <xdr:ext cx="209550" cy="266700"/>
    <xdr:sp fLocksText="0">
      <xdr:nvSpPr>
        <xdr:cNvPr id="15" name="PoljeZBesedilom 15"/>
        <xdr:cNvSpPr txBox="1">
          <a:spLocks noChangeArrowheads="1"/>
        </xdr:cNvSpPr>
      </xdr:nvSpPr>
      <xdr:spPr>
        <a:xfrm>
          <a:off x="7696200" y="483965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168</xdr:row>
      <xdr:rowOff>0</xdr:rowOff>
    </xdr:from>
    <xdr:ext cx="209550" cy="266700"/>
    <xdr:sp fLocksText="0">
      <xdr:nvSpPr>
        <xdr:cNvPr id="16" name="PoljeZBesedilom 16"/>
        <xdr:cNvSpPr txBox="1">
          <a:spLocks noChangeArrowheads="1"/>
        </xdr:cNvSpPr>
      </xdr:nvSpPr>
      <xdr:spPr>
        <a:xfrm>
          <a:off x="7696200" y="483965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151</xdr:row>
      <xdr:rowOff>0</xdr:rowOff>
    </xdr:from>
    <xdr:ext cx="209550" cy="266700"/>
    <xdr:sp fLocksText="0">
      <xdr:nvSpPr>
        <xdr:cNvPr id="17" name="PoljeZBesedilom 17"/>
        <xdr:cNvSpPr txBox="1">
          <a:spLocks noChangeArrowheads="1"/>
        </xdr:cNvSpPr>
      </xdr:nvSpPr>
      <xdr:spPr>
        <a:xfrm>
          <a:off x="7696200" y="42452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151</xdr:row>
      <xdr:rowOff>0</xdr:rowOff>
    </xdr:from>
    <xdr:ext cx="209550" cy="266700"/>
    <xdr:sp fLocksText="0">
      <xdr:nvSpPr>
        <xdr:cNvPr id="18" name="PoljeZBesedilom 18"/>
        <xdr:cNvSpPr txBox="1">
          <a:spLocks noChangeArrowheads="1"/>
        </xdr:cNvSpPr>
      </xdr:nvSpPr>
      <xdr:spPr>
        <a:xfrm>
          <a:off x="7696200" y="42452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151</xdr:row>
      <xdr:rowOff>0</xdr:rowOff>
    </xdr:from>
    <xdr:ext cx="209550" cy="266700"/>
    <xdr:sp fLocksText="0">
      <xdr:nvSpPr>
        <xdr:cNvPr id="19" name="PoljeZBesedilom 19"/>
        <xdr:cNvSpPr txBox="1">
          <a:spLocks noChangeArrowheads="1"/>
        </xdr:cNvSpPr>
      </xdr:nvSpPr>
      <xdr:spPr>
        <a:xfrm>
          <a:off x="7696200" y="42452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151</xdr:row>
      <xdr:rowOff>0</xdr:rowOff>
    </xdr:from>
    <xdr:ext cx="209550" cy="266700"/>
    <xdr:sp fLocksText="0">
      <xdr:nvSpPr>
        <xdr:cNvPr id="20" name="PoljeZBesedilom 20"/>
        <xdr:cNvSpPr txBox="1">
          <a:spLocks noChangeArrowheads="1"/>
        </xdr:cNvSpPr>
      </xdr:nvSpPr>
      <xdr:spPr>
        <a:xfrm>
          <a:off x="7696200" y="42452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168</xdr:row>
      <xdr:rowOff>0</xdr:rowOff>
    </xdr:from>
    <xdr:ext cx="209550" cy="266700"/>
    <xdr:sp fLocksText="0">
      <xdr:nvSpPr>
        <xdr:cNvPr id="21" name="PoljeZBesedilom 21"/>
        <xdr:cNvSpPr txBox="1">
          <a:spLocks noChangeArrowheads="1"/>
        </xdr:cNvSpPr>
      </xdr:nvSpPr>
      <xdr:spPr>
        <a:xfrm>
          <a:off x="7696200" y="483965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168</xdr:row>
      <xdr:rowOff>0</xdr:rowOff>
    </xdr:from>
    <xdr:ext cx="209550" cy="266700"/>
    <xdr:sp fLocksText="0">
      <xdr:nvSpPr>
        <xdr:cNvPr id="22" name="PoljeZBesedilom 22"/>
        <xdr:cNvSpPr txBox="1">
          <a:spLocks noChangeArrowheads="1"/>
        </xdr:cNvSpPr>
      </xdr:nvSpPr>
      <xdr:spPr>
        <a:xfrm>
          <a:off x="7696200" y="483965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86</xdr:row>
      <xdr:rowOff>0</xdr:rowOff>
    </xdr:from>
    <xdr:ext cx="209550" cy="266700"/>
    <xdr:sp fLocksText="0">
      <xdr:nvSpPr>
        <xdr:cNvPr id="23" name="PoljeZBesedilom 23"/>
        <xdr:cNvSpPr txBox="1">
          <a:spLocks noChangeArrowheads="1"/>
        </xdr:cNvSpPr>
      </xdr:nvSpPr>
      <xdr:spPr>
        <a:xfrm>
          <a:off x="7696200" y="207454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86</xdr:row>
      <xdr:rowOff>0</xdr:rowOff>
    </xdr:from>
    <xdr:ext cx="209550" cy="266700"/>
    <xdr:sp fLocksText="0">
      <xdr:nvSpPr>
        <xdr:cNvPr id="24" name="PoljeZBesedilom 24"/>
        <xdr:cNvSpPr txBox="1">
          <a:spLocks noChangeArrowheads="1"/>
        </xdr:cNvSpPr>
      </xdr:nvSpPr>
      <xdr:spPr>
        <a:xfrm>
          <a:off x="7696200" y="207454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5</xdr:col>
      <xdr:colOff>752475</xdr:colOff>
      <xdr:row>90</xdr:row>
      <xdr:rowOff>0</xdr:rowOff>
    </xdr:from>
    <xdr:ext cx="209550" cy="266700"/>
    <xdr:sp fLocksText="0">
      <xdr:nvSpPr>
        <xdr:cNvPr id="25" name="PoljeZBesedilom 25"/>
        <xdr:cNvSpPr txBox="1">
          <a:spLocks noChangeArrowheads="1"/>
        </xdr:cNvSpPr>
      </xdr:nvSpPr>
      <xdr:spPr>
        <a:xfrm>
          <a:off x="6877050" y="21878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5</xdr:col>
      <xdr:colOff>752475</xdr:colOff>
      <xdr:row>90</xdr:row>
      <xdr:rowOff>0</xdr:rowOff>
    </xdr:from>
    <xdr:ext cx="209550" cy="266700"/>
    <xdr:sp fLocksText="0">
      <xdr:nvSpPr>
        <xdr:cNvPr id="26" name="PoljeZBesedilom 26"/>
        <xdr:cNvSpPr txBox="1">
          <a:spLocks noChangeArrowheads="1"/>
        </xdr:cNvSpPr>
      </xdr:nvSpPr>
      <xdr:spPr>
        <a:xfrm>
          <a:off x="6877050" y="21878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90</xdr:row>
      <xdr:rowOff>0</xdr:rowOff>
    </xdr:from>
    <xdr:ext cx="209550" cy="266700"/>
    <xdr:sp fLocksText="0">
      <xdr:nvSpPr>
        <xdr:cNvPr id="27" name="PoljeZBesedilom 27"/>
        <xdr:cNvSpPr txBox="1">
          <a:spLocks noChangeArrowheads="1"/>
        </xdr:cNvSpPr>
      </xdr:nvSpPr>
      <xdr:spPr>
        <a:xfrm>
          <a:off x="7696200" y="21878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90</xdr:row>
      <xdr:rowOff>0</xdr:rowOff>
    </xdr:from>
    <xdr:ext cx="209550" cy="266700"/>
    <xdr:sp fLocksText="0">
      <xdr:nvSpPr>
        <xdr:cNvPr id="28" name="PoljeZBesedilom 28"/>
        <xdr:cNvSpPr txBox="1">
          <a:spLocks noChangeArrowheads="1"/>
        </xdr:cNvSpPr>
      </xdr:nvSpPr>
      <xdr:spPr>
        <a:xfrm>
          <a:off x="7696200" y="21878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90</xdr:row>
      <xdr:rowOff>0</xdr:rowOff>
    </xdr:from>
    <xdr:ext cx="209550" cy="266700"/>
    <xdr:sp fLocksText="0">
      <xdr:nvSpPr>
        <xdr:cNvPr id="29" name="PoljeZBesedilom 29"/>
        <xdr:cNvSpPr txBox="1">
          <a:spLocks noChangeArrowheads="1"/>
        </xdr:cNvSpPr>
      </xdr:nvSpPr>
      <xdr:spPr>
        <a:xfrm>
          <a:off x="7696200" y="21878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90</xdr:row>
      <xdr:rowOff>0</xdr:rowOff>
    </xdr:from>
    <xdr:ext cx="209550" cy="266700"/>
    <xdr:sp fLocksText="0">
      <xdr:nvSpPr>
        <xdr:cNvPr id="30" name="PoljeZBesedilom 30"/>
        <xdr:cNvSpPr txBox="1">
          <a:spLocks noChangeArrowheads="1"/>
        </xdr:cNvSpPr>
      </xdr:nvSpPr>
      <xdr:spPr>
        <a:xfrm>
          <a:off x="7696200" y="21878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90</xdr:row>
      <xdr:rowOff>0</xdr:rowOff>
    </xdr:from>
    <xdr:ext cx="209550" cy="266700"/>
    <xdr:sp fLocksText="0">
      <xdr:nvSpPr>
        <xdr:cNvPr id="31" name="PoljeZBesedilom 31"/>
        <xdr:cNvSpPr txBox="1">
          <a:spLocks noChangeArrowheads="1"/>
        </xdr:cNvSpPr>
      </xdr:nvSpPr>
      <xdr:spPr>
        <a:xfrm>
          <a:off x="7696200" y="21878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90</xdr:row>
      <xdr:rowOff>0</xdr:rowOff>
    </xdr:from>
    <xdr:ext cx="209550" cy="266700"/>
    <xdr:sp fLocksText="0">
      <xdr:nvSpPr>
        <xdr:cNvPr id="32" name="PoljeZBesedilom 32"/>
        <xdr:cNvSpPr txBox="1">
          <a:spLocks noChangeArrowheads="1"/>
        </xdr:cNvSpPr>
      </xdr:nvSpPr>
      <xdr:spPr>
        <a:xfrm>
          <a:off x="7696200" y="21878925"/>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91</xdr:row>
      <xdr:rowOff>0</xdr:rowOff>
    </xdr:from>
    <xdr:ext cx="209550" cy="266700"/>
    <xdr:sp fLocksText="0">
      <xdr:nvSpPr>
        <xdr:cNvPr id="33" name="PoljeZBesedilom 33"/>
        <xdr:cNvSpPr txBox="1">
          <a:spLocks noChangeArrowheads="1"/>
        </xdr:cNvSpPr>
      </xdr:nvSpPr>
      <xdr:spPr>
        <a:xfrm>
          <a:off x="7696200" y="220408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6</xdr:col>
      <xdr:colOff>752475</xdr:colOff>
      <xdr:row>91</xdr:row>
      <xdr:rowOff>0</xdr:rowOff>
    </xdr:from>
    <xdr:ext cx="209550" cy="266700"/>
    <xdr:sp fLocksText="0">
      <xdr:nvSpPr>
        <xdr:cNvPr id="34" name="PoljeZBesedilom 34"/>
        <xdr:cNvSpPr txBox="1">
          <a:spLocks noChangeArrowheads="1"/>
        </xdr:cNvSpPr>
      </xdr:nvSpPr>
      <xdr:spPr>
        <a:xfrm>
          <a:off x="7696200" y="2204085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5</xdr:col>
      <xdr:colOff>752475</xdr:colOff>
      <xdr:row>97</xdr:row>
      <xdr:rowOff>0</xdr:rowOff>
    </xdr:from>
    <xdr:ext cx="209550" cy="266700"/>
    <xdr:sp fLocksText="0">
      <xdr:nvSpPr>
        <xdr:cNvPr id="35" name="PoljeZBesedilom 35"/>
        <xdr:cNvSpPr txBox="1">
          <a:spLocks noChangeArrowheads="1"/>
        </xdr:cNvSpPr>
      </xdr:nvSpPr>
      <xdr:spPr>
        <a:xfrm>
          <a:off x="6877050" y="233553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5</xdr:col>
      <xdr:colOff>752475</xdr:colOff>
      <xdr:row>97</xdr:row>
      <xdr:rowOff>0</xdr:rowOff>
    </xdr:from>
    <xdr:ext cx="209550" cy="266700"/>
    <xdr:sp fLocksText="0">
      <xdr:nvSpPr>
        <xdr:cNvPr id="36" name="PoljeZBesedilom 36"/>
        <xdr:cNvSpPr txBox="1">
          <a:spLocks noChangeArrowheads="1"/>
        </xdr:cNvSpPr>
      </xdr:nvSpPr>
      <xdr:spPr>
        <a:xfrm>
          <a:off x="6877050" y="23355300"/>
          <a:ext cx="209550"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B69"/>
  <sheetViews>
    <sheetView zoomScalePageLayoutView="0" workbookViewId="0" topLeftCell="A46">
      <selection activeCell="B48" sqref="B48"/>
    </sheetView>
  </sheetViews>
  <sheetFormatPr defaultColWidth="9.00390625" defaultRowHeight="12.75"/>
  <cols>
    <col min="1" max="1" width="4.00390625" style="0" customWidth="1"/>
  </cols>
  <sheetData>
    <row r="4" spans="1:2" ht="18">
      <c r="A4" s="1"/>
      <c r="B4" s="1" t="s">
        <v>21</v>
      </c>
    </row>
    <row r="5" ht="18">
      <c r="B5" s="1" t="s">
        <v>24</v>
      </c>
    </row>
    <row r="6" ht="18">
      <c r="B6" s="1" t="s">
        <v>22</v>
      </c>
    </row>
    <row r="7" ht="18">
      <c r="A7" s="1"/>
    </row>
    <row r="8" spans="1:2" ht="18">
      <c r="A8" s="1"/>
      <c r="B8" s="1"/>
    </row>
    <row r="9" spans="1:2" ht="18">
      <c r="A9" s="1"/>
      <c r="B9" s="1" t="s">
        <v>23</v>
      </c>
    </row>
    <row r="10" spans="1:2" ht="18">
      <c r="A10" s="1"/>
      <c r="B10" s="1"/>
    </row>
    <row r="12" spans="1:2" ht="26.25">
      <c r="A12" s="2"/>
      <c r="B12" s="2" t="s">
        <v>20</v>
      </c>
    </row>
    <row r="13" spans="1:2" ht="26.25">
      <c r="A13" s="2"/>
      <c r="B13" s="2" t="s">
        <v>27</v>
      </c>
    </row>
    <row r="14" spans="1:2" ht="26.25">
      <c r="A14" s="2"/>
      <c r="B14" s="2"/>
    </row>
    <row r="15" spans="1:2" ht="26.25">
      <c r="A15" s="2"/>
      <c r="B15" s="2"/>
    </row>
    <row r="16" spans="1:2" ht="26.25">
      <c r="A16" s="2"/>
      <c r="B16" s="2"/>
    </row>
    <row r="17" spans="1:2" ht="26.25">
      <c r="A17" s="2"/>
      <c r="B17" s="2"/>
    </row>
    <row r="18" spans="1:2" ht="26.25">
      <c r="A18" s="2"/>
      <c r="B18" s="2"/>
    </row>
    <row r="19" spans="1:2" ht="26.25">
      <c r="A19" s="2"/>
      <c r="B19" s="2"/>
    </row>
    <row r="23" spans="1:2" ht="26.25">
      <c r="A23" s="2"/>
      <c r="B23" s="2" t="s">
        <v>19</v>
      </c>
    </row>
    <row r="48" spans="1:2" ht="18">
      <c r="A48" s="1"/>
      <c r="B48" s="1" t="s">
        <v>28</v>
      </c>
    </row>
    <row r="49" spans="1:2" ht="18">
      <c r="A49" s="1"/>
      <c r="B49" s="1" t="s">
        <v>29</v>
      </c>
    </row>
    <row r="50" spans="1:2" ht="18">
      <c r="A50" s="1"/>
      <c r="B50" s="1" t="s">
        <v>30</v>
      </c>
    </row>
    <row r="52" ht="18">
      <c r="B52" s="1"/>
    </row>
    <row r="53" ht="18">
      <c r="B53" s="1" t="s">
        <v>31</v>
      </c>
    </row>
    <row r="54" ht="18">
      <c r="B54" s="1"/>
    </row>
    <row r="55" ht="18">
      <c r="B55" s="1"/>
    </row>
    <row r="56" ht="18">
      <c r="B56" s="1"/>
    </row>
    <row r="58" spans="1:2" ht="23.25">
      <c r="A58" s="3"/>
      <c r="B58" s="3" t="s">
        <v>32</v>
      </c>
    </row>
    <row r="59" spans="1:2" ht="23.25">
      <c r="A59" s="3"/>
      <c r="B59" s="3"/>
    </row>
    <row r="60" spans="1:2" ht="26.25">
      <c r="A60" s="2"/>
      <c r="B60" s="2"/>
    </row>
    <row r="61" spans="1:2" ht="26.25">
      <c r="A61" s="2"/>
      <c r="B61" s="2"/>
    </row>
    <row r="62" spans="1:2" ht="26.25">
      <c r="A62" s="2"/>
      <c r="B62" s="2"/>
    </row>
    <row r="63" spans="1:2" ht="26.25">
      <c r="A63" s="2"/>
      <c r="B63" s="2"/>
    </row>
    <row r="64" spans="1:2" ht="26.25">
      <c r="A64" s="2"/>
      <c r="B64" s="2"/>
    </row>
    <row r="65" spans="1:2" ht="26.25">
      <c r="A65" s="2"/>
      <c r="B65" s="2"/>
    </row>
    <row r="66" spans="1:2" ht="26.25">
      <c r="A66" s="2"/>
      <c r="B66" s="2"/>
    </row>
    <row r="69" spans="1:2" ht="26.25">
      <c r="A69" s="2"/>
      <c r="B69" s="2" t="s">
        <v>19</v>
      </c>
    </row>
  </sheetData>
  <sheetProtection/>
  <printOptions/>
  <pageMargins left="0.41" right="0.75" top="1" bottom="1" header="0" footer="0"/>
  <pageSetup horizontalDpi="600" verticalDpi="600" orientation="portrait" paperSize="9" r:id="rId1"/>
  <headerFooter alignWithMargins="0">
    <oddHeader xml:space="preserve">&amp;C2512 /A-07 </oddHeader>
  </headerFooter>
</worksheet>
</file>

<file path=xl/worksheets/sheet2.xml><?xml version="1.0" encoding="utf-8"?>
<worksheet xmlns="http://schemas.openxmlformats.org/spreadsheetml/2006/main" xmlns:r="http://schemas.openxmlformats.org/officeDocument/2006/relationships">
  <dimension ref="A1:J183"/>
  <sheetViews>
    <sheetView tabSelected="1" workbookViewId="0" topLeftCell="A1">
      <selection activeCell="B166" sqref="B166"/>
    </sheetView>
  </sheetViews>
  <sheetFormatPr defaultColWidth="9.00390625" defaultRowHeight="12.75"/>
  <cols>
    <col min="1" max="1" width="5.375" style="4" customWidth="1"/>
    <col min="2" max="2" width="47.375" style="4" customWidth="1"/>
    <col min="3" max="3" width="7.75390625" style="6" customWidth="1"/>
    <col min="4" max="4" width="9.125" style="6" customWidth="1"/>
    <col min="5" max="6" width="10.75390625" style="7" bestFit="1" customWidth="1"/>
    <col min="7" max="7" width="10.75390625" style="6" bestFit="1" customWidth="1"/>
    <col min="8" max="8" width="10.75390625" style="4" bestFit="1" customWidth="1"/>
    <col min="9" max="9" width="9.125" style="4" customWidth="1"/>
    <col min="10" max="10" width="10.75390625" style="4" bestFit="1" customWidth="1"/>
    <col min="11" max="16384" width="9.125" style="4" customWidth="1"/>
  </cols>
  <sheetData>
    <row r="1" spans="1:2" ht="15.75">
      <c r="A1" s="5"/>
      <c r="B1" s="5" t="s">
        <v>48</v>
      </c>
    </row>
    <row r="2" ht="15.75">
      <c r="B2" s="5" t="s">
        <v>62</v>
      </c>
    </row>
    <row r="3" ht="15.75">
      <c r="B3" s="5" t="s">
        <v>63</v>
      </c>
    </row>
    <row r="4" ht="15.75">
      <c r="B4" s="5"/>
    </row>
    <row r="5" ht="15.75">
      <c r="B5" s="23" t="s">
        <v>47</v>
      </c>
    </row>
    <row r="6" ht="15.75">
      <c r="B6" s="35" t="s">
        <v>64</v>
      </c>
    </row>
    <row r="7" ht="15.75">
      <c r="B7" s="5"/>
    </row>
    <row r="8" ht="15.75">
      <c r="B8" s="5"/>
    </row>
    <row r="9" ht="15.75">
      <c r="B9" s="5"/>
    </row>
    <row r="10" ht="12.75"/>
    <row r="11" ht="12.75">
      <c r="B11" s="22" t="s">
        <v>65</v>
      </c>
    </row>
    <row r="12" ht="12.75">
      <c r="B12" s="22" t="s">
        <v>66</v>
      </c>
    </row>
    <row r="13" ht="12.75">
      <c r="B13" s="22" t="s">
        <v>67</v>
      </c>
    </row>
    <row r="14" ht="12.75">
      <c r="B14" s="22"/>
    </row>
    <row r="15" ht="12.75">
      <c r="B15" s="22"/>
    </row>
    <row r="16" ht="12.75">
      <c r="B16" s="22"/>
    </row>
    <row r="17" ht="12.75">
      <c r="B17" s="22"/>
    </row>
    <row r="18" ht="12.75"/>
    <row r="19" spans="1:7" ht="12.75" customHeight="1">
      <c r="A19" s="22" t="s">
        <v>12</v>
      </c>
      <c r="B19" s="22" t="s">
        <v>51</v>
      </c>
      <c r="G19" s="7"/>
    </row>
    <row r="20" spans="1:7" ht="12.75" customHeight="1">
      <c r="A20" s="22" t="s">
        <v>13</v>
      </c>
      <c r="B20" s="22" t="s">
        <v>69</v>
      </c>
      <c r="G20" s="7"/>
    </row>
    <row r="21" spans="1:2" ht="12.75">
      <c r="A21" s="22" t="s">
        <v>97</v>
      </c>
      <c r="B21" s="22" t="s">
        <v>151</v>
      </c>
    </row>
    <row r="22" spans="1:2" ht="12.75">
      <c r="A22" s="22" t="s">
        <v>136</v>
      </c>
      <c r="B22" s="22" t="s">
        <v>196</v>
      </c>
    </row>
    <row r="23" ht="12.75"/>
    <row r="24" ht="12.75">
      <c r="A24" s="4" t="s">
        <v>192</v>
      </c>
    </row>
    <row r="25" ht="12.75">
      <c r="A25" s="4" t="s">
        <v>193</v>
      </c>
    </row>
    <row r="26" ht="12.75">
      <c r="A26" s="4" t="s">
        <v>194</v>
      </c>
    </row>
    <row r="27" ht="12.75">
      <c r="A27" s="4" t="s">
        <v>195</v>
      </c>
    </row>
    <row r="28" ht="12.75">
      <c r="A28" s="4" t="s">
        <v>211</v>
      </c>
    </row>
    <row r="29" ht="12.75"/>
    <row r="30" ht="12.75"/>
    <row r="31" ht="12.75"/>
    <row r="32" ht="12.75"/>
    <row r="33" ht="12.75"/>
    <row r="34" ht="12.75"/>
    <row r="35" ht="12.75"/>
    <row r="36" ht="18">
      <c r="A36" s="21" t="s">
        <v>61</v>
      </c>
    </row>
    <row r="37" ht="12.75"/>
    <row r="38" spans="1:5" ht="12.75" customHeight="1">
      <c r="A38" s="8"/>
      <c r="B38" s="8"/>
      <c r="C38" s="9"/>
      <c r="D38" s="10"/>
      <c r="E38" s="10"/>
    </row>
    <row r="39" ht="12.75"/>
    <row r="40" ht="13.5" thickBot="1"/>
    <row r="41" spans="1:5" ht="19.5" customHeight="1">
      <c r="A41" s="101" t="s">
        <v>41</v>
      </c>
      <c r="B41" s="102"/>
      <c r="C41" s="102"/>
      <c r="D41" s="103">
        <f>B74+B96+B161+B177</f>
        <v>0</v>
      </c>
      <c r="E41" s="90"/>
    </row>
    <row r="42" spans="1:8" ht="17.25" customHeight="1" thickBot="1">
      <c r="A42" s="105" t="s">
        <v>197</v>
      </c>
      <c r="B42" s="106"/>
      <c r="C42" s="11"/>
      <c r="D42" s="104"/>
      <c r="E42" s="92"/>
      <c r="G42" s="7"/>
      <c r="H42" s="13"/>
    </row>
    <row r="43" spans="1:8" ht="12.75" customHeight="1">
      <c r="A43" s="107" t="s">
        <v>0</v>
      </c>
      <c r="B43" s="108"/>
      <c r="C43" s="12"/>
      <c r="D43" s="89">
        <f>D41*20/100</f>
        <v>0</v>
      </c>
      <c r="E43" s="90"/>
      <c r="G43" s="7"/>
      <c r="H43" s="13"/>
    </row>
    <row r="44" spans="1:7" ht="12.75" customHeight="1" thickBot="1">
      <c r="A44" s="109"/>
      <c r="B44" s="110"/>
      <c r="C44" s="11"/>
      <c r="D44" s="91"/>
      <c r="E44" s="92"/>
      <c r="G44" s="7"/>
    </row>
    <row r="45" ht="12.75">
      <c r="C45" s="4"/>
    </row>
    <row r="46" ht="13.5" thickBot="1">
      <c r="C46" s="4"/>
    </row>
    <row r="47" spans="1:5" ht="12.75" customHeight="1">
      <c r="A47" s="111" t="s">
        <v>140</v>
      </c>
      <c r="B47" s="112"/>
      <c r="C47" s="113"/>
      <c r="D47" s="89">
        <f>D41+D43</f>
        <v>0</v>
      </c>
      <c r="E47" s="90"/>
    </row>
    <row r="48" spans="1:7" ht="13.5" customHeight="1" thickBot="1">
      <c r="A48" s="114"/>
      <c r="B48" s="115"/>
      <c r="C48" s="116"/>
      <c r="D48" s="91"/>
      <c r="E48" s="92"/>
      <c r="G48" s="7"/>
    </row>
    <row r="49" ht="12.75">
      <c r="C49" s="4"/>
    </row>
    <row r="50" ht="12.75"/>
    <row r="51" ht="12.75"/>
    <row r="52" ht="12.75"/>
    <row r="53" ht="12.75"/>
    <row r="54" ht="12.75"/>
    <row r="55" ht="12.75"/>
    <row r="56" ht="12.75"/>
    <row r="57" ht="12.75"/>
    <row r="58" ht="12.75"/>
    <row r="59" ht="12.75"/>
    <row r="60" spans="1:6" ht="15.75">
      <c r="A60" s="61" t="s">
        <v>2</v>
      </c>
      <c r="B60" s="62" t="s">
        <v>51</v>
      </c>
      <c r="C60" s="27"/>
      <c r="D60" s="27"/>
      <c r="E60" s="28"/>
      <c r="F60" s="29"/>
    </row>
    <row r="61" spans="1:6" ht="25.5">
      <c r="A61" s="79"/>
      <c r="B61" s="9"/>
      <c r="C61" s="31"/>
      <c r="D61" s="63" t="s">
        <v>16</v>
      </c>
      <c r="E61" s="64" t="s">
        <v>17</v>
      </c>
      <c r="F61" s="65" t="s">
        <v>18</v>
      </c>
    </row>
    <row r="62" spans="1:6" ht="51">
      <c r="A62" s="78" t="s">
        <v>1</v>
      </c>
      <c r="B62" s="75" t="s">
        <v>207</v>
      </c>
      <c r="C62" s="24" t="s">
        <v>3</v>
      </c>
      <c r="D62" s="76">
        <v>340</v>
      </c>
      <c r="E62" s="25">
        <v>0</v>
      </c>
      <c r="F62" s="26">
        <f aca="true" t="shared" si="0" ref="F62:F71">D62*E62</f>
        <v>0</v>
      </c>
    </row>
    <row r="63" spans="1:6" ht="76.5">
      <c r="A63" s="78" t="s">
        <v>4</v>
      </c>
      <c r="B63" s="75" t="s">
        <v>150</v>
      </c>
      <c r="C63" s="24" t="s">
        <v>49</v>
      </c>
      <c r="D63" s="76">
        <f>(340)*0.4*1.2</f>
        <v>163.2</v>
      </c>
      <c r="E63" s="25">
        <v>0</v>
      </c>
      <c r="F63" s="26">
        <f t="shared" si="0"/>
        <v>0</v>
      </c>
    </row>
    <row r="64" spans="1:6" ht="89.25">
      <c r="A64" s="78" t="s">
        <v>5</v>
      </c>
      <c r="B64" s="75" t="s">
        <v>208</v>
      </c>
      <c r="C64" s="24" t="s">
        <v>10</v>
      </c>
      <c r="D64" s="76">
        <v>1</v>
      </c>
      <c r="E64" s="25">
        <v>0</v>
      </c>
      <c r="F64" s="26">
        <f t="shared" si="0"/>
        <v>0</v>
      </c>
    </row>
    <row r="65" spans="1:6" ht="76.5">
      <c r="A65" s="78" t="s">
        <v>6</v>
      </c>
      <c r="B65" s="75" t="s">
        <v>148</v>
      </c>
      <c r="C65" s="24" t="s">
        <v>10</v>
      </c>
      <c r="D65" s="76">
        <v>1</v>
      </c>
      <c r="E65" s="25">
        <v>0</v>
      </c>
      <c r="F65" s="26">
        <f t="shared" si="0"/>
        <v>0</v>
      </c>
    </row>
    <row r="66" spans="1:6" ht="38.25">
      <c r="A66" s="78" t="s">
        <v>8</v>
      </c>
      <c r="B66" s="75" t="s">
        <v>143</v>
      </c>
      <c r="C66" s="24" t="s">
        <v>43</v>
      </c>
      <c r="D66" s="76">
        <v>8</v>
      </c>
      <c r="E66" s="25">
        <v>0</v>
      </c>
      <c r="F66" s="26">
        <f t="shared" si="0"/>
        <v>0</v>
      </c>
    </row>
    <row r="67" spans="1:6" ht="25.5">
      <c r="A67" s="78" t="s">
        <v>9</v>
      </c>
      <c r="B67" s="75" t="s">
        <v>68</v>
      </c>
      <c r="C67" s="24" t="s">
        <v>3</v>
      </c>
      <c r="D67" s="76">
        <v>340</v>
      </c>
      <c r="E67" s="25">
        <v>0</v>
      </c>
      <c r="F67" s="26">
        <f t="shared" si="0"/>
        <v>0</v>
      </c>
    </row>
    <row r="68" spans="1:6" ht="38.25">
      <c r="A68" s="78" t="s">
        <v>11</v>
      </c>
      <c r="B68" s="75" t="s">
        <v>144</v>
      </c>
      <c r="C68" s="24" t="s">
        <v>3</v>
      </c>
      <c r="D68" s="24">
        <v>340</v>
      </c>
      <c r="E68" s="25">
        <v>0</v>
      </c>
      <c r="F68" s="26">
        <f t="shared" si="0"/>
        <v>0</v>
      </c>
    </row>
    <row r="69" spans="1:6" ht="51">
      <c r="A69" s="78" t="s">
        <v>26</v>
      </c>
      <c r="B69" s="75" t="s">
        <v>145</v>
      </c>
      <c r="C69" s="24" t="s">
        <v>49</v>
      </c>
      <c r="D69" s="24">
        <f>340*0.4*0.4</f>
        <v>54.400000000000006</v>
      </c>
      <c r="E69" s="25">
        <v>0</v>
      </c>
      <c r="F69" s="26">
        <f t="shared" si="0"/>
        <v>0</v>
      </c>
    </row>
    <row r="70" spans="1:6" ht="63.75">
      <c r="A70" s="78" t="s">
        <v>38</v>
      </c>
      <c r="B70" s="75" t="s">
        <v>149</v>
      </c>
      <c r="C70" s="24" t="s">
        <v>49</v>
      </c>
      <c r="D70" s="24">
        <f>340*0.4*0.8</f>
        <v>108.80000000000001</v>
      </c>
      <c r="E70" s="25">
        <v>0</v>
      </c>
      <c r="F70" s="26">
        <f t="shared" si="0"/>
        <v>0</v>
      </c>
    </row>
    <row r="71" spans="1:6" ht="12.75">
      <c r="A71" s="78" t="s">
        <v>39</v>
      </c>
      <c r="B71" s="75" t="s">
        <v>52</v>
      </c>
      <c r="C71" s="24" t="s">
        <v>3</v>
      </c>
      <c r="D71" s="24">
        <v>350</v>
      </c>
      <c r="E71" s="25">
        <v>0</v>
      </c>
      <c r="F71" s="26">
        <f t="shared" si="0"/>
        <v>0</v>
      </c>
    </row>
    <row r="72" spans="1:6" ht="12.75">
      <c r="A72" s="78" t="s">
        <v>40</v>
      </c>
      <c r="B72" s="75" t="s">
        <v>139</v>
      </c>
      <c r="C72" s="81">
        <v>0.03</v>
      </c>
      <c r="D72" s="24"/>
      <c r="E72" s="25"/>
      <c r="F72" s="26">
        <f>(SUM(F62:F71)*3)/100</f>
        <v>0</v>
      </c>
    </row>
    <row r="73" spans="1:6" ht="13.5" thickBot="1">
      <c r="A73" s="9"/>
      <c r="B73" s="34"/>
      <c r="C73" s="31"/>
      <c r="D73" s="31"/>
      <c r="E73" s="32"/>
      <c r="F73" s="32"/>
    </row>
    <row r="74" spans="1:6" ht="12.75">
      <c r="A74" s="99" t="s">
        <v>12</v>
      </c>
      <c r="B74" s="100">
        <f>SUM(F62:F72)</f>
        <v>0</v>
      </c>
      <c r="C74" s="85"/>
      <c r="D74" s="85"/>
      <c r="E74" s="85"/>
      <c r="F74" s="86"/>
    </row>
    <row r="75" spans="1:6" ht="13.5" thickBot="1">
      <c r="A75" s="94"/>
      <c r="B75" s="98"/>
      <c r="C75" s="87"/>
      <c r="D75" s="87"/>
      <c r="E75" s="87"/>
      <c r="F75" s="88"/>
    </row>
    <row r="76" spans="1:6" ht="18">
      <c r="A76" s="15"/>
      <c r="B76" s="16"/>
      <c r="C76" s="16"/>
      <c r="D76" s="16"/>
      <c r="E76" s="16"/>
      <c r="F76" s="16"/>
    </row>
    <row r="77" spans="1:6" ht="18">
      <c r="A77" s="15"/>
      <c r="B77" s="16"/>
      <c r="C77" s="16"/>
      <c r="D77" s="16"/>
      <c r="E77" s="16"/>
      <c r="F77" s="16"/>
    </row>
    <row r="78" spans="1:6" ht="18">
      <c r="A78" s="15"/>
      <c r="B78" s="16"/>
      <c r="C78" s="16"/>
      <c r="D78" s="16"/>
      <c r="E78" s="16"/>
      <c r="F78" s="16"/>
    </row>
    <row r="79" spans="1:6" ht="18">
      <c r="A79" s="15"/>
      <c r="B79" s="16"/>
      <c r="C79" s="16"/>
      <c r="D79" s="16"/>
      <c r="E79" s="16"/>
      <c r="F79" s="16"/>
    </row>
    <row r="80" spans="1:6" ht="18">
      <c r="A80" s="15"/>
      <c r="B80" s="16"/>
      <c r="C80" s="16"/>
      <c r="D80" s="16"/>
      <c r="E80" s="16"/>
      <c r="F80" s="16"/>
    </row>
    <row r="81" spans="1:6" ht="18">
      <c r="A81" s="15"/>
      <c r="B81" s="16"/>
      <c r="C81" s="16"/>
      <c r="D81" s="16"/>
      <c r="E81" s="16"/>
      <c r="F81" s="16"/>
    </row>
    <row r="82" spans="1:6" ht="18">
      <c r="A82" s="15"/>
      <c r="B82" s="16"/>
      <c r="C82" s="16"/>
      <c r="D82" s="16"/>
      <c r="E82" s="16"/>
      <c r="F82" s="16"/>
    </row>
    <row r="83" spans="1:6" ht="18">
      <c r="A83" s="15"/>
      <c r="B83" s="16"/>
      <c r="C83" s="16"/>
      <c r="D83" s="16"/>
      <c r="E83" s="16"/>
      <c r="F83" s="16"/>
    </row>
    <row r="84" spans="1:6" ht="18">
      <c r="A84" s="15"/>
      <c r="B84" s="16"/>
      <c r="C84" s="16"/>
      <c r="D84" s="16"/>
      <c r="E84" s="16"/>
      <c r="F84" s="16"/>
    </row>
    <row r="85" spans="1:7" s="42" customFormat="1" ht="31.5">
      <c r="A85" s="36" t="s">
        <v>13</v>
      </c>
      <c r="B85" s="37" t="s">
        <v>69</v>
      </c>
      <c r="C85" s="38"/>
      <c r="D85" s="38"/>
      <c r="E85" s="39"/>
      <c r="F85" s="40"/>
      <c r="G85" s="41"/>
    </row>
    <row r="86" spans="1:6" ht="25.5">
      <c r="A86" s="79"/>
      <c r="B86" s="9"/>
      <c r="C86" s="31"/>
      <c r="D86" s="63" t="s">
        <v>16</v>
      </c>
      <c r="E86" s="64" t="s">
        <v>17</v>
      </c>
      <c r="F86" s="65" t="s">
        <v>18</v>
      </c>
    </row>
    <row r="87" spans="1:7" s="42" customFormat="1" ht="12.75">
      <c r="A87" s="47"/>
      <c r="B87" s="43"/>
      <c r="C87" s="44"/>
      <c r="D87" s="44"/>
      <c r="E87" s="45"/>
      <c r="F87" s="46"/>
      <c r="G87" s="41"/>
    </row>
    <row r="88" spans="1:9" s="42" customFormat="1" ht="25.5">
      <c r="A88" s="78" t="s">
        <v>14</v>
      </c>
      <c r="B88" s="75" t="s">
        <v>70</v>
      </c>
      <c r="C88" s="50" t="s">
        <v>59</v>
      </c>
      <c r="D88" s="50">
        <v>1</v>
      </c>
      <c r="E88" s="54">
        <v>0</v>
      </c>
      <c r="F88" s="55">
        <f aca="true" t="shared" si="1" ref="F88:F93">D88*E88</f>
        <v>0</v>
      </c>
      <c r="H88" s="41"/>
      <c r="I88" s="41"/>
    </row>
    <row r="89" spans="1:9" s="42" customFormat="1" ht="38.25">
      <c r="A89" s="78" t="s">
        <v>15</v>
      </c>
      <c r="B89" s="75" t="s">
        <v>71</v>
      </c>
      <c r="C89" s="50" t="s">
        <v>7</v>
      </c>
      <c r="D89" s="50">
        <v>3</v>
      </c>
      <c r="E89" s="54">
        <v>0</v>
      </c>
      <c r="F89" s="55">
        <f t="shared" si="1"/>
        <v>0</v>
      </c>
      <c r="H89" s="41"/>
      <c r="I89" s="41"/>
    </row>
    <row r="90" spans="1:9" s="42" customFormat="1" ht="12.75">
      <c r="A90" s="78" t="s">
        <v>93</v>
      </c>
      <c r="B90" s="75" t="s">
        <v>60</v>
      </c>
      <c r="C90" s="50" t="s">
        <v>7</v>
      </c>
      <c r="D90" s="50">
        <v>3</v>
      </c>
      <c r="E90" s="54">
        <v>0</v>
      </c>
      <c r="F90" s="55">
        <f t="shared" si="1"/>
        <v>0</v>
      </c>
      <c r="H90" s="41"/>
      <c r="I90" s="41"/>
    </row>
    <row r="91" spans="1:9" s="42" customFormat="1" ht="12.75">
      <c r="A91" s="78" t="s">
        <v>94</v>
      </c>
      <c r="B91" s="75" t="s">
        <v>54</v>
      </c>
      <c r="C91" s="50" t="s">
        <v>10</v>
      </c>
      <c r="D91" s="50">
        <v>1</v>
      </c>
      <c r="E91" s="54">
        <v>0</v>
      </c>
      <c r="F91" s="55">
        <f t="shared" si="1"/>
        <v>0</v>
      </c>
      <c r="H91" s="41"/>
      <c r="I91" s="41"/>
    </row>
    <row r="92" spans="1:9" s="42" customFormat="1" ht="38.25">
      <c r="A92" s="78" t="s">
        <v>95</v>
      </c>
      <c r="B92" s="75" t="s">
        <v>50</v>
      </c>
      <c r="C92" s="50" t="s">
        <v>10</v>
      </c>
      <c r="D92" s="50">
        <v>1</v>
      </c>
      <c r="E92" s="54">
        <v>0</v>
      </c>
      <c r="F92" s="55">
        <f t="shared" si="1"/>
        <v>0</v>
      </c>
      <c r="H92" s="41"/>
      <c r="I92" s="41"/>
    </row>
    <row r="93" spans="1:9" s="42" customFormat="1" ht="12.75">
      <c r="A93" s="78" t="s">
        <v>96</v>
      </c>
      <c r="B93" s="75" t="s">
        <v>25</v>
      </c>
      <c r="C93" s="50" t="s">
        <v>10</v>
      </c>
      <c r="D93" s="50">
        <v>1</v>
      </c>
      <c r="E93" s="54">
        <v>0</v>
      </c>
      <c r="F93" s="55">
        <f t="shared" si="1"/>
        <v>0</v>
      </c>
      <c r="H93" s="41"/>
      <c r="I93" s="41"/>
    </row>
    <row r="94" spans="1:6" ht="12.75">
      <c r="A94" s="78" t="s">
        <v>198</v>
      </c>
      <c r="B94" s="75" t="s">
        <v>139</v>
      </c>
      <c r="C94" s="81">
        <v>0.03</v>
      </c>
      <c r="D94" s="24"/>
      <c r="E94" s="25"/>
      <c r="F94" s="26">
        <f>(SUM(F85:F93)*3)/100</f>
        <v>0</v>
      </c>
    </row>
    <row r="95" spans="1:9" s="42" customFormat="1" ht="13.5" thickBot="1">
      <c r="A95" s="80"/>
      <c r="B95" s="34"/>
      <c r="C95" s="44"/>
      <c r="D95" s="44"/>
      <c r="E95" s="45"/>
      <c r="F95" s="45"/>
      <c r="H95" s="41"/>
      <c r="I95" s="41"/>
    </row>
    <row r="96" spans="1:6" ht="12.75">
      <c r="A96" s="99" t="s">
        <v>13</v>
      </c>
      <c r="B96" s="100">
        <f>SUM(F88:F94)</f>
        <v>0</v>
      </c>
      <c r="C96" s="85"/>
      <c r="D96" s="85"/>
      <c r="E96" s="85"/>
      <c r="F96" s="86"/>
    </row>
    <row r="97" spans="1:6" ht="13.5" thickBot="1">
      <c r="A97" s="94"/>
      <c r="B97" s="98"/>
      <c r="C97" s="87"/>
      <c r="D97" s="87"/>
      <c r="E97" s="87"/>
      <c r="F97" s="88"/>
    </row>
    <row r="98" spans="3:7" s="42" customFormat="1" ht="12.75">
      <c r="C98" s="41"/>
      <c r="D98" s="41"/>
      <c r="E98" s="56"/>
      <c r="F98" s="56"/>
      <c r="G98" s="41"/>
    </row>
    <row r="99" spans="1:7" s="42" customFormat="1" ht="15.75">
      <c r="A99" s="68" t="s">
        <v>97</v>
      </c>
      <c r="B99" s="69" t="s">
        <v>151</v>
      </c>
      <c r="C99" s="70"/>
      <c r="D99" s="70"/>
      <c r="E99" s="71"/>
      <c r="F99" s="72"/>
      <c r="G99" s="41"/>
    </row>
    <row r="100" spans="1:7" s="42" customFormat="1" ht="15.75">
      <c r="A100" s="68"/>
      <c r="B100" s="69" t="s">
        <v>72</v>
      </c>
      <c r="C100" s="70"/>
      <c r="D100" s="70"/>
      <c r="E100" s="71"/>
      <c r="F100" s="72"/>
      <c r="G100" s="41"/>
    </row>
    <row r="101" spans="1:7" s="42" customFormat="1" ht="114.75">
      <c r="A101" s="67" t="s">
        <v>98</v>
      </c>
      <c r="B101" s="74" t="s">
        <v>152</v>
      </c>
      <c r="C101" s="51" t="s">
        <v>59</v>
      </c>
      <c r="D101" s="51">
        <v>1</v>
      </c>
      <c r="E101" s="52"/>
      <c r="F101" s="53"/>
      <c r="G101" s="41"/>
    </row>
    <row r="102" spans="1:9" s="41" customFormat="1" ht="25.5">
      <c r="A102" s="73" t="s">
        <v>100</v>
      </c>
      <c r="B102" s="43" t="s">
        <v>58</v>
      </c>
      <c r="C102" s="44" t="s">
        <v>59</v>
      </c>
      <c r="D102" s="44">
        <v>1</v>
      </c>
      <c r="E102" s="45"/>
      <c r="F102" s="46"/>
      <c r="I102" s="42"/>
    </row>
    <row r="103" spans="1:9" s="41" customFormat="1" ht="12.75">
      <c r="A103" s="73" t="s">
        <v>100</v>
      </c>
      <c r="B103" s="43" t="s">
        <v>56</v>
      </c>
      <c r="C103" s="44" t="s">
        <v>7</v>
      </c>
      <c r="D103" s="44">
        <v>1</v>
      </c>
      <c r="E103" s="45"/>
      <c r="F103" s="46"/>
      <c r="I103" s="42"/>
    </row>
    <row r="104" spans="1:9" s="42" customFormat="1" ht="38.25">
      <c r="A104" s="73" t="s">
        <v>100</v>
      </c>
      <c r="B104" s="34" t="s">
        <v>71</v>
      </c>
      <c r="C104" s="44" t="s">
        <v>7</v>
      </c>
      <c r="D104" s="44">
        <v>3</v>
      </c>
      <c r="E104" s="45"/>
      <c r="F104" s="46"/>
      <c r="H104" s="41"/>
      <c r="I104" s="41"/>
    </row>
    <row r="105" spans="1:9" s="41" customFormat="1" ht="12.75">
      <c r="A105" s="73" t="s">
        <v>100</v>
      </c>
      <c r="B105" s="34" t="s">
        <v>73</v>
      </c>
      <c r="C105" s="44" t="s">
        <v>7</v>
      </c>
      <c r="D105" s="44">
        <v>3</v>
      </c>
      <c r="E105" s="45"/>
      <c r="F105" s="46"/>
      <c r="I105" s="42"/>
    </row>
    <row r="106" spans="1:8" s="42" customFormat="1" ht="12.75">
      <c r="A106" s="73" t="s">
        <v>100</v>
      </c>
      <c r="B106" s="43" t="s">
        <v>57</v>
      </c>
      <c r="C106" s="44" t="s">
        <v>7</v>
      </c>
      <c r="D106" s="44">
        <v>3</v>
      </c>
      <c r="E106" s="45"/>
      <c r="F106" s="46"/>
      <c r="H106" s="41"/>
    </row>
    <row r="107" spans="1:8" s="42" customFormat="1" ht="12.75">
      <c r="A107" s="73" t="s">
        <v>100</v>
      </c>
      <c r="B107" s="43" t="s">
        <v>139</v>
      </c>
      <c r="C107" s="82">
        <v>0.03</v>
      </c>
      <c r="D107" s="44"/>
      <c r="E107" s="45"/>
      <c r="F107" s="46"/>
      <c r="H107" s="41"/>
    </row>
    <row r="108" spans="1:9" s="42" customFormat="1" ht="12.75">
      <c r="A108" s="33"/>
      <c r="B108" s="66"/>
      <c r="C108" s="57" t="s">
        <v>10</v>
      </c>
      <c r="D108" s="57">
        <v>1</v>
      </c>
      <c r="E108" s="58">
        <v>0</v>
      </c>
      <c r="F108" s="59">
        <f>D108*E108</f>
        <v>0</v>
      </c>
      <c r="H108" s="41"/>
      <c r="I108" s="41"/>
    </row>
    <row r="109" spans="1:9" s="42" customFormat="1" ht="15.75">
      <c r="A109" s="30"/>
      <c r="B109" s="69" t="s">
        <v>159</v>
      </c>
      <c r="C109" s="44"/>
      <c r="D109" s="44"/>
      <c r="E109" s="45"/>
      <c r="F109" s="46"/>
      <c r="H109" s="41"/>
      <c r="I109" s="41"/>
    </row>
    <row r="110" spans="1:7" s="42" customFormat="1" ht="117.75" customHeight="1">
      <c r="A110" s="67" t="s">
        <v>99</v>
      </c>
      <c r="B110" s="74" t="s">
        <v>153</v>
      </c>
      <c r="C110" s="51" t="s">
        <v>37</v>
      </c>
      <c r="D110" s="51">
        <v>1</v>
      </c>
      <c r="E110" s="52">
        <v>0</v>
      </c>
      <c r="F110" s="53">
        <f>D110*E110</f>
        <v>0</v>
      </c>
      <c r="G110" s="41"/>
    </row>
    <row r="111" spans="1:9" s="42" customFormat="1" ht="25.5">
      <c r="A111" s="77" t="s">
        <v>101</v>
      </c>
      <c r="B111" s="75" t="s">
        <v>154</v>
      </c>
      <c r="C111" s="50" t="s">
        <v>43</v>
      </c>
      <c r="D111" s="50">
        <v>1</v>
      </c>
      <c r="E111" s="54">
        <v>0</v>
      </c>
      <c r="F111" s="55">
        <f>D111*E111</f>
        <v>0</v>
      </c>
      <c r="H111" s="41"/>
      <c r="I111" s="41"/>
    </row>
    <row r="112" spans="1:9" s="42" customFormat="1" ht="25.5">
      <c r="A112" s="77" t="s">
        <v>102</v>
      </c>
      <c r="B112" s="75" t="s">
        <v>75</v>
      </c>
      <c r="C112" s="50" t="s">
        <v>43</v>
      </c>
      <c r="D112" s="50">
        <v>1</v>
      </c>
      <c r="E112" s="54">
        <v>0</v>
      </c>
      <c r="F112" s="55">
        <f aca="true" t="shared" si="2" ref="F112:F156">D112*E112</f>
        <v>0</v>
      </c>
      <c r="H112" s="41"/>
      <c r="I112" s="41"/>
    </row>
    <row r="113" spans="1:9" s="42" customFormat="1" ht="25.5">
      <c r="A113" s="77" t="s">
        <v>103</v>
      </c>
      <c r="B113" s="75" t="s">
        <v>155</v>
      </c>
      <c r="C113" s="50" t="s">
        <v>43</v>
      </c>
      <c r="D113" s="50">
        <v>1</v>
      </c>
      <c r="E113" s="54">
        <v>0</v>
      </c>
      <c r="F113" s="55">
        <f t="shared" si="2"/>
        <v>0</v>
      </c>
      <c r="H113" s="41"/>
      <c r="I113" s="41"/>
    </row>
    <row r="114" spans="1:9" s="42" customFormat="1" ht="25.5">
      <c r="A114" s="77" t="s">
        <v>104</v>
      </c>
      <c r="B114" s="75" t="s">
        <v>156</v>
      </c>
      <c r="C114" s="50" t="s">
        <v>43</v>
      </c>
      <c r="D114" s="50">
        <v>2</v>
      </c>
      <c r="E114" s="54">
        <v>0</v>
      </c>
      <c r="F114" s="55">
        <f t="shared" si="2"/>
        <v>0</v>
      </c>
      <c r="H114" s="41"/>
      <c r="I114" s="41"/>
    </row>
    <row r="115" spans="1:9" s="42" customFormat="1" ht="25.5">
      <c r="A115" s="77" t="s">
        <v>105</v>
      </c>
      <c r="B115" s="75" t="s">
        <v>157</v>
      </c>
      <c r="C115" s="50" t="s">
        <v>43</v>
      </c>
      <c r="D115" s="50">
        <v>1</v>
      </c>
      <c r="E115" s="54">
        <v>0</v>
      </c>
      <c r="F115" s="55">
        <f t="shared" si="2"/>
        <v>0</v>
      </c>
      <c r="H115" s="41"/>
      <c r="I115" s="41"/>
    </row>
    <row r="116" spans="1:9" s="42" customFormat="1" ht="25.5">
      <c r="A116" s="77" t="s">
        <v>106</v>
      </c>
      <c r="B116" s="75" t="s">
        <v>76</v>
      </c>
      <c r="C116" s="50" t="s">
        <v>43</v>
      </c>
      <c r="D116" s="50">
        <v>1</v>
      </c>
      <c r="E116" s="54">
        <v>0</v>
      </c>
      <c r="F116" s="55">
        <f t="shared" si="2"/>
        <v>0</v>
      </c>
      <c r="H116" s="41"/>
      <c r="I116" s="41"/>
    </row>
    <row r="117" spans="1:9" s="42" customFormat="1" ht="25.5">
      <c r="A117" s="77" t="s">
        <v>107</v>
      </c>
      <c r="B117" s="75" t="s">
        <v>76</v>
      </c>
      <c r="C117" s="50" t="s">
        <v>43</v>
      </c>
      <c r="D117" s="50">
        <v>2</v>
      </c>
      <c r="E117" s="54">
        <v>0</v>
      </c>
      <c r="F117" s="55">
        <f t="shared" si="2"/>
        <v>0</v>
      </c>
      <c r="H117" s="41"/>
      <c r="I117" s="41"/>
    </row>
    <row r="118" spans="1:9" s="42" customFormat="1" ht="25.5">
      <c r="A118" s="67" t="s">
        <v>108</v>
      </c>
      <c r="B118" s="75" t="s">
        <v>77</v>
      </c>
      <c r="C118" s="50" t="s">
        <v>43</v>
      </c>
      <c r="D118" s="50">
        <v>2</v>
      </c>
      <c r="E118" s="54">
        <v>0</v>
      </c>
      <c r="F118" s="55">
        <f t="shared" si="2"/>
        <v>0</v>
      </c>
      <c r="H118" s="41"/>
      <c r="I118" s="41"/>
    </row>
    <row r="119" spans="1:9" s="42" customFormat="1" ht="25.5">
      <c r="A119" s="77" t="s">
        <v>109</v>
      </c>
      <c r="B119" s="75" t="s">
        <v>78</v>
      </c>
      <c r="C119" s="50" t="s">
        <v>43</v>
      </c>
      <c r="D119" s="50">
        <v>1</v>
      </c>
      <c r="E119" s="54">
        <v>0</v>
      </c>
      <c r="F119" s="55">
        <f t="shared" si="2"/>
        <v>0</v>
      </c>
      <c r="H119" s="41"/>
      <c r="I119" s="41"/>
    </row>
    <row r="120" spans="1:9" s="42" customFormat="1" ht="12.75">
      <c r="A120" s="67" t="s">
        <v>110</v>
      </c>
      <c r="B120" s="75" t="s">
        <v>158</v>
      </c>
      <c r="C120" s="50" t="s">
        <v>43</v>
      </c>
      <c r="D120" s="50">
        <v>1</v>
      </c>
      <c r="E120" s="54">
        <v>0</v>
      </c>
      <c r="F120" s="55">
        <f t="shared" si="2"/>
        <v>0</v>
      </c>
      <c r="H120" s="41"/>
      <c r="I120" s="41"/>
    </row>
    <row r="121" spans="1:9" s="42" customFormat="1" ht="12.75">
      <c r="A121" s="77" t="s">
        <v>111</v>
      </c>
      <c r="B121" s="75" t="s">
        <v>160</v>
      </c>
      <c r="C121" s="50" t="s">
        <v>43</v>
      </c>
      <c r="D121" s="50">
        <v>1</v>
      </c>
      <c r="E121" s="54">
        <v>0</v>
      </c>
      <c r="F121" s="55">
        <f t="shared" si="2"/>
        <v>0</v>
      </c>
      <c r="H121" s="41"/>
      <c r="I121" s="41"/>
    </row>
    <row r="122" spans="1:9" s="42" customFormat="1" ht="12.75">
      <c r="A122" s="67" t="s">
        <v>112</v>
      </c>
      <c r="B122" s="75" t="s">
        <v>161</v>
      </c>
      <c r="C122" s="50" t="s">
        <v>43</v>
      </c>
      <c r="D122" s="50">
        <v>1</v>
      </c>
      <c r="E122" s="54">
        <v>0</v>
      </c>
      <c r="F122" s="55">
        <f t="shared" si="2"/>
        <v>0</v>
      </c>
      <c r="H122" s="41"/>
      <c r="I122" s="41"/>
    </row>
    <row r="123" spans="1:9" s="42" customFormat="1" ht="12.75">
      <c r="A123" s="77" t="s">
        <v>113</v>
      </c>
      <c r="B123" s="75" t="s">
        <v>162</v>
      </c>
      <c r="C123" s="50" t="s">
        <v>43</v>
      </c>
      <c r="D123" s="50">
        <v>2</v>
      </c>
      <c r="E123" s="54">
        <v>0</v>
      </c>
      <c r="F123" s="55">
        <f t="shared" si="2"/>
        <v>0</v>
      </c>
      <c r="H123" s="41"/>
      <c r="I123" s="41"/>
    </row>
    <row r="124" spans="1:9" s="42" customFormat="1" ht="38.25">
      <c r="A124" s="67" t="s">
        <v>114</v>
      </c>
      <c r="B124" s="75" t="s">
        <v>163</v>
      </c>
      <c r="C124" s="50" t="s">
        <v>43</v>
      </c>
      <c r="D124" s="50">
        <v>1</v>
      </c>
      <c r="E124" s="54">
        <v>0</v>
      </c>
      <c r="F124" s="55">
        <f t="shared" si="2"/>
        <v>0</v>
      </c>
      <c r="H124" s="41"/>
      <c r="I124" s="41"/>
    </row>
    <row r="125" spans="1:9" s="42" customFormat="1" ht="12.75">
      <c r="A125" s="77" t="s">
        <v>115</v>
      </c>
      <c r="B125" s="75" t="s">
        <v>164</v>
      </c>
      <c r="C125" s="50" t="s">
        <v>43</v>
      </c>
      <c r="D125" s="50">
        <v>1</v>
      </c>
      <c r="E125" s="54">
        <v>0</v>
      </c>
      <c r="F125" s="55">
        <f t="shared" si="2"/>
        <v>0</v>
      </c>
      <c r="H125" s="41"/>
      <c r="I125" s="41"/>
    </row>
    <row r="126" spans="1:9" s="42" customFormat="1" ht="12.75">
      <c r="A126" s="67" t="s">
        <v>116</v>
      </c>
      <c r="B126" s="75" t="s">
        <v>165</v>
      </c>
      <c r="C126" s="50" t="s">
        <v>43</v>
      </c>
      <c r="D126" s="50">
        <v>1</v>
      </c>
      <c r="E126" s="54">
        <v>0</v>
      </c>
      <c r="F126" s="55">
        <f t="shared" si="2"/>
        <v>0</v>
      </c>
      <c r="H126" s="41"/>
      <c r="I126" s="41"/>
    </row>
    <row r="127" spans="1:9" s="42" customFormat="1" ht="25.5">
      <c r="A127" s="77" t="s">
        <v>117</v>
      </c>
      <c r="B127" s="75" t="s">
        <v>166</v>
      </c>
      <c r="C127" s="50" t="s">
        <v>43</v>
      </c>
      <c r="D127" s="50">
        <v>1</v>
      </c>
      <c r="E127" s="54">
        <v>0</v>
      </c>
      <c r="F127" s="55">
        <f t="shared" si="2"/>
        <v>0</v>
      </c>
      <c r="H127" s="41"/>
      <c r="I127" s="41"/>
    </row>
    <row r="128" spans="1:9" s="42" customFormat="1" ht="25.5">
      <c r="A128" s="67" t="s">
        <v>118</v>
      </c>
      <c r="B128" s="75" t="s">
        <v>167</v>
      </c>
      <c r="C128" s="50" t="s">
        <v>43</v>
      </c>
      <c r="D128" s="50">
        <v>1</v>
      </c>
      <c r="E128" s="54">
        <v>0</v>
      </c>
      <c r="F128" s="55">
        <f t="shared" si="2"/>
        <v>0</v>
      </c>
      <c r="H128" s="41"/>
      <c r="I128" s="41"/>
    </row>
    <row r="129" spans="1:9" s="42" customFormat="1" ht="12.75">
      <c r="A129" s="77" t="s">
        <v>119</v>
      </c>
      <c r="B129" s="75" t="s">
        <v>168</v>
      </c>
      <c r="C129" s="50" t="s">
        <v>43</v>
      </c>
      <c r="D129" s="50">
        <v>1</v>
      </c>
      <c r="E129" s="54">
        <v>0</v>
      </c>
      <c r="F129" s="55">
        <f t="shared" si="2"/>
        <v>0</v>
      </c>
      <c r="H129" s="41"/>
      <c r="I129" s="41"/>
    </row>
    <row r="130" spans="1:9" s="42" customFormat="1" ht="12.75">
      <c r="A130" s="67" t="s">
        <v>120</v>
      </c>
      <c r="B130" s="75" t="s">
        <v>169</v>
      </c>
      <c r="C130" s="50" t="s">
        <v>43</v>
      </c>
      <c r="D130" s="50">
        <v>1</v>
      </c>
      <c r="E130" s="54">
        <v>0</v>
      </c>
      <c r="F130" s="55">
        <f t="shared" si="2"/>
        <v>0</v>
      </c>
      <c r="H130" s="41"/>
      <c r="I130" s="41"/>
    </row>
    <row r="131" spans="1:9" s="42" customFormat="1" ht="25.5">
      <c r="A131" s="77" t="s">
        <v>121</v>
      </c>
      <c r="B131" s="75" t="s">
        <v>170</v>
      </c>
      <c r="C131" s="50" t="s">
        <v>59</v>
      </c>
      <c r="D131" s="50">
        <v>1</v>
      </c>
      <c r="E131" s="54">
        <v>0</v>
      </c>
      <c r="F131" s="55">
        <f t="shared" si="2"/>
        <v>0</v>
      </c>
      <c r="H131" s="41"/>
      <c r="I131" s="41"/>
    </row>
    <row r="132" spans="1:9" s="42" customFormat="1" ht="12.75">
      <c r="A132" s="67" t="s">
        <v>122</v>
      </c>
      <c r="B132" s="75" t="s">
        <v>171</v>
      </c>
      <c r="C132" s="50" t="s">
        <v>43</v>
      </c>
      <c r="D132" s="50">
        <v>1</v>
      </c>
      <c r="E132" s="54">
        <v>0</v>
      </c>
      <c r="F132" s="55">
        <f t="shared" si="2"/>
        <v>0</v>
      </c>
      <c r="H132" s="41"/>
      <c r="I132" s="41"/>
    </row>
    <row r="133" spans="1:9" s="42" customFormat="1" ht="12.75">
      <c r="A133" s="77" t="s">
        <v>123</v>
      </c>
      <c r="B133" s="75" t="s">
        <v>172</v>
      </c>
      <c r="C133" s="50" t="s">
        <v>43</v>
      </c>
      <c r="D133" s="50">
        <v>1</v>
      </c>
      <c r="E133" s="54">
        <v>0</v>
      </c>
      <c r="F133" s="55">
        <f t="shared" si="2"/>
        <v>0</v>
      </c>
      <c r="H133" s="41"/>
      <c r="I133" s="41"/>
    </row>
    <row r="134" spans="1:9" s="42" customFormat="1" ht="38.25">
      <c r="A134" s="67" t="s">
        <v>124</v>
      </c>
      <c r="B134" s="75" t="s">
        <v>173</v>
      </c>
      <c r="C134" s="50" t="s">
        <v>43</v>
      </c>
      <c r="D134" s="50">
        <v>2</v>
      </c>
      <c r="E134" s="54">
        <v>0</v>
      </c>
      <c r="F134" s="55">
        <f t="shared" si="2"/>
        <v>0</v>
      </c>
      <c r="H134" s="41"/>
      <c r="I134" s="41"/>
    </row>
    <row r="135" spans="1:9" s="42" customFormat="1" ht="25.5">
      <c r="A135" s="77" t="s">
        <v>125</v>
      </c>
      <c r="B135" s="75" t="s">
        <v>174</v>
      </c>
      <c r="C135" s="50" t="s">
        <v>43</v>
      </c>
      <c r="D135" s="50">
        <v>1</v>
      </c>
      <c r="E135" s="54">
        <v>0</v>
      </c>
      <c r="F135" s="55">
        <f t="shared" si="2"/>
        <v>0</v>
      </c>
      <c r="H135" s="41"/>
      <c r="I135" s="41"/>
    </row>
    <row r="136" spans="1:9" s="42" customFormat="1" ht="25.5">
      <c r="A136" s="67" t="s">
        <v>126</v>
      </c>
      <c r="B136" s="75" t="s">
        <v>188</v>
      </c>
      <c r="C136" s="50" t="s">
        <v>59</v>
      </c>
      <c r="D136" s="50">
        <v>1</v>
      </c>
      <c r="E136" s="54">
        <v>0</v>
      </c>
      <c r="F136" s="55">
        <f t="shared" si="2"/>
        <v>0</v>
      </c>
      <c r="H136" s="41"/>
      <c r="I136" s="41"/>
    </row>
    <row r="137" spans="1:9" s="42" customFormat="1" ht="12.75">
      <c r="A137" s="77" t="s">
        <v>127</v>
      </c>
      <c r="B137" s="75" t="s">
        <v>175</v>
      </c>
      <c r="C137" s="50" t="s">
        <v>43</v>
      </c>
      <c r="D137" s="50">
        <v>1</v>
      </c>
      <c r="E137" s="54">
        <v>0</v>
      </c>
      <c r="F137" s="55">
        <f t="shared" si="2"/>
        <v>0</v>
      </c>
      <c r="H137" s="41"/>
      <c r="I137" s="41"/>
    </row>
    <row r="138" spans="1:9" s="42" customFormat="1" ht="25.5">
      <c r="A138" s="67" t="s">
        <v>128</v>
      </c>
      <c r="B138" s="75" t="s">
        <v>176</v>
      </c>
      <c r="C138" s="50" t="s">
        <v>43</v>
      </c>
      <c r="D138" s="50">
        <v>2</v>
      </c>
      <c r="E138" s="54">
        <v>0</v>
      </c>
      <c r="F138" s="55">
        <f t="shared" si="2"/>
        <v>0</v>
      </c>
      <c r="H138" s="41"/>
      <c r="I138" s="41"/>
    </row>
    <row r="139" spans="1:9" s="42" customFormat="1" ht="51">
      <c r="A139" s="77" t="s">
        <v>129</v>
      </c>
      <c r="B139" s="75" t="s">
        <v>142</v>
      </c>
      <c r="C139" s="50" t="s">
        <v>3</v>
      </c>
      <c r="D139" s="50">
        <v>25</v>
      </c>
      <c r="E139" s="54">
        <v>0</v>
      </c>
      <c r="F139" s="55">
        <f t="shared" si="2"/>
        <v>0</v>
      </c>
      <c r="H139" s="41"/>
      <c r="I139" s="41"/>
    </row>
    <row r="140" spans="1:9" s="42" customFormat="1" ht="51">
      <c r="A140" s="67" t="s">
        <v>130</v>
      </c>
      <c r="B140" s="75" t="s">
        <v>141</v>
      </c>
      <c r="C140" s="50" t="s">
        <v>3</v>
      </c>
      <c r="D140" s="50">
        <v>30</v>
      </c>
      <c r="E140" s="54">
        <v>0</v>
      </c>
      <c r="F140" s="55">
        <f t="shared" si="2"/>
        <v>0</v>
      </c>
      <c r="H140" s="41"/>
      <c r="I140" s="41"/>
    </row>
    <row r="141" spans="1:9" s="42" customFormat="1" ht="51">
      <c r="A141" s="77" t="s">
        <v>131</v>
      </c>
      <c r="B141" s="75" t="s">
        <v>146</v>
      </c>
      <c r="C141" s="50" t="s">
        <v>3</v>
      </c>
      <c r="D141" s="50">
        <v>20</v>
      </c>
      <c r="E141" s="54">
        <v>0</v>
      </c>
      <c r="F141" s="55">
        <f t="shared" si="2"/>
        <v>0</v>
      </c>
      <c r="H141" s="41"/>
      <c r="I141" s="41"/>
    </row>
    <row r="142" spans="1:9" s="42" customFormat="1" ht="51">
      <c r="A142" s="67" t="s">
        <v>132</v>
      </c>
      <c r="B142" s="75" t="s">
        <v>147</v>
      </c>
      <c r="C142" s="50" t="s">
        <v>3</v>
      </c>
      <c r="D142" s="50">
        <v>20</v>
      </c>
      <c r="E142" s="54">
        <v>0</v>
      </c>
      <c r="F142" s="55">
        <f t="shared" si="2"/>
        <v>0</v>
      </c>
      <c r="H142" s="41"/>
      <c r="I142" s="41"/>
    </row>
    <row r="143" spans="1:9" s="42" customFormat="1" ht="38.25">
      <c r="A143" s="77" t="s">
        <v>133</v>
      </c>
      <c r="B143" s="75" t="s">
        <v>209</v>
      </c>
      <c r="C143" s="50" t="s">
        <v>3</v>
      </c>
      <c r="D143" s="50">
        <v>50</v>
      </c>
      <c r="E143" s="54">
        <v>0</v>
      </c>
      <c r="F143" s="55">
        <f t="shared" si="2"/>
        <v>0</v>
      </c>
      <c r="H143" s="41"/>
      <c r="I143" s="41"/>
    </row>
    <row r="144" spans="1:9" s="42" customFormat="1" ht="25.5">
      <c r="A144" s="67" t="s">
        <v>134</v>
      </c>
      <c r="B144" s="75" t="s">
        <v>79</v>
      </c>
      <c r="C144" s="50" t="s">
        <v>43</v>
      </c>
      <c r="D144" s="50">
        <v>1</v>
      </c>
      <c r="E144" s="54">
        <v>0</v>
      </c>
      <c r="F144" s="55">
        <f t="shared" si="2"/>
        <v>0</v>
      </c>
      <c r="H144" s="41"/>
      <c r="I144" s="41"/>
    </row>
    <row r="145" spans="1:9" s="42" customFormat="1" ht="38.25">
      <c r="A145" s="77" t="s">
        <v>135</v>
      </c>
      <c r="B145" s="75" t="s">
        <v>210</v>
      </c>
      <c r="C145" s="50" t="s">
        <v>43</v>
      </c>
      <c r="D145" s="50">
        <v>1</v>
      </c>
      <c r="E145" s="54">
        <v>0</v>
      </c>
      <c r="F145" s="55">
        <f t="shared" si="2"/>
        <v>0</v>
      </c>
      <c r="H145" s="41"/>
      <c r="I145" s="41"/>
    </row>
    <row r="146" spans="1:9" s="42" customFormat="1" ht="25.5">
      <c r="A146" s="67" t="s">
        <v>177</v>
      </c>
      <c r="B146" s="75" t="s">
        <v>80</v>
      </c>
      <c r="C146" s="50" t="s">
        <v>43</v>
      </c>
      <c r="D146" s="50">
        <v>1</v>
      </c>
      <c r="E146" s="54">
        <v>0</v>
      </c>
      <c r="F146" s="55">
        <f t="shared" si="2"/>
        <v>0</v>
      </c>
      <c r="H146" s="41"/>
      <c r="I146" s="41"/>
    </row>
    <row r="147" spans="1:9" s="42" customFormat="1" ht="25.5">
      <c r="A147" s="77" t="s">
        <v>178</v>
      </c>
      <c r="B147" s="75" t="s">
        <v>81</v>
      </c>
      <c r="C147" s="50" t="s">
        <v>43</v>
      </c>
      <c r="D147" s="50">
        <v>2</v>
      </c>
      <c r="E147" s="54">
        <v>0</v>
      </c>
      <c r="F147" s="55">
        <f t="shared" si="2"/>
        <v>0</v>
      </c>
      <c r="H147" s="41"/>
      <c r="I147" s="41"/>
    </row>
    <row r="148" spans="1:9" s="42" customFormat="1" ht="12.75">
      <c r="A148" s="67" t="s">
        <v>179</v>
      </c>
      <c r="B148" s="75" t="s">
        <v>82</v>
      </c>
      <c r="C148" s="50" t="s">
        <v>43</v>
      </c>
      <c r="D148" s="50">
        <v>1</v>
      </c>
      <c r="E148" s="54">
        <v>0</v>
      </c>
      <c r="F148" s="55">
        <f t="shared" si="2"/>
        <v>0</v>
      </c>
      <c r="H148" s="41"/>
      <c r="I148" s="41"/>
    </row>
    <row r="149" spans="1:9" s="42" customFormat="1" ht="12.75">
      <c r="A149" s="77" t="s">
        <v>180</v>
      </c>
      <c r="B149" s="75" t="s">
        <v>83</v>
      </c>
      <c r="C149" s="50" t="s">
        <v>43</v>
      </c>
      <c r="D149" s="50">
        <v>1</v>
      </c>
      <c r="E149" s="54">
        <v>0</v>
      </c>
      <c r="F149" s="55">
        <f t="shared" si="2"/>
        <v>0</v>
      </c>
      <c r="H149" s="41"/>
      <c r="I149" s="41"/>
    </row>
    <row r="150" spans="1:9" s="42" customFormat="1" ht="51">
      <c r="A150" s="67" t="s">
        <v>181</v>
      </c>
      <c r="B150" s="75" t="s">
        <v>74</v>
      </c>
      <c r="C150" s="50" t="s">
        <v>3</v>
      </c>
      <c r="D150" s="50">
        <v>65</v>
      </c>
      <c r="E150" s="54">
        <v>0</v>
      </c>
      <c r="F150" s="55">
        <f t="shared" si="2"/>
        <v>0</v>
      </c>
      <c r="H150" s="41"/>
      <c r="I150" s="41"/>
    </row>
    <row r="151" spans="1:9" s="42" customFormat="1" ht="51">
      <c r="A151" s="77" t="s">
        <v>182</v>
      </c>
      <c r="B151" s="75" t="s">
        <v>84</v>
      </c>
      <c r="C151" s="50" t="s">
        <v>85</v>
      </c>
      <c r="D151" s="50">
        <f>80*1.25</f>
        <v>100</v>
      </c>
      <c r="E151" s="54">
        <v>0</v>
      </c>
      <c r="F151" s="55">
        <f t="shared" si="2"/>
        <v>0</v>
      </c>
      <c r="H151" s="41"/>
      <c r="I151" s="41"/>
    </row>
    <row r="152" spans="1:9" s="42" customFormat="1" ht="51">
      <c r="A152" s="67" t="s">
        <v>183</v>
      </c>
      <c r="B152" s="75" t="s">
        <v>86</v>
      </c>
      <c r="C152" s="50" t="s">
        <v>43</v>
      </c>
      <c r="D152" s="50">
        <v>2</v>
      </c>
      <c r="E152" s="54">
        <v>0</v>
      </c>
      <c r="F152" s="55">
        <f t="shared" si="2"/>
        <v>0</v>
      </c>
      <c r="H152" s="41"/>
      <c r="I152" s="41"/>
    </row>
    <row r="153" spans="1:9" s="42" customFormat="1" ht="76.5">
      <c r="A153" s="77" t="s">
        <v>184</v>
      </c>
      <c r="B153" s="75" t="s">
        <v>53</v>
      </c>
      <c r="C153" s="50" t="s">
        <v>43</v>
      </c>
      <c r="D153" s="50">
        <v>15</v>
      </c>
      <c r="E153" s="54">
        <v>0</v>
      </c>
      <c r="F153" s="55">
        <f>D153*E153</f>
        <v>0</v>
      </c>
      <c r="H153" s="41"/>
      <c r="I153" s="41"/>
    </row>
    <row r="154" spans="1:9" s="42" customFormat="1" ht="12.75">
      <c r="A154" s="67" t="s">
        <v>185</v>
      </c>
      <c r="B154" s="75" t="s">
        <v>87</v>
      </c>
      <c r="C154" s="50" t="s">
        <v>43</v>
      </c>
      <c r="D154" s="50">
        <v>2</v>
      </c>
      <c r="E154" s="54">
        <v>0</v>
      </c>
      <c r="F154" s="55">
        <f t="shared" si="2"/>
        <v>0</v>
      </c>
      <c r="H154" s="41"/>
      <c r="I154" s="41"/>
    </row>
    <row r="155" spans="1:9" s="42" customFormat="1" ht="25.5">
      <c r="A155" s="77" t="s">
        <v>186</v>
      </c>
      <c r="B155" s="75" t="s">
        <v>88</v>
      </c>
      <c r="C155" s="50" t="s">
        <v>43</v>
      </c>
      <c r="D155" s="50">
        <v>2</v>
      </c>
      <c r="E155" s="54">
        <v>0</v>
      </c>
      <c r="F155" s="55">
        <f t="shared" si="2"/>
        <v>0</v>
      </c>
      <c r="H155" s="41"/>
      <c r="I155" s="41"/>
    </row>
    <row r="156" spans="1:9" s="42" customFormat="1" ht="63.75">
      <c r="A156" s="67" t="s">
        <v>187</v>
      </c>
      <c r="B156" s="75" t="s">
        <v>89</v>
      </c>
      <c r="C156" s="50" t="s">
        <v>59</v>
      </c>
      <c r="D156" s="50">
        <v>1</v>
      </c>
      <c r="E156" s="54">
        <v>0</v>
      </c>
      <c r="F156" s="55">
        <f t="shared" si="2"/>
        <v>0</v>
      </c>
      <c r="H156" s="41"/>
      <c r="I156" s="41"/>
    </row>
    <row r="157" spans="1:9" s="42" customFormat="1" ht="38.25">
      <c r="A157" s="77" t="s">
        <v>189</v>
      </c>
      <c r="B157" s="75" t="s">
        <v>50</v>
      </c>
      <c r="C157" s="50" t="s">
        <v>10</v>
      </c>
      <c r="D157" s="50">
        <v>1</v>
      </c>
      <c r="E157" s="54">
        <v>0</v>
      </c>
      <c r="F157" s="55">
        <f>D157*E157</f>
        <v>0</v>
      </c>
      <c r="H157" s="41"/>
      <c r="I157" s="41"/>
    </row>
    <row r="158" spans="1:9" s="42" customFormat="1" ht="12.75">
      <c r="A158" s="67" t="s">
        <v>190</v>
      </c>
      <c r="B158" s="75" t="s">
        <v>25</v>
      </c>
      <c r="C158" s="50" t="s">
        <v>10</v>
      </c>
      <c r="D158" s="50">
        <v>1</v>
      </c>
      <c r="E158" s="54">
        <v>0</v>
      </c>
      <c r="F158" s="55">
        <f>D158*E158</f>
        <v>0</v>
      </c>
      <c r="H158" s="41"/>
      <c r="I158" s="41"/>
    </row>
    <row r="159" spans="1:9" s="42" customFormat="1" ht="12.75">
      <c r="A159" s="77" t="s">
        <v>191</v>
      </c>
      <c r="B159" s="75" t="s">
        <v>139</v>
      </c>
      <c r="C159" s="60">
        <v>0.03</v>
      </c>
      <c r="D159" s="50"/>
      <c r="E159" s="54"/>
      <c r="F159" s="55">
        <f>(SUM(F110:F158)*3)/100</f>
        <v>0</v>
      </c>
      <c r="H159" s="41"/>
      <c r="I159" s="41"/>
    </row>
    <row r="160" spans="1:7" s="42" customFormat="1" ht="12.75">
      <c r="A160" s="48"/>
      <c r="B160" s="49"/>
      <c r="C160" s="57"/>
      <c r="D160" s="57"/>
      <c r="E160" s="58"/>
      <c r="F160" s="59"/>
      <c r="G160" s="41"/>
    </row>
    <row r="161" spans="1:6" ht="12.75">
      <c r="A161" s="93" t="s">
        <v>97</v>
      </c>
      <c r="B161" s="95">
        <f>SUM(F101:F159)</f>
        <v>0</v>
      </c>
      <c r="C161" s="96"/>
      <c r="D161" s="96"/>
      <c r="E161" s="96"/>
      <c r="F161" s="97"/>
    </row>
    <row r="162" spans="1:6" ht="13.5" thickBot="1">
      <c r="A162" s="94"/>
      <c r="B162" s="98"/>
      <c r="C162" s="87"/>
      <c r="D162" s="87"/>
      <c r="E162" s="87"/>
      <c r="F162" s="88"/>
    </row>
    <row r="163" spans="1:6" ht="18">
      <c r="A163" s="15"/>
      <c r="B163" s="16"/>
      <c r="C163" s="16"/>
      <c r="D163" s="16"/>
      <c r="E163" s="16"/>
      <c r="F163" s="16"/>
    </row>
    <row r="164" spans="1:7" s="42" customFormat="1" ht="15.75">
      <c r="A164" s="83" t="s">
        <v>136</v>
      </c>
      <c r="B164" s="69" t="s">
        <v>33</v>
      </c>
      <c r="C164" s="70"/>
      <c r="D164" s="70"/>
      <c r="E164" s="71"/>
      <c r="F164" s="72"/>
      <c r="G164" s="41"/>
    </row>
    <row r="165" spans="1:6" ht="25.5">
      <c r="A165" s="79"/>
      <c r="B165" s="9"/>
      <c r="C165" s="31"/>
      <c r="D165" s="63" t="s">
        <v>16</v>
      </c>
      <c r="E165" s="64" t="s">
        <v>17</v>
      </c>
      <c r="F165" s="65" t="s">
        <v>18</v>
      </c>
    </row>
    <row r="166" spans="1:9" s="42" customFormat="1" ht="25.5">
      <c r="A166" s="67" t="s">
        <v>137</v>
      </c>
      <c r="B166" s="75" t="s">
        <v>90</v>
      </c>
      <c r="C166" s="50" t="s">
        <v>59</v>
      </c>
      <c r="D166" s="50">
        <v>1</v>
      </c>
      <c r="E166" s="54">
        <v>0</v>
      </c>
      <c r="F166" s="55">
        <f aca="true" t="shared" si="3" ref="F166:F175">D166*E166</f>
        <v>0</v>
      </c>
      <c r="H166" s="41"/>
      <c r="I166" s="41"/>
    </row>
    <row r="167" spans="1:9" s="42" customFormat="1" ht="38.25">
      <c r="A167" s="67" t="s">
        <v>138</v>
      </c>
      <c r="B167" s="75" t="s">
        <v>91</v>
      </c>
      <c r="C167" s="50" t="s">
        <v>59</v>
      </c>
      <c r="D167" s="50">
        <v>1</v>
      </c>
      <c r="E167" s="54">
        <v>0</v>
      </c>
      <c r="F167" s="55">
        <f t="shared" si="3"/>
        <v>0</v>
      </c>
      <c r="H167" s="41"/>
      <c r="I167" s="41"/>
    </row>
    <row r="168" spans="1:9" s="42" customFormat="1" ht="12.75">
      <c r="A168" s="67" t="s">
        <v>199</v>
      </c>
      <c r="B168" s="75" t="s">
        <v>92</v>
      </c>
      <c r="C168" s="50" t="s">
        <v>35</v>
      </c>
      <c r="D168" s="50">
        <v>24</v>
      </c>
      <c r="E168" s="54">
        <v>0</v>
      </c>
      <c r="F168" s="55">
        <f t="shared" si="3"/>
        <v>0</v>
      </c>
      <c r="H168" s="41"/>
      <c r="I168" s="41"/>
    </row>
    <row r="169" spans="1:9" s="42" customFormat="1" ht="12.75">
      <c r="A169" s="67" t="s">
        <v>200</v>
      </c>
      <c r="B169" s="75" t="s">
        <v>55</v>
      </c>
      <c r="C169" s="50" t="s">
        <v>10</v>
      </c>
      <c r="D169" s="50">
        <v>1</v>
      </c>
      <c r="E169" s="54">
        <v>0</v>
      </c>
      <c r="F169" s="55">
        <f t="shared" si="3"/>
        <v>0</v>
      </c>
      <c r="H169" s="41"/>
      <c r="I169" s="41"/>
    </row>
    <row r="170" spans="1:9" s="42" customFormat="1" ht="12.75">
      <c r="A170" s="67" t="s">
        <v>201</v>
      </c>
      <c r="B170" s="75" t="s">
        <v>42</v>
      </c>
      <c r="C170" s="50" t="s">
        <v>3</v>
      </c>
      <c r="D170" s="50">
        <v>340</v>
      </c>
      <c r="E170" s="54">
        <v>0</v>
      </c>
      <c r="F170" s="55">
        <f t="shared" si="3"/>
        <v>0</v>
      </c>
      <c r="H170" s="41"/>
      <c r="I170" s="41"/>
    </row>
    <row r="171" spans="1:9" s="42" customFormat="1" ht="12.75">
      <c r="A171" s="67" t="s">
        <v>202</v>
      </c>
      <c r="B171" s="75" t="s">
        <v>44</v>
      </c>
      <c r="C171" s="50" t="s">
        <v>43</v>
      </c>
      <c r="D171" s="50">
        <v>1</v>
      </c>
      <c r="E171" s="54">
        <v>0</v>
      </c>
      <c r="F171" s="55">
        <f t="shared" si="3"/>
        <v>0</v>
      </c>
      <c r="H171" s="41"/>
      <c r="I171" s="41"/>
    </row>
    <row r="172" spans="1:9" s="42" customFormat="1" ht="12.75">
      <c r="A172" s="67" t="s">
        <v>203</v>
      </c>
      <c r="B172" s="75" t="s">
        <v>45</v>
      </c>
      <c r="C172" s="50" t="s">
        <v>43</v>
      </c>
      <c r="D172" s="50">
        <v>1</v>
      </c>
      <c r="E172" s="54">
        <v>0</v>
      </c>
      <c r="F172" s="55">
        <f t="shared" si="3"/>
        <v>0</v>
      </c>
      <c r="H172" s="41"/>
      <c r="I172" s="41"/>
    </row>
    <row r="173" spans="1:9" s="42" customFormat="1" ht="12.75">
      <c r="A173" s="67" t="s">
        <v>204</v>
      </c>
      <c r="B173" s="75" t="s">
        <v>46</v>
      </c>
      <c r="C173" s="50" t="s">
        <v>35</v>
      </c>
      <c r="D173" s="50">
        <v>24</v>
      </c>
      <c r="E173" s="54">
        <v>0</v>
      </c>
      <c r="F173" s="55">
        <f t="shared" si="3"/>
        <v>0</v>
      </c>
      <c r="H173" s="41"/>
      <c r="I173" s="41"/>
    </row>
    <row r="174" spans="1:9" s="42" customFormat="1" ht="12.75">
      <c r="A174" s="67" t="s">
        <v>205</v>
      </c>
      <c r="B174" s="75" t="s">
        <v>34</v>
      </c>
      <c r="C174" s="50" t="s">
        <v>35</v>
      </c>
      <c r="D174" s="50">
        <v>24</v>
      </c>
      <c r="E174" s="54">
        <v>0</v>
      </c>
      <c r="F174" s="55">
        <f t="shared" si="3"/>
        <v>0</v>
      </c>
      <c r="H174" s="41"/>
      <c r="I174" s="41"/>
    </row>
    <row r="175" spans="1:9" s="42" customFormat="1" ht="12.75">
      <c r="A175" s="77" t="s">
        <v>206</v>
      </c>
      <c r="B175" s="75" t="s">
        <v>36</v>
      </c>
      <c r="C175" s="50" t="s">
        <v>37</v>
      </c>
      <c r="D175" s="50">
        <v>3</v>
      </c>
      <c r="E175" s="54">
        <v>0</v>
      </c>
      <c r="F175" s="55">
        <f t="shared" si="3"/>
        <v>0</v>
      </c>
      <c r="H175" s="41"/>
      <c r="I175" s="41"/>
    </row>
    <row r="176" spans="2:5" ht="13.5" thickBot="1">
      <c r="B176" s="17"/>
      <c r="C176" s="18"/>
      <c r="D176" s="19"/>
      <c r="E176" s="20"/>
    </row>
    <row r="177" spans="1:10" ht="12.75">
      <c r="A177" s="99" t="s">
        <v>136</v>
      </c>
      <c r="B177" s="84">
        <f>SUM(F166:F175)</f>
        <v>0</v>
      </c>
      <c r="C177" s="85"/>
      <c r="D177" s="85"/>
      <c r="E177" s="85"/>
      <c r="F177" s="86"/>
      <c r="J177" s="13"/>
    </row>
    <row r="178" spans="1:6" ht="13.5" thickBot="1">
      <c r="A178" s="94"/>
      <c r="B178" s="87"/>
      <c r="C178" s="87"/>
      <c r="D178" s="87"/>
      <c r="E178" s="87"/>
      <c r="F178" s="88"/>
    </row>
    <row r="179" ht="12.75">
      <c r="E179" s="13"/>
    </row>
    <row r="180" ht="12.75">
      <c r="E180" s="13"/>
    </row>
    <row r="181" ht="12.75">
      <c r="E181" s="13"/>
    </row>
    <row r="182" ht="12.75">
      <c r="E182" s="13"/>
    </row>
    <row r="183" spans="2:5" ht="12.75">
      <c r="B183" s="14"/>
      <c r="E183" s="13"/>
    </row>
  </sheetData>
  <sheetProtection/>
  <mergeCells count="15">
    <mergeCell ref="A41:C41"/>
    <mergeCell ref="D41:E42"/>
    <mergeCell ref="A42:B42"/>
    <mergeCell ref="A43:B44"/>
    <mergeCell ref="D43:E44"/>
    <mergeCell ref="A47:C48"/>
    <mergeCell ref="B177:F178"/>
    <mergeCell ref="D47:E48"/>
    <mergeCell ref="A161:A162"/>
    <mergeCell ref="B161:F162"/>
    <mergeCell ref="A177:A178"/>
    <mergeCell ref="A74:A75"/>
    <mergeCell ref="B74:F75"/>
    <mergeCell ref="A96:A97"/>
    <mergeCell ref="B96:F97"/>
  </mergeCells>
  <printOptions/>
  <pageMargins left="0.8267716535433072" right="0.7480314960629921" top="0.984251968503937" bottom="0.984251968503937" header="0" footer="0"/>
  <pageSetup horizontalDpi="600" verticalDpi="600" orientation="portrait" paperSize="9" scale="90" r:id="rId4"/>
  <headerFooter alignWithMargins="0">
    <oddHeader xml:space="preserve">&amp;LObčina Brežice, 
Cesta prvih borcev 18, 
8250 Brežice&amp;CProjektantski popis
elektro inštalaciji in optreme 
&amp;RŠt. projekta:2808/N-11   
Št. načrta:  2808/E-11   </oddHeader>
  </headerFooter>
  <rowBreaks count="1" manualBreakCount="1">
    <brk id="59"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
      <selection activeCell="D50" sqref="D50"/>
    </sheetView>
  </sheetViews>
  <sheetFormatPr defaultColWidth="9.00390625" defaultRowHeight="12.7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dc:creator>
  <cp:keywords/>
  <dc:description/>
  <cp:lastModifiedBy>Matjaz Mizigoj</cp:lastModifiedBy>
  <cp:lastPrinted>2012-07-30T08:10:37Z</cp:lastPrinted>
  <dcterms:created xsi:type="dcterms:W3CDTF">2007-08-23T08:09:48Z</dcterms:created>
  <dcterms:modified xsi:type="dcterms:W3CDTF">2012-08-01T09:51:36Z</dcterms:modified>
  <cp:category/>
  <cp:version/>
  <cp:contentType/>
  <cp:contentStatus/>
</cp:coreProperties>
</file>