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270" windowWidth="12045" windowHeight="12195" tabRatio="717" activeTab="1"/>
  </bookViews>
  <sheets>
    <sheet name="rekapitulacija " sheetId="1" r:id="rId1"/>
    <sheet name="Sportna dvorana v Brezicah" sheetId="2" r:id="rId2"/>
  </sheets>
  <definedNames>
    <definedName name="_xlnm.Print_Area" localSheetId="0">'rekapitulacija '!$A$1:$F$25</definedName>
    <definedName name="_xlnm.Print_Area" localSheetId="1">'Sportna dvorana v Brezicah'!$A$1:$F$155</definedName>
    <definedName name="_xlnm.Print_Titles" localSheetId="0">'rekapitulacija '!$1:$4</definedName>
    <definedName name="_xlnm.Print_Titles" localSheetId="1">'Sportna dvorana v Brezicah'!$1:$2</definedName>
  </definedNames>
  <calcPr fullCalcOnLoad="1"/>
</workbook>
</file>

<file path=xl/sharedStrings.xml><?xml version="1.0" encoding="utf-8"?>
<sst xmlns="http://schemas.openxmlformats.org/spreadsheetml/2006/main" count="236" uniqueCount="181">
  <si>
    <t>Zaščita očiščene armature z visokopolimeriziranim cementnim premazom, ki bo preprečeval nastajanje korozije. Uporabi naj se dvo- ali enokomponentni premaz (npr. MAPEI MAPEFER ali MAPEFER 1K ali enakovredno). 
Ocenjena količina.</t>
  </si>
  <si>
    <t>Reparacija poškodb s hitrovezočo sanacijsko malto s kontroliranim krčenjem v debelini 3-5cm (npr. Mapegrout T60). 
Ocenjena količina.</t>
  </si>
  <si>
    <t>2</t>
  </si>
  <si>
    <t>PREDDELA</t>
  </si>
  <si>
    <t>1.1</t>
  </si>
  <si>
    <t>Postav.</t>
  </si>
  <si>
    <t>Opis</t>
  </si>
  <si>
    <t>Enota</t>
  </si>
  <si>
    <t>Količina</t>
  </si>
  <si>
    <t xml:space="preserve">Cena na </t>
  </si>
  <si>
    <t>skupaj</t>
  </si>
  <si>
    <t>mere</t>
  </si>
  <si>
    <t>enoto</t>
  </si>
  <si>
    <t>1.</t>
  </si>
  <si>
    <r>
      <t>Opomba:</t>
    </r>
    <r>
      <rPr>
        <sz val="10"/>
        <rFont val="Arial CE"/>
        <family val="2"/>
      </rPr>
      <t xml:space="preserve">   Enotne cene so informativne in ne vsebujejo DDV</t>
    </r>
  </si>
  <si>
    <t>m1</t>
  </si>
  <si>
    <t>kom</t>
  </si>
  <si>
    <t>kpl</t>
  </si>
  <si>
    <t xml:space="preserve"> SKUPAJ 1:</t>
  </si>
  <si>
    <t>2.2</t>
  </si>
  <si>
    <t>2.3</t>
  </si>
  <si>
    <t>Izvedba se vrši sukcesivno pri sanaciji posameznih polj.</t>
  </si>
  <si>
    <t>Dobava, montaža in čiščenje odrov ali uporaba pomičnih odrov višine do 2 m.
Obračun po m1 saniranih razpok in stikov.</t>
  </si>
  <si>
    <t>Odstranitev razpokanih in slabo sprijetih krovnih plasti betona nad korodirano armaturo, vključno z varnostnimi območji v zaledje in ob armaturi z lahkimi odkopnimi kladivi.
Ocenjena količina.</t>
  </si>
  <si>
    <t>Objekt:</t>
  </si>
  <si>
    <t>DN.:</t>
  </si>
  <si>
    <t>Datum:</t>
  </si>
  <si>
    <t>2.</t>
  </si>
  <si>
    <t>3.</t>
  </si>
  <si>
    <t>2.1</t>
  </si>
  <si>
    <t>2.5</t>
  </si>
  <si>
    <t>2.6</t>
  </si>
  <si>
    <t>2.6.1</t>
  </si>
  <si>
    <t>2.7</t>
  </si>
  <si>
    <t>2.7.1</t>
  </si>
  <si>
    <t>2.7.2</t>
  </si>
  <si>
    <t>2.7.3</t>
  </si>
  <si>
    <t>Mehansko čiščenje korodirane armature, da se odstranijo umazanija, prah, maščobe, rja in barva. Poškodovana armatura mora biti očiščena do zdravega jedra (kovinskega sijaja Sa 2). 
Ocenjena količina.</t>
  </si>
  <si>
    <t>Izrez utora natanko v linijah razpok (utor širine 0,8 cm, globine 2 cm) s kotno brusilko ali rezalko</t>
  </si>
  <si>
    <t>Čiščenje izvedenega utora v linijah razpok in razpok samih z izpihavanjem s stisnjenim zrakom in hkrati sesanjem.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</si>
  <si>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</si>
  <si>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</si>
  <si>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</si>
  <si>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</si>
  <si>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</si>
  <si>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</si>
  <si>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</si>
  <si>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</si>
  <si>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2.9.4</t>
  </si>
  <si>
    <t>2.10</t>
  </si>
  <si>
    <t>2.10.1</t>
  </si>
  <si>
    <t>2.10.2</t>
  </si>
  <si>
    <t>SKUPAJ 2.6</t>
  </si>
  <si>
    <t>SKUPAJ 2.7</t>
  </si>
  <si>
    <t>SKUPAJ 2.8</t>
  </si>
  <si>
    <t>SKUPAJ 2.9</t>
  </si>
  <si>
    <t>SKUPAJ 2.10</t>
  </si>
  <si>
    <t>3.1</t>
  </si>
  <si>
    <t>m2</t>
  </si>
  <si>
    <t>Pred pričetkom del je potrebno vse opise, mere, količine in obdelave kontrolirati po opisih.</t>
  </si>
  <si>
    <t>V cenah so zajeta vsa potrebna pomožna dela, odri, dostopi in transporti.</t>
  </si>
  <si>
    <t>Čiščenje betonskih površin z brezprašnimi dimantnimi brusilkami v liniji vogalnih stikov horizontalno-vertikalno in pasu širine 20 cm na vertikalni in in horizontalni površini</t>
  </si>
  <si>
    <t>2.10.3</t>
  </si>
  <si>
    <t>3</t>
  </si>
  <si>
    <t>3.2</t>
  </si>
  <si>
    <t>4.</t>
  </si>
  <si>
    <t>4.1</t>
  </si>
  <si>
    <t>4.2</t>
  </si>
  <si>
    <t xml:space="preserve">Izvedba tesnitve razpok z izrezom utora  1,0 cm x1 ,5 cm v liniji razpoke, injektiranjem razpoke z nizkoviskozno PU maso, ki nabreka v kontaktu z vodo in predhodno tesnitvijo utora s polimerno maso.
</t>
  </si>
  <si>
    <t>Pred pričetkom del je potrebno vse opise, mere, količine in obdelave kontrolirati po zadnjeveljavnih opisih.</t>
  </si>
  <si>
    <t>Dobava, montaža in čiščenje pomičnih delovnih odrov višine do 2 m.
Obračun po m1 obodnih AB sten predmetne klančine.</t>
  </si>
  <si>
    <t>Odstranitev razpokanih in slabo sprijetih krovnih plasti betona nad korodirano armaturo, vključno z varnostnimi območji ob armaturi ter v zaledje armature, z lahkimi odkopnimi kladivi.</t>
  </si>
  <si>
    <t>Mehansko čiščenje korodirane armature, da se odstranijo umazanija, prah, maščobe, rja in barva. Poškodovana armatura mora biti očiščena do zdravega jedra (kovinskega sijaja Sa 2). Ocenjena količina.</t>
  </si>
  <si>
    <t>3.3</t>
  </si>
  <si>
    <t>3.4</t>
  </si>
  <si>
    <t>3.5</t>
  </si>
  <si>
    <t>Vrtanje in vgradnja injektirnih nastavkov na mestih globinsko poroznih in segregiranih betonov. Injektirne nastavke vgradimo na razdalji ca. 30 cm.</t>
  </si>
  <si>
    <t xml:space="preserve"> SKUPAJ 3:</t>
  </si>
  <si>
    <t>SKUPAJ 4</t>
  </si>
  <si>
    <t>Injektiranje razpok na AB stenah v parkirni garaži in prostorih kegljišča s poliuretansko injekcijsko maso (npr. MAPEI Foamjet), vključno z izvedbo utora 1,0 x 1,0 cm v liniji stika, izvedba zaokrožnice in tesnitvitve utora z epoksidno malto (npr. ADESILEX PG 1), vgradnjo injekcijskih nastavkov in finalnim kvarčnim posipom
Ocenjena količina.</t>
  </si>
  <si>
    <t>Injektiranje vogalnih stikov AB obodna vkopana stena-AB talna plošča s poliuretansko injekcijsko maso (npr. MAPEI Foamjet), vključno z izvedbo utora 1,0 x 1,0 cm v liniji stika, izvedba zaokrožnice in tesnitvitve utora z epoksidno malto (npr. ADESILEX PG 1), vgradnjo injekcijskih nastavkov in finalnim kvarčnim posipom
Ocenjena količina.</t>
  </si>
  <si>
    <r>
      <rPr>
        <sz val="10"/>
        <rFont val="Arial"/>
        <family val="2"/>
      </rPr>
      <t>Dobava in vgradnja gibljivih hypolonskih vodotesnih trakov: (npr. Sikadur Tricoflex), r.š. 200 mm, debeline 1 mm, skupaj s polnim lepljenjem s sistemsko lepilno substanco istega proizvajalca (npr. Sikadur PU 60) in vsem ostalim materialom ter finalnim kvarčnim posipom. 
Lepljenje vodotesnega traku se izvaja v liniji stika  AB obodna vkopana stena-AB talna plošča.
Vgradnja v pravilno zaključenih ravnih robnih linijah.</t>
    </r>
    <r>
      <rPr>
        <b/>
        <sz val="10"/>
        <rFont val="Arial"/>
        <family val="2"/>
      </rPr>
      <t xml:space="preserve">
</t>
    </r>
  </si>
  <si>
    <t>Sanacija suhih razpok v tlaku parkirne garaže
Ocenjena količina</t>
  </si>
  <si>
    <t xml:space="preserve">Poglobitev površine betonskega tlaka z brezprašnim diamantnim brušenjem v pasu širine 15 cm v linijah razpok, v globino ca. 0,5 cm, kot priprava za izvedbo vodotesne "šleme" v linijah mokrih razpok, vključno s čiščenjem površine v liniji poglobitve z vodnim curkom pod pritiskom. </t>
  </si>
  <si>
    <t>5.</t>
  </si>
  <si>
    <t>5.1</t>
  </si>
  <si>
    <t>Športna dvorana Brežice, Černelčeva ulica 10 v Brežicah</t>
  </si>
  <si>
    <t>02-024-16/IL</t>
  </si>
  <si>
    <t>marec 2016</t>
  </si>
  <si>
    <t>Sanacija korozijskih žarišč.
Ocenjena količina.</t>
  </si>
  <si>
    <t>4</t>
  </si>
  <si>
    <t>Razna nepredvidena dela, katera je potrebno izvesti za dokončanje del, določena v teku izvajanja del. 
Ocena 10% od vrednosti postavk 1, 2, 3 in 4</t>
  </si>
  <si>
    <t xml:space="preserve">Pred pričetkom del je potrebno vse opise, mere, količine in obdelave kontrolirati po zadnjeveljavnih opisih.
</t>
  </si>
  <si>
    <t>Odstranitev pločevinastih požarnih prezračevalnih kanalov v parkirnem prostoru, pravokotnega prereza dimenzij do  40 x 300 cm, vključno s ponovno montažo po zaključku del, vključno z vsemi deli in transporti.
Obračun po m1 odstranjenih kanalov.</t>
  </si>
  <si>
    <t>3.6</t>
  </si>
  <si>
    <t xml:space="preserve">NOTRANJI KLETNI PROSTORI - sanacija zamakanja v prostorih kegljišča in parkirni garaži
Ocenjena količina
</t>
  </si>
  <si>
    <t>2.4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</si>
  <si>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</si>
  <si>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</si>
  <si>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</si>
  <si>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</si>
  <si>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</si>
  <si>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</si>
  <si>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</si>
  <si>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</si>
  <si>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</si>
  <si>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</si>
  <si>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</si>
  <si>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SKUPAJ 2.5</t>
  </si>
  <si>
    <t>2.7.4</t>
  </si>
  <si>
    <t>2.7.5</t>
  </si>
  <si>
    <t>2.7.6</t>
  </si>
  <si>
    <t>2.7.7</t>
  </si>
  <si>
    <t>2.10.4</t>
  </si>
  <si>
    <t>4.3</t>
  </si>
  <si>
    <t>SKUPAJ 5</t>
  </si>
  <si>
    <t>RAZNA NEPREDVIDENA DELA 
(ocena 10% od vrednosti predvdenih del - 1, 2, 3 in 4)</t>
  </si>
  <si>
    <t>Sanacija globinsko poroznih in segregiranih mest betona 
Ocenjena količina</t>
  </si>
  <si>
    <t>Sanacija zamakanja na AB stenah v parkirni garaži in prostrorih kegljišča
Ocenjena količina</t>
  </si>
  <si>
    <r>
      <t>Tesnitev prebojev premera do fi150 cm v parkirni garaži in prostorih kegljišča  z notranje strani AB sten, vključno z odstranitvijo poroznih betonov v globino do 10 cm ob cevi, reprofilacijo s sanacijsko in epoksidno malto, ter končno tesnitvijo s PU trajnoelastično tesnilno maso, 
vključno s predhodnim brušenjem in razmastitvijo cevi ter z vsemi pripadajočimi deli in transporti.
Injektiranje je upoštevano v postav</t>
    </r>
    <r>
      <rPr>
        <sz val="10"/>
        <rFont val="Arial CE"/>
        <family val="0"/>
      </rPr>
      <t xml:space="preserve">ki </t>
    </r>
    <r>
      <rPr>
        <b/>
        <sz val="10"/>
        <rFont val="Arial CE"/>
        <family val="0"/>
      </rPr>
      <t>2.5.5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 xml:space="preserve">(predvidoma 4 injekcijski nastavki po kpl).
Ocenjena količina
</t>
    </r>
  </si>
  <si>
    <t>Čiščenje celotne skrajne JV, SV in deloma SZ notranje površine AB obodne vkopane stene v parkirni garaži in prostorih kegljišča  z brezprašnimi diamantnimi brusilakmi  
in izvedba vodotesne polimerizirane cementne preplastitve v deb.  3 mm (npr. Mapei Mapelastic Foundation) v dveh slojih, vključno z vgradnjo ojačitvene mrežice iz alkalno odpornih steklenih vlaken, in sicer v pravilno zaključenih ravnih robnih linijah.
Obračun po m2 izvedne vodotesne polimerizirane cementne preplastitve.
Ocenjena količina !</t>
  </si>
  <si>
    <t>Sanacija zamakanja v linijah stikov  AB obodna vkopana stena-tlak parkirne garaže in prostora kegljišča
Ocenjena količina</t>
  </si>
  <si>
    <t>Sanacija mokrih razpok v tlaku parkirne garaže
Ocenjena količina</t>
  </si>
  <si>
    <t>Sanacija zamakanja v linijah dilatacije na talni plošči v parkirni garaži
Ocenjena količina</t>
  </si>
  <si>
    <r>
      <t>Injektiranje mokrih razpok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2"/>
      </rPr>
      <t>s poliuretansko injekcijsko maso (npr. MAPEI Foamjet), vključno z izvedbo utora 1,0 x 1,0 cm v liniji razpoke, vgradnjo injekcijskih nastavkov, tesnitvijo utora z epoksidno malto (npr. ADESILEX PG 1) in kvarčnim posipom. 
Ocenjena količina.</t>
    </r>
  </si>
  <si>
    <t>3.7</t>
  </si>
  <si>
    <t>4.4</t>
  </si>
  <si>
    <r>
      <t>Tesnitev preboja pločevinatsega požarnega prezračevalnega kanala v parkirnem prostoru, pravokotnega prereza dimenzij ca. 40 x 300 cm, vključno z odstranitvijo poroznih betonov v globino do 10 cm ob prezračevalnem kanalu, reprofilacijo s sanacijsko malto in epoksidno malto, ter končno tesnitvijo s PU trajnoelastično tesnilno maso. 
Postavka vključuje tudi predhodno brušenje in razmastitev pločevinastega kanala ter pripadajoča dela in transporti.
Injektiranje je upoštevano v postavki</t>
    </r>
    <r>
      <rPr>
        <b/>
        <sz val="10"/>
        <rFont val="Arial CE"/>
        <family val="0"/>
      </rPr>
      <t xml:space="preserve"> 2.5.5</t>
    </r>
    <r>
      <rPr>
        <sz val="10"/>
        <rFont val="Arial CE"/>
        <family val="0"/>
      </rPr>
      <t xml:space="preserve"> (predvidoma 4 injekcijski nastavki po kpl).
Ocenjena količina</t>
    </r>
  </si>
  <si>
    <t>SANACIJA ZAMAKANJA V KLETNE PROSTORE OBJEKTA:</t>
  </si>
  <si>
    <t>Injektiranje  poroznih mest v AB konstrukciji z epoksidno injekcijsko maso (npr. EPOJET) 
Ocenjena količina po komadih injekcijskih nastavkov</t>
  </si>
  <si>
    <r>
      <t xml:space="preserve">Strojno-ročno odbijanje površinsko poškodovanih, razpokanih in segregiranih mest betona  (globina do 5 cm) </t>
    </r>
    <r>
      <rPr>
        <b/>
        <sz val="10"/>
        <rFont val="Arial CE"/>
        <family val="2"/>
      </rPr>
      <t xml:space="preserve"> na AB obodnih vkopanih stenah</t>
    </r>
    <r>
      <rPr>
        <sz val="10"/>
        <rFont val="Arial CE"/>
        <family val="2"/>
      </rPr>
      <t xml:space="preserve">
Ocenjena količina</t>
    </r>
  </si>
  <si>
    <r>
      <t xml:space="preserve">Reparacija poškodovanih in segregiranih mest betona (globina  5-10 cm) s sanacijsko malto (npr. Mapegrout T60) </t>
    </r>
    <r>
      <rPr>
        <b/>
        <sz val="10"/>
        <rFont val="Arial CE"/>
        <family val="2"/>
      </rPr>
      <t>na AB obodnih vkopanih stenah</t>
    </r>
    <r>
      <rPr>
        <sz val="10"/>
        <rFont val="Arial CE"/>
        <family val="2"/>
      </rPr>
      <t xml:space="preserve">
Ocenjena količina</t>
    </r>
  </si>
  <si>
    <t>SKUPAJ 2:</t>
  </si>
  <si>
    <t xml:space="preserve">Izvedba novih barvnih (belih in rumenih) talnih označb v parkirni garaži (črte parkirnih mest), enoslojno,
vključno z vsemi pripadajočimi deli in transporti. 
V parkirni garaži je 36 kom parkirnih mest in 4 kom parkirnih mest za hendikepirane
Obračun po m1 izvedenih črt
Ocenjena količina.
</t>
  </si>
  <si>
    <t>Injektiranje v liniji dilatacijske rege s poliuretansko injekcijsko maso (npr. MAPEI Foamjet), vključno z izvedbo utora 1,0 x 1,0 cm v liniji stika, izvedba zaokrožnice in tesnitvitve utora z epoksidno malto (npr. ADESILEX PG 1), vgradnjo injekcijskih nastavkov in finalnim kvarčnim posipom
Ocenjena količina.</t>
  </si>
  <si>
    <t>4.5</t>
  </si>
  <si>
    <t>4.6</t>
  </si>
  <si>
    <t>Izvedba silikatnega opleska (v beli barvi) (npr. Silexcolor) na betonskih površinah preplastene s vodotesno polimelizirano cementno preplastitvijo v prostorih kegljišča 2x, vključno s predhodnim nanosom primerja.
Čas med posameznimi nanosi cca. 12 ur.
Ocenjena količina</t>
  </si>
  <si>
    <t>Sanacija zamakanja v linijah stikov AB obodna vkopana  stena in AB spodnja površina AB plošče mad kletnimi prostori, v parkirnih garažah in prostorih kegljišča
Ocenjena količina</t>
  </si>
  <si>
    <t>Injektiranje vogalnih stikov AB obodna vkopana stena-AB plošča nad kletnimi prostori v parkirni garaži in prostorih kegljišča s poliuretansko injekcijsko maso (npr. MAPEI Foamjet), vključno z izvedbo utora 1,0 x 1,0 cm v liniji stika, izvedba zaokrožnice in tesnitvitve utora z epoksidno malto (npr. ADESILEX PG 1), vgradnjo injekcijskih nastavkov in finalnim kvarčnim posipom
Ocenjena količina.</t>
  </si>
  <si>
    <t>Reparacija poškodb s hitrovezočo sanacijsko malto s kontroliranim krčenjem v debelini do 5 cm (npr. Mapegrout T60). 
Ocenjena količina.</t>
  </si>
  <si>
    <t>Čiščenje celotne površine stopnišča, terase in klančine, da se odstrani siga iz finalne obloge (kamnita obloga-žgan granit) in labilne delce posameznih kamnitih kosov  z vodnim curkom pod pritiskom do 350 bar, vključno z dodatkom abraziva v kombinaciji z grobim ščetkanjem.
Ocenjena količina.</t>
  </si>
  <si>
    <t>Injektiranje stika med vertikalnim in horizontalnimi površinami stošnišča na JZ strani objekta s poliuretansko injekcijsko maso (npr. MAPEI Foamjet), vključno z tesnitvijo utora z epoksidno malto (npr. ADESILEX PG 1), vgradnjo injekcijskih nastavkov in finalnim kvarčnim posipom
Ocenjena količina.</t>
  </si>
  <si>
    <t>Tesnitev s trajnoelastično PUR tesnilno maso (npr. SikaFlex PRO 3 WF) stika med vertikalnimi in horizontalnimi površianmi stopnišča na JZ strani objekta, vključno s predhodnim nanosom primerja.
Postavka vključuje tudi vsa pripadajoča dela in transporte.
Obračun po m1 tesnitve rege</t>
  </si>
  <si>
    <t xml:space="preserve">ZUNANJOST OBRAVNAVANEGA OBJEKTA - sanacija zamakanja na AB obodnih vkopanih stenah AB uvozno izvozne klančine
</t>
  </si>
  <si>
    <t xml:space="preserve">ZUNAJOST OBRAVNAVANEGA OBJEKTA - sanacija zamakanja na stopnišču (zunanje stopnice), terasi (zunanji podeset) in klančini za hendikepirane 
Ocenjena količina
</t>
  </si>
  <si>
    <t>Tesnitev juvidur cevi v obodni vkopani steni v parkirni garaži in prostorih kegljišča, vključno s povrtanjem cevi, odstranitvijo poroznih betonov v globino do 10 cm, reprofilacijo s sanacijsko in epoksidno malto (npr. Mapei Lamposilex)
Obračun po kom tesnitve
Ocenjena količina.</t>
  </si>
  <si>
    <t>Injektiranje lokalnih prodorov vode obodni AB vkopni steni (lokalna mesta v velikosti ca. 30 x 30 cm) v parkirni garaži in prostorih kegljiišča z vgradnjo inj. nastavkov in injektiranje s poliuretansko smolo, ki nabreka v kontaktu z vodo.
Obračun po kom inj. nastavkov
Ocenjena količina</t>
  </si>
  <si>
    <r>
      <t xml:space="preserve">Tesnitev razpok s penetracijo z nizkoviskozno epoksidno smolo (npr. </t>
    </r>
    <r>
      <rPr>
        <b/>
        <sz val="10"/>
        <rFont val="Arial CE"/>
        <family val="2"/>
      </rPr>
      <t>Mapei Epojet LV</t>
    </r>
    <r>
      <rPr>
        <sz val="10"/>
        <rFont val="Arial CE"/>
        <family val="2"/>
      </rPr>
      <t>).</t>
    </r>
  </si>
  <si>
    <t>Izvedba elastičnega vodotesnega premaza   v liniji razpok v širini 15 cm s poliuretantskim premazom, vključno z vgradnjo ojačitvene mrežice iz steklenih vlaken, v deb. 0,5 cm
Ocenjena količina.</t>
  </si>
  <si>
    <t xml:space="preserve">Čiščenje obstoječega epoksidnega premaza talnih površin z brezprašnimi diamantnimi brusilkami v linijah razpok v širini cca. 15 cm (7,5 cm na vsako stran razpoke) </t>
  </si>
  <si>
    <t>Izvedba poglobitve v betonskem tlaku po postopku rezkanja v globino do ca. 1,5 cm v pasu širine ca. 35 cm v liniji dilatacijske rege (17,5 na vsako stran dilatacijske rege) 
Odvoz odpadnega materiala na deponijo do 15 km, skupaj s plačilom vseh pristojbin za trajno deponiranje materiala.
Obračun po m1 dilatacije.</t>
  </si>
  <si>
    <t>Odstranitev kamnitih plošč (žgan granit) na stopnišču, terasi in klančini, katere so odstopile od podlage, vključno z morebitnim zarezom z diamantno rezalko ter z vsemi deli in transporti.
Postavka vključuje tudi ponovno vgradnjo, od tega upoštevati 50 % novih plošč, z dolepljenjem s polimeriziranim cementnim lepilom in reparacijo fug med kamnitmi ploščami s cementno fugirno maso, ter vključno z vsemi deli in transporti.
Odvoz odpadnega materiala na deponijo do 15 km, skupaj s plačilom vseh pristojbin za trajno deponiranje materiala.
Ocenjena količina.</t>
  </si>
  <si>
    <t>Sanacija praznih in poškodovanih fug med kamnitimi ploščami s cementno fugirno maso</t>
  </si>
  <si>
    <t>Odstranitev pločevinastih prezračevalnih kanalov z oblogo iz mavčno-kartonskih plošč v prostoru kegljišča na skrajni JV stranici objekta, pravokotnega prereza dimenzij ca. 40 x 120 cm, vključno s ponovno montažo po zaključku del z vlago odpornih mavčno kartonskih plošč, vključno z bandažiranjem stikov ter z vsemi deli in transporti.
Obračun po m1 odstranjenih kanalov</t>
  </si>
  <si>
    <t>Tesnitev v liniji dilatacije in v liniji stika med novo epoksidno izravnavo in obstoječim betonskim tlakom na lokaciji dilatacije, s trajnoelastično PUR tesnilno maso (npr. SikaFlex PRO 3 WF), vključno s predhodnim nanosom primerja
Postavka vključuje tudi vsa pripadajoča dela in transporte.
Obračun po m1 tesnitve rege</t>
  </si>
  <si>
    <t>Odstranitev obstoječega epoksidnega tlaka v parkirni garaži v deb. do 3 mm z brezprašnimi dimanantnimi brusilkami v pasi širine do ca. 20 cm od AB obodve vkopane stene
Ocenjena količina.
Obračun po m1 oboda sten.</t>
  </si>
  <si>
    <t>Obnovitev  epoksidnega premaza 2x (npr. Mapei Mapecoat I 24) v širini ca. 20 cm od AB obodne vkopane stene 
Ocenjena količina</t>
  </si>
  <si>
    <t>2.10.5</t>
  </si>
  <si>
    <t>2.10.6</t>
  </si>
  <si>
    <t xml:space="preserve">Izravnava površine nad vgrajenim hypolonskim trakom z epoksidno maso do višine obstoječega tlaka in prekinitvijo v liniji dilatacije v širini ca. 3 cm, vključno z vsem pripadajočim materilom.
</t>
  </si>
  <si>
    <t>Tesnitev juvidur cevi v AB obodni vkopani steni, vključno s povrtanjem cevi, odstranitvijo poroznih betonov v globino do 10 cm, reprofilacijo s sanacijsko in epoksidno malto (npr. Mapei Lamposilex), vključno z izvedbo vodotesne polimerizirane cementne preplastitve v velikosti 40 x 40 cm in deb.  3 mm (npr. Sikalastic 152) v dveh slojih, vključno z vgradnjo ojačitvene mrežice iz alkalno odpornih steklenih vlaken.
Obračun po kom tesnitve
Ocenjena količina</t>
  </si>
  <si>
    <r>
      <t xml:space="preserve">Dobava in vgradnja gibljivih hypolonskih vodotesnih trakov: (npr. Sikadur Tricoflex), r.š. 300 mm, debeline 2 mm, skupaj s polnim lepljenjem s sistemsko lepilno substanco istega proizvajalca (npr. Sikadur PU 60) in vsem ostalim materialom ter finalnim kvarčnim posipom. 
Lepljenje vodotesnega traku se izvaja v liniji dilatacijske rege in ca. 20 cm na vertikalno površino AB stene.
</t>
    </r>
    <r>
      <rPr>
        <b/>
        <sz val="10"/>
        <rFont val="Arial"/>
        <family val="2"/>
      </rPr>
      <t>Lepljenje vodotesnega traku se prekini v v liniji dilatacije v širini ca. 3 cm (na vsako stran rege ca. 1,5 cm)</t>
    </r>
    <r>
      <rPr>
        <sz val="10"/>
        <rFont val="Arial"/>
        <family val="2"/>
      </rPr>
      <t xml:space="preserve">
Vgradnja v pravilno taključenih ravnih robovih in linijah.
Ocenjena količina.</t>
    </r>
  </si>
  <si>
    <r>
      <t xml:space="preserve">Izvedba zaščitnega premaza vseh kamnitih površin (horizontalnih in vertikalnih površin) na bazi litijevega stekla, z brezbarvno prosojno tekočino, ki prodre v kamnito oblogo ter ščit in ohranja.
</t>
    </r>
    <r>
      <rPr>
        <sz val="10"/>
        <rFont val="Arial CE"/>
        <family val="2"/>
      </rPr>
      <t xml:space="preserve">
Obračun po m2 izvedenega premaza na horiz. in vert. površinah
Ocenjena količina.
</t>
    </r>
  </si>
  <si>
    <t>Čiščenje celotne površine AB obodne vkopane stebne ob AB uvozni izvozni klančini z vodnim curkom pod pritiskom do 350 bar, vključno z dodatkom abraziva
Ocenjena količina.</t>
  </si>
  <si>
    <t>3.3.1</t>
  </si>
  <si>
    <t>3.3.2</t>
  </si>
  <si>
    <t>3.3.3</t>
  </si>
  <si>
    <t>3.3.4</t>
  </si>
  <si>
    <t xml:space="preserve"> SKUPAJ  3.3:</t>
  </si>
  <si>
    <t>3.6.1</t>
  </si>
  <si>
    <t>3.6.2</t>
  </si>
  <si>
    <t xml:space="preserve"> SKUPAJ  3.6:</t>
  </si>
  <si>
    <t>3.8</t>
  </si>
  <si>
    <t>3.9</t>
  </si>
  <si>
    <t>Izvedba elastičnega polimernega zaščitnega premaza celotne AB obodne vkopane stene ob AB uvozno izvozni klančini (npr. Elastocolor) 2x, vključno s predhodno nanosa primera 
Ocenjena količina.</t>
  </si>
  <si>
    <t>Podinjektiraje zavihanih robov AB finalne plošče debeline 10,0 cm ob dilataciji v pasu ca. 2,5 m na vsako stran dilatacije s cementno injektirno maso z dodatkom za nabrekanje, ter  z vgradnjo injekcijskih nastavkov 
ocenjena količina</t>
  </si>
  <si>
    <t>Odstranitev (rušenje) obstoječega tlaka v prostorih kegljišča v pasu ca. 60 cm v liniji stika med AB talno ploščo in AB obodno vkopano steno ploščo prostora kegljišča, vključno s ponovno montažo po zaključku del:
Sestava tlaka je naslednja:
• sestav kegljišča (VOLLMERSPORT), deb. 4,5 cm,
• AB plošča C25/30+Q 131, deb. 8,0 cm,
• trdna zvočna izolacija (2 x 4,0 cm), deb. 8,0 cm,
• ločilna plast PE folijam
Odvoz odpadnega materiala na deponijo do 15km. Skupaj s plačilom vseh pristojbin za trajno deponiranje materiala.  
Obračun po m1 oboda sten</t>
  </si>
  <si>
    <t>Odstranitev plošč spuščenega stropa in po potrebi njegove nosilne konstrukcije v prostorih kegljišča, vključno s ponovno montažo novih po zaključku del, ter z vsemi deli in transporti.
Obračun po m2 plošč spuščenega stropa</t>
  </si>
  <si>
    <t>Rekapitulacija</t>
  </si>
  <si>
    <r>
      <t xml:space="preserve">Organizacija delovišča skladno z Uredbo o zagotavljanju varnosti in zdravja pri delu na začasnih in pomičnih gradbiščih:
a. zaščita stavbene, pohištvene in druge opreme </t>
    </r>
    <r>
      <rPr>
        <b/>
        <sz val="10"/>
        <rFont val="Arial CE"/>
        <family val="0"/>
      </rPr>
      <t>ter opreme kegljišča</t>
    </r>
    <r>
      <rPr>
        <sz val="10"/>
        <rFont val="Arial CE"/>
        <family val="2"/>
      </rPr>
      <t xml:space="preserve">
b. grobo in fino tekoče čiščenje gradbišča in gradbiščnih poti v času gradnje in po zaključku del,,
c. zaščita požarnih senzorjev in odstranitev zaščite vsakodnevno med izvedbo sanacije
d. pridobitev vseh dovoljenj, plačilo taks, pristojbin...
Pavšal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</si>
</sst>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&quot;SIT&quot;;\-#,##0&quot;SIT&quot;"/>
    <numFmt numFmtId="183" formatCode="#,##0&quot;SIT&quot;;[Red]\-#,##0&quot;SIT&quot;"/>
    <numFmt numFmtId="184" formatCode="#,##0.00&quot;SIT&quot;;\-#,##0.00&quot;SIT&quot;"/>
    <numFmt numFmtId="185" formatCode="#,##0.00&quot;SIT&quot;;[Red]\-#,##0.00&quot;SIT&quot;"/>
    <numFmt numFmtId="186" formatCode="_-* #,##0&quot;SIT&quot;_-;\-* #,##0&quot;SIT&quot;_-;_-* &quot;-&quot;&quot;SIT&quot;_-;_-@_-"/>
    <numFmt numFmtId="187" formatCode="_-* #,##0_S_I_T_-;\-* #,##0_S_I_T_-;_-* &quot;-&quot;_S_I_T_-;_-@_-"/>
    <numFmt numFmtId="188" formatCode="_-* #,##0.00&quot;SIT&quot;_-;\-* #,##0.00&quot;SIT&quot;_-;_-* &quot;-&quot;??&quot;SIT&quot;_-;_-@_-"/>
    <numFmt numFmtId="189" formatCode="_-* #,##0.00_S_I_T_-;\-* #,##0.00_S_I_T_-;_-* &quot;-&quot;??_S_I_T_-;_-@_-"/>
    <numFmt numFmtId="190" formatCode="0.0"/>
    <numFmt numFmtId="191" formatCode="#,##0.00;#,##0.00;&quot;&quot;"/>
    <numFmt numFmtId="192" formatCode="#,##0.00\ &quot;SIT&quot;"/>
    <numFmt numFmtId="193" formatCode="&quot;True&quot;;&quot;True&quot;;&quot;False&quot;"/>
    <numFmt numFmtId="194" formatCode="&quot;On&quot;;&quot;On&quot;;&quot;Off&quot;"/>
    <numFmt numFmtId="195" formatCode="0000"/>
    <numFmt numFmtId="196" formatCode="&quot;Yes&quot;;&quot;Yes&quot;;&quot;No&quot;"/>
    <numFmt numFmtId="197" formatCode="[$€-2]\ #,##0.00_);[Red]\([$€-2]\ #,##0.00\)"/>
    <numFmt numFmtId="198" formatCode="#,##0.00\ [$EUR]"/>
    <numFmt numFmtId="199" formatCode="#,##0.000\ [$EUR]"/>
    <numFmt numFmtId="200" formatCode="#,##0.0\ [$EUR]"/>
    <numFmt numFmtId="201" formatCode="#,##0\ [$EUR]"/>
  </numFmts>
  <fonts count="52">
    <font>
      <sz val="10"/>
      <name val="Times New Roman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Helv"/>
      <family val="0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Arial CE"/>
      <family val="2"/>
    </font>
    <font>
      <b/>
      <sz val="10"/>
      <name val="Arial"/>
      <family val="2"/>
    </font>
    <font>
      <sz val="8"/>
      <name val="Times New Roman"/>
      <family val="1"/>
    </font>
    <font>
      <sz val="7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>
      <alignment/>
      <protection locked="0"/>
    </xf>
    <xf numFmtId="1" fontId="5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7" fillId="0" borderId="0" xfId="0" applyNumberFormat="1" applyFont="1" applyAlignment="1">
      <alignment/>
    </xf>
    <xf numFmtId="192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98" fontId="7" fillId="0" borderId="0" xfId="0" applyNumberFormat="1" applyFont="1" applyBorder="1" applyAlignment="1">
      <alignment horizontal="right"/>
    </xf>
    <xf numFmtId="198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vertical="top"/>
    </xf>
    <xf numFmtId="0" fontId="6" fillId="0" borderId="0" xfId="0" applyFont="1" applyAlignment="1">
      <alignment/>
    </xf>
    <xf numFmtId="198" fontId="7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left" vertical="top" wrapText="1"/>
    </xf>
    <xf numFmtId="198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98" fontId="8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Border="1" applyAlignment="1">
      <alignment/>
    </xf>
    <xf numFmtId="198" fontId="8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" fontId="7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/>
      <protection/>
    </xf>
    <xf numFmtId="4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 vertical="top"/>
      <protection/>
    </xf>
    <xf numFmtId="1" fontId="8" fillId="0" borderId="0" xfId="43" applyFont="1" applyBorder="1" applyAlignment="1" applyProtection="1">
      <alignment horizontal="left" vertical="top"/>
      <protection/>
    </xf>
    <xf numFmtId="0" fontId="8" fillId="0" borderId="0" xfId="42" applyFont="1" applyBorder="1" applyAlignment="1" applyProtection="1">
      <alignment horizontal="left"/>
      <protection/>
    </xf>
    <xf numFmtId="4" fontId="8" fillId="0" borderId="0" xfId="42" applyNumberFormat="1" applyFont="1" applyFill="1" applyBorder="1" applyProtection="1">
      <alignment/>
      <protection/>
    </xf>
    <xf numFmtId="4" fontId="8" fillId="0" borderId="0" xfId="42" applyNumberFormat="1" applyFont="1" applyBorder="1" applyProtection="1">
      <alignment/>
      <protection/>
    </xf>
    <xf numFmtId="0" fontId="8" fillId="0" borderId="0" xfId="42" applyFont="1" applyBorder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1" fontId="7" fillId="0" borderId="0" xfId="43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1" fontId="7" fillId="0" borderId="0" xfId="43" applyFont="1" applyBorder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1" fontId="8" fillId="0" borderId="0" xfId="43" applyFont="1" applyBorder="1" applyAlignment="1" applyProtection="1">
      <alignment horizontal="left" vertical="top"/>
      <protection/>
    </xf>
    <xf numFmtId="0" fontId="7" fillId="0" borderId="0" xfId="42" applyFont="1" applyBorder="1" applyAlignment="1" applyProtection="1">
      <alignment horizontal="left"/>
      <protection/>
    </xf>
    <xf numFmtId="4" fontId="7" fillId="0" borderId="0" xfId="42" applyNumberFormat="1" applyFont="1" applyFill="1" applyBorder="1" applyProtection="1">
      <alignment/>
      <protection/>
    </xf>
    <xf numFmtId="4" fontId="7" fillId="0" borderId="0" xfId="42" applyNumberFormat="1" applyFont="1" applyBorder="1" applyProtection="1">
      <alignment/>
      <protection/>
    </xf>
    <xf numFmtId="0" fontId="7" fillId="0" borderId="0" xfId="42" applyFont="1" applyBorder="1" applyProtection="1">
      <alignment/>
      <protection/>
    </xf>
    <xf numFmtId="49" fontId="7" fillId="0" borderId="12" xfId="0" applyNumberFormat="1" applyFont="1" applyBorder="1" applyAlignment="1" applyProtection="1">
      <alignment horizontal="left" vertical="top"/>
      <protection/>
    </xf>
    <xf numFmtId="1" fontId="7" fillId="0" borderId="12" xfId="43" applyFont="1" applyBorder="1" applyAlignment="1" applyProtection="1">
      <alignment vertical="top" wrapText="1"/>
      <protection/>
    </xf>
    <xf numFmtId="1" fontId="7" fillId="0" borderId="12" xfId="43" applyFont="1" applyBorder="1" applyAlignment="1" applyProtection="1">
      <alignment horizontal="left"/>
      <protection/>
    </xf>
    <xf numFmtId="4" fontId="7" fillId="0" borderId="12" xfId="43" applyNumberFormat="1" applyFont="1" applyBorder="1" applyProtection="1">
      <alignment/>
      <protection/>
    </xf>
    <xf numFmtId="4" fontId="7" fillId="0" borderId="12" xfId="43" applyNumberFormat="1" applyFont="1" applyFill="1" applyBorder="1" applyProtection="1">
      <alignment/>
      <protection/>
    </xf>
    <xf numFmtId="0" fontId="7" fillId="0" borderId="13" xfId="0" applyFont="1" applyBorder="1" applyAlignment="1" applyProtection="1">
      <alignment horizontal="left" vertical="top"/>
      <protection/>
    </xf>
    <xf numFmtId="0" fontId="7" fillId="0" borderId="13" xfId="0" applyNumberFormat="1" applyFont="1" applyBorder="1" applyAlignment="1" applyProtection="1">
      <alignment horizontal="left" vertical="top" wrapText="1"/>
      <protection/>
    </xf>
    <xf numFmtId="1" fontId="7" fillId="0" borderId="13" xfId="43" applyFont="1" applyBorder="1" applyAlignment="1" applyProtection="1">
      <alignment horizontal="left"/>
      <protection/>
    </xf>
    <xf numFmtId="4" fontId="7" fillId="0" borderId="13" xfId="43" applyNumberFormat="1" applyFont="1" applyBorder="1" applyProtection="1">
      <alignment/>
      <protection/>
    </xf>
    <xf numFmtId="4" fontId="7" fillId="0" borderId="13" xfId="43" applyNumberFormat="1" applyFont="1" applyFill="1" applyBorder="1" applyProtection="1">
      <alignment/>
      <protection/>
    </xf>
    <xf numFmtId="0" fontId="8" fillId="33" borderId="10" xfId="0" applyFont="1" applyFill="1" applyBorder="1" applyAlignment="1" applyProtection="1">
      <alignment vertical="top"/>
      <protection/>
    </xf>
    <xf numFmtId="1" fontId="13" fillId="33" borderId="10" xfId="43" applyFont="1" applyFill="1" applyBorder="1" applyAlignment="1" applyProtection="1">
      <alignment horizontal="left" wrapText="1"/>
      <protection/>
    </xf>
    <xf numFmtId="1" fontId="8" fillId="33" borderId="10" xfId="43" applyFont="1" applyFill="1" applyBorder="1" applyAlignment="1" applyProtection="1">
      <alignment horizontal="left"/>
      <protection/>
    </xf>
    <xf numFmtId="4" fontId="8" fillId="33" borderId="10" xfId="43" applyNumberFormat="1" applyFont="1" applyFill="1" applyBorder="1" applyProtection="1">
      <alignment/>
      <protection/>
    </xf>
    <xf numFmtId="0" fontId="8" fillId="0" borderId="0" xfId="0" applyFont="1" applyBorder="1" applyAlignment="1" applyProtection="1">
      <alignment/>
      <protection/>
    </xf>
    <xf numFmtId="1" fontId="13" fillId="0" borderId="0" xfId="43" applyFont="1" applyBorder="1" applyAlignment="1" applyProtection="1">
      <alignment horizontal="left" wrapText="1"/>
      <protection/>
    </xf>
    <xf numFmtId="1" fontId="8" fillId="0" borderId="0" xfId="43" applyFont="1" applyBorder="1" applyAlignment="1" applyProtection="1">
      <alignment horizontal="left"/>
      <protection/>
    </xf>
    <xf numFmtId="4" fontId="8" fillId="0" borderId="0" xfId="43" applyNumberFormat="1" applyFont="1" applyBorder="1" applyProtection="1">
      <alignment/>
      <protection/>
    </xf>
    <xf numFmtId="4" fontId="8" fillId="0" borderId="0" xfId="43" applyNumberFormat="1" applyFont="1" applyFill="1" applyBorder="1" applyProtection="1">
      <alignment/>
      <protection/>
    </xf>
    <xf numFmtId="49" fontId="8" fillId="0" borderId="0" xfId="0" applyNumberFormat="1" applyFont="1" applyBorder="1" applyAlignment="1" applyProtection="1">
      <alignment vertical="top"/>
      <protection/>
    </xf>
    <xf numFmtId="1" fontId="8" fillId="0" borderId="0" xfId="43" applyFont="1" applyBorder="1" applyAlignment="1" applyProtection="1">
      <alignment horizontal="left" vertical="top" wrapText="1"/>
      <protection/>
    </xf>
    <xf numFmtId="1" fontId="8" fillId="0" borderId="0" xfId="43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wrapText="1"/>
      <protection/>
    </xf>
    <xf numFmtId="49" fontId="7" fillId="0" borderId="0" xfId="0" applyNumberFormat="1" applyFont="1" applyBorder="1" applyAlignment="1" applyProtection="1">
      <alignment horizontal="left" vertical="top"/>
      <protection/>
    </xf>
    <xf numFmtId="1" fontId="7" fillId="0" borderId="0" xfId="43" applyFont="1" applyBorder="1" applyAlignment="1" applyProtection="1">
      <alignment vertical="top" wrapText="1"/>
      <protection/>
    </xf>
    <xf numFmtId="1" fontId="7" fillId="0" borderId="0" xfId="43" applyFont="1" applyBorder="1" applyAlignment="1" applyProtection="1">
      <alignment horizontal="left"/>
      <protection/>
    </xf>
    <xf numFmtId="4" fontId="7" fillId="0" borderId="0" xfId="43" applyNumberFormat="1" applyFont="1" applyFill="1" applyBorder="1" applyProtection="1">
      <alignment/>
      <protection/>
    </xf>
    <xf numFmtId="4" fontId="7" fillId="0" borderId="0" xfId="43" applyNumberFormat="1" applyFont="1" applyBorder="1" applyProtection="1">
      <alignment/>
      <protection/>
    </xf>
    <xf numFmtId="49" fontId="7" fillId="0" borderId="14" xfId="0" applyNumberFormat="1" applyFont="1" applyBorder="1" applyAlignment="1" applyProtection="1">
      <alignment horizontal="left" vertical="top"/>
      <protection/>
    </xf>
    <xf numFmtId="1" fontId="7" fillId="0" borderId="14" xfId="43" applyFont="1" applyBorder="1" applyAlignment="1" applyProtection="1">
      <alignment vertical="top" wrapText="1"/>
      <protection/>
    </xf>
    <xf numFmtId="1" fontId="7" fillId="0" borderId="14" xfId="43" applyFont="1" applyBorder="1" applyAlignment="1" applyProtection="1">
      <alignment horizontal="left"/>
      <protection/>
    </xf>
    <xf numFmtId="4" fontId="7" fillId="0" borderId="14" xfId="43" applyNumberFormat="1" applyFont="1" applyFill="1" applyBorder="1" applyProtection="1">
      <alignment/>
      <protection/>
    </xf>
    <xf numFmtId="4" fontId="7" fillId="0" borderId="14" xfId="43" applyNumberFormat="1" applyFont="1" applyBorder="1" applyProtection="1">
      <alignment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8" fillId="0" borderId="12" xfId="0" applyNumberFormat="1" applyFont="1" applyBorder="1" applyAlignment="1" applyProtection="1">
      <alignment horizontal="left" vertical="top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" fontId="7" fillId="0" borderId="15" xfId="43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 vertical="top"/>
      <protection/>
    </xf>
    <xf numFmtId="1" fontId="7" fillId="0" borderId="13" xfId="43" applyFont="1" applyBorder="1" applyAlignment="1" applyProtection="1">
      <alignment vertical="top" wrapText="1"/>
      <protection/>
    </xf>
    <xf numFmtId="1" fontId="7" fillId="0" borderId="10" xfId="43" applyFont="1" applyBorder="1" applyAlignment="1" applyProtection="1">
      <alignment horizontal="left"/>
      <protection/>
    </xf>
    <xf numFmtId="4" fontId="7" fillId="0" borderId="10" xfId="43" applyNumberFormat="1" applyFont="1" applyFill="1" applyBorder="1" applyProtection="1">
      <alignment/>
      <protection/>
    </xf>
    <xf numFmtId="4" fontId="7" fillId="0" borderId="10" xfId="43" applyNumberFormat="1" applyFont="1" applyBorder="1" applyProtection="1">
      <alignment/>
      <protection/>
    </xf>
    <xf numFmtId="1" fontId="7" fillId="0" borderId="12" xfId="43" applyFont="1" applyBorder="1" applyAlignment="1" applyProtection="1">
      <alignment vertical="top" wrapText="1"/>
      <protection/>
    </xf>
    <xf numFmtId="1" fontId="8" fillId="0" borderId="13" xfId="43" applyFont="1" applyBorder="1" applyAlignment="1" applyProtection="1">
      <alignment vertical="top" wrapText="1"/>
      <protection/>
    </xf>
    <xf numFmtId="49" fontId="8" fillId="0" borderId="13" xfId="0" applyNumberFormat="1" applyFont="1" applyBorder="1" applyAlignment="1" applyProtection="1">
      <alignment horizontal="left" vertical="top"/>
      <protection/>
    </xf>
    <xf numFmtId="0" fontId="13" fillId="0" borderId="13" xfId="0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left" vertical="top"/>
      <protection/>
    </xf>
    <xf numFmtId="0" fontId="17" fillId="0" borderId="12" xfId="0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left" vertical="top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49" fontId="8" fillId="0" borderId="14" xfId="0" applyNumberFormat="1" applyFont="1" applyBorder="1" applyAlignment="1" applyProtection="1">
      <alignment horizontal="left" vertical="top"/>
      <protection/>
    </xf>
    <xf numFmtId="0" fontId="13" fillId="0" borderId="14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1" fontId="8" fillId="0" borderId="14" xfId="43" applyFont="1" applyBorder="1" applyAlignment="1" applyProtection="1">
      <alignment vertical="top" wrapText="1"/>
      <protection/>
    </xf>
    <xf numFmtId="1" fontId="8" fillId="0" borderId="10" xfId="43" applyFont="1" applyBorder="1" applyAlignment="1" applyProtection="1">
      <alignment vertical="top" wrapText="1"/>
      <protection/>
    </xf>
    <xf numFmtId="1" fontId="7" fillId="0" borderId="0" xfId="43" applyFont="1" applyBorder="1" applyAlignment="1" applyProtection="1">
      <alignment horizontal="left"/>
      <protection/>
    </xf>
    <xf numFmtId="4" fontId="7" fillId="0" borderId="0" xfId="43" applyNumberFormat="1" applyFont="1" applyBorder="1" applyProtection="1">
      <alignment/>
      <protection/>
    </xf>
    <xf numFmtId="4" fontId="7" fillId="0" borderId="0" xfId="43" applyNumberFormat="1" applyFont="1" applyFill="1" applyBorder="1" applyProtection="1">
      <alignment/>
      <protection/>
    </xf>
    <xf numFmtId="4" fontId="7" fillId="0" borderId="12" xfId="43" applyNumberFormat="1" applyFont="1" applyBorder="1" applyProtection="1">
      <alignment/>
      <protection/>
    </xf>
    <xf numFmtId="1" fontId="7" fillId="0" borderId="12" xfId="43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top"/>
      <protection/>
    </xf>
    <xf numFmtId="1" fontId="8" fillId="0" borderId="0" xfId="43" applyFont="1" applyBorder="1" applyAlignment="1" applyProtection="1">
      <alignment vertical="top" wrapText="1"/>
      <protection/>
    </xf>
    <xf numFmtId="1" fontId="7" fillId="0" borderId="16" xfId="43" applyFont="1" applyBorder="1" applyAlignment="1" applyProtection="1">
      <alignment vertical="top" wrapText="1"/>
      <protection/>
    </xf>
    <xf numFmtId="1" fontId="7" fillId="0" borderId="16" xfId="43" applyFont="1" applyBorder="1" applyAlignment="1" applyProtection="1">
      <alignment horizontal="left"/>
      <protection/>
    </xf>
    <xf numFmtId="4" fontId="7" fillId="0" borderId="16" xfId="43" applyNumberFormat="1" applyFont="1" applyBorder="1" applyProtection="1">
      <alignment/>
      <protection/>
    </xf>
    <xf numFmtId="4" fontId="7" fillId="0" borderId="16" xfId="43" applyNumberFormat="1" applyFont="1" applyFill="1" applyBorder="1" applyProtection="1">
      <alignment/>
      <protection/>
    </xf>
    <xf numFmtId="49" fontId="7" fillId="0" borderId="0" xfId="0" applyNumberFormat="1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vertical="top"/>
      <protection/>
    </xf>
    <xf numFmtId="1" fontId="13" fillId="0" borderId="13" xfId="43" applyFont="1" applyBorder="1" applyAlignment="1" applyProtection="1">
      <alignment horizontal="left" wrapText="1"/>
      <protection/>
    </xf>
    <xf numFmtId="1" fontId="8" fillId="0" borderId="13" xfId="43" applyFont="1" applyBorder="1" applyAlignment="1" applyProtection="1">
      <alignment horizontal="left"/>
      <protection/>
    </xf>
    <xf numFmtId="4" fontId="8" fillId="0" borderId="13" xfId="43" applyNumberFormat="1" applyFont="1" applyBorder="1" applyProtection="1">
      <alignment/>
      <protection/>
    </xf>
    <xf numFmtId="4" fontId="8" fillId="0" borderId="13" xfId="43" applyNumberFormat="1" applyFont="1" applyFill="1" applyBorder="1" applyProtection="1">
      <alignment/>
      <protection/>
    </xf>
    <xf numFmtId="0" fontId="8" fillId="33" borderId="13" xfId="0" applyFont="1" applyFill="1" applyBorder="1" applyAlignment="1" applyProtection="1">
      <alignment vertical="top"/>
      <protection/>
    </xf>
    <xf numFmtId="1" fontId="13" fillId="33" borderId="13" xfId="43" applyFont="1" applyFill="1" applyBorder="1" applyAlignment="1" applyProtection="1">
      <alignment horizontal="left" wrapText="1"/>
      <protection/>
    </xf>
    <xf numFmtId="1" fontId="8" fillId="33" borderId="13" xfId="43" applyFont="1" applyFill="1" applyBorder="1" applyAlignment="1" applyProtection="1">
      <alignment horizontal="left"/>
      <protection/>
    </xf>
    <xf numFmtId="4" fontId="8" fillId="33" borderId="13" xfId="43" applyNumberFormat="1" applyFont="1" applyFill="1" applyBorder="1" applyProtection="1">
      <alignment/>
      <protection/>
    </xf>
    <xf numFmtId="1" fontId="7" fillId="0" borderId="0" xfId="43" applyFont="1" applyBorder="1" applyAlignment="1" applyProtection="1">
      <alignment horizontal="left" vertical="top" wrapText="1"/>
      <protection/>
    </xf>
    <xf numFmtId="1" fontId="7" fillId="0" borderId="0" xfId="43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vertical="top"/>
      <protection/>
    </xf>
    <xf numFmtId="1" fontId="13" fillId="0" borderId="14" xfId="43" applyFont="1" applyBorder="1" applyAlignment="1" applyProtection="1">
      <alignment horizontal="left" wrapText="1"/>
      <protection/>
    </xf>
    <xf numFmtId="1" fontId="8" fillId="0" borderId="14" xfId="43" applyFont="1" applyBorder="1" applyAlignment="1" applyProtection="1">
      <alignment horizontal="left"/>
      <protection/>
    </xf>
    <xf numFmtId="4" fontId="8" fillId="0" borderId="14" xfId="43" applyNumberFormat="1" applyFont="1" applyBorder="1" applyProtection="1">
      <alignment/>
      <protection/>
    </xf>
    <xf numFmtId="4" fontId="8" fillId="0" borderId="14" xfId="43" applyNumberFormat="1" applyFont="1" applyFill="1" applyBorder="1" applyProtection="1">
      <alignment/>
      <protection/>
    </xf>
    <xf numFmtId="1" fontId="7" fillId="0" borderId="17" xfId="43" applyFont="1" applyBorder="1" applyAlignment="1" applyProtection="1">
      <alignment horizontal="left"/>
      <protection/>
    </xf>
    <xf numFmtId="1" fontId="7" fillId="0" borderId="18" xfId="43" applyFont="1" applyBorder="1" applyAlignment="1" applyProtection="1">
      <alignment horizontal="left"/>
      <protection/>
    </xf>
    <xf numFmtId="4" fontId="7" fillId="0" borderId="18" xfId="43" applyNumberFormat="1" applyFont="1" applyBorder="1" applyProtection="1">
      <alignment/>
      <protection/>
    </xf>
    <xf numFmtId="1" fontId="7" fillId="0" borderId="14" xfId="43" applyFont="1" applyBorder="1" applyAlignment="1" applyProtection="1">
      <alignment vertical="top"/>
      <protection/>
    </xf>
    <xf numFmtId="1" fontId="7" fillId="0" borderId="10" xfId="43" applyFont="1" applyBorder="1" applyAlignment="1" applyProtection="1">
      <alignment vertical="top" wrapText="1"/>
      <protection/>
    </xf>
    <xf numFmtId="49" fontId="7" fillId="33" borderId="13" xfId="0" applyNumberFormat="1" applyFont="1" applyFill="1" applyBorder="1" applyAlignment="1" applyProtection="1">
      <alignment horizontal="left" vertical="top"/>
      <protection/>
    </xf>
    <xf numFmtId="1" fontId="8" fillId="33" borderId="13" xfId="43" applyFont="1" applyFill="1" applyBorder="1" applyAlignment="1" applyProtection="1">
      <alignment vertical="top" wrapText="1"/>
      <protection/>
    </xf>
    <xf numFmtId="1" fontId="7" fillId="33" borderId="13" xfId="43" applyFont="1" applyFill="1" applyBorder="1" applyAlignment="1" applyProtection="1">
      <alignment horizontal="left"/>
      <protection/>
    </xf>
    <xf numFmtId="4" fontId="7" fillId="33" borderId="13" xfId="43" applyNumberFormat="1" applyFont="1" applyFill="1" applyBorder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1" fontId="8" fillId="0" borderId="0" xfId="43" applyFont="1" applyFill="1" applyBorder="1" applyAlignment="1" applyProtection="1">
      <alignment vertical="top" wrapText="1"/>
      <protection/>
    </xf>
    <xf numFmtId="1" fontId="7" fillId="0" borderId="0" xfId="43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4" fontId="7" fillId="0" borderId="12" xfId="43" applyNumberFormat="1" applyFont="1" applyFill="1" applyBorder="1" applyProtection="1">
      <alignment/>
      <protection/>
    </xf>
    <xf numFmtId="4" fontId="8" fillId="0" borderId="0" xfId="43" applyNumberFormat="1" applyFont="1" applyFill="1" applyBorder="1" applyProtection="1">
      <alignment/>
      <protection/>
    </xf>
    <xf numFmtId="4" fontId="7" fillId="33" borderId="10" xfId="43" applyNumberFormat="1" applyFont="1" applyFill="1" applyBorder="1" applyProtection="1">
      <alignment/>
      <protection/>
    </xf>
    <xf numFmtId="49" fontId="7" fillId="34" borderId="0" xfId="0" applyNumberFormat="1" applyFont="1" applyFill="1" applyBorder="1" applyAlignment="1" applyProtection="1">
      <alignment horizontal="left" vertical="top"/>
      <protection/>
    </xf>
    <xf numFmtId="1" fontId="8" fillId="34" borderId="0" xfId="43" applyFont="1" applyFill="1" applyBorder="1" applyAlignment="1" applyProtection="1">
      <alignment vertical="top" wrapText="1"/>
      <protection/>
    </xf>
    <xf numFmtId="1" fontId="7" fillId="34" borderId="0" xfId="43" applyFont="1" applyFill="1" applyBorder="1" applyAlignment="1" applyProtection="1">
      <alignment horizontal="left"/>
      <protection/>
    </xf>
    <xf numFmtId="4" fontId="7" fillId="34" borderId="0" xfId="43" applyNumberFormat="1" applyFont="1" applyFill="1" applyBorder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4" fontId="7" fillId="0" borderId="12" xfId="43" applyNumberFormat="1" applyFont="1" applyBorder="1" applyProtection="1">
      <alignment/>
      <protection locked="0"/>
    </xf>
    <xf numFmtId="4" fontId="7" fillId="0" borderId="0" xfId="43" applyNumberFormat="1" applyFont="1" applyBorder="1" applyProtection="1">
      <alignment/>
      <protection locked="0"/>
    </xf>
    <xf numFmtId="4" fontId="7" fillId="0" borderId="13" xfId="43" applyNumberFormat="1" applyFont="1" applyBorder="1" applyProtection="1">
      <alignment/>
      <protection locked="0"/>
    </xf>
    <xf numFmtId="4" fontId="7" fillId="0" borderId="14" xfId="43" applyNumberFormat="1" applyFont="1" applyBorder="1" applyProtection="1">
      <alignment/>
      <protection locked="0"/>
    </xf>
    <xf numFmtId="4" fontId="8" fillId="0" borderId="13" xfId="43" applyNumberFormat="1" applyFont="1" applyFill="1" applyBorder="1" applyProtection="1">
      <alignment/>
      <protection locked="0"/>
    </xf>
    <xf numFmtId="4" fontId="8" fillId="0" borderId="14" xfId="43" applyNumberFormat="1" applyFont="1" applyFill="1" applyBorder="1" applyProtection="1">
      <alignment/>
      <protection locked="0"/>
    </xf>
    <xf numFmtId="4" fontId="7" fillId="0" borderId="10" xfId="43" applyNumberFormat="1" applyFont="1" applyBorder="1" applyProtection="1">
      <alignment/>
      <protection locked="0"/>
    </xf>
    <xf numFmtId="4" fontId="7" fillId="0" borderId="18" xfId="43" applyNumberFormat="1" applyFont="1" applyBorder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4" fontId="7" fillId="0" borderId="0" xfId="43" applyNumberFormat="1" applyFont="1" applyBorder="1" applyProtection="1">
      <alignment/>
      <protection locked="0"/>
    </xf>
    <xf numFmtId="4" fontId="7" fillId="0" borderId="12" xfId="43" applyNumberFormat="1" applyFont="1" applyBorder="1" applyProtection="1">
      <alignment/>
      <protection locked="0"/>
    </xf>
    <xf numFmtId="4" fontId="7" fillId="0" borderId="16" xfId="43" applyNumberFormat="1" applyFont="1" applyBorder="1" applyProtection="1">
      <alignment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pr tesg 7,9 koslj 10.12.98 (2)" xfId="42"/>
    <cellStyle name="Normal_pr zid 7,9 koslj 10.12.98 (2)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186</xdr:row>
      <xdr:rowOff>0</xdr:rowOff>
    </xdr:from>
    <xdr:ext cx="0" cy="114300"/>
    <xdr:sp>
      <xdr:nvSpPr>
        <xdr:cNvPr id="1" name="Besedilo 34"/>
        <xdr:cNvSpPr txBox="1">
          <a:spLocks noChangeArrowheads="1"/>
        </xdr:cNvSpPr>
      </xdr:nvSpPr>
      <xdr:spPr>
        <a:xfrm>
          <a:off x="428625" y="1107662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0" cy="114300"/>
    <xdr:sp>
      <xdr:nvSpPr>
        <xdr:cNvPr id="2" name="Besedilo 34"/>
        <xdr:cNvSpPr txBox="1">
          <a:spLocks noChangeArrowheads="1"/>
        </xdr:cNvSpPr>
      </xdr:nvSpPr>
      <xdr:spPr>
        <a:xfrm>
          <a:off x="428625" y="1107662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0" cy="114300"/>
    <xdr:sp>
      <xdr:nvSpPr>
        <xdr:cNvPr id="3" name="Besedilo 34"/>
        <xdr:cNvSpPr txBox="1">
          <a:spLocks noChangeArrowheads="1"/>
        </xdr:cNvSpPr>
      </xdr:nvSpPr>
      <xdr:spPr>
        <a:xfrm>
          <a:off x="428625" y="1107662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0" cy="114300"/>
    <xdr:sp fLocksText="0">
      <xdr:nvSpPr>
        <xdr:cNvPr id="4" name="Besedilo 34"/>
        <xdr:cNvSpPr txBox="1">
          <a:spLocks noChangeArrowheads="1"/>
        </xdr:cNvSpPr>
      </xdr:nvSpPr>
      <xdr:spPr>
        <a:xfrm>
          <a:off x="428625" y="110766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0" cy="142875"/>
    <xdr:sp>
      <xdr:nvSpPr>
        <xdr:cNvPr id="5" name="Besedilo 34"/>
        <xdr:cNvSpPr txBox="1">
          <a:spLocks noChangeArrowheads="1"/>
        </xdr:cNvSpPr>
      </xdr:nvSpPr>
      <xdr:spPr>
        <a:xfrm>
          <a:off x="428625" y="1107662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0" cy="142875"/>
    <xdr:sp>
      <xdr:nvSpPr>
        <xdr:cNvPr id="6" name="Besedilo 34"/>
        <xdr:cNvSpPr txBox="1">
          <a:spLocks noChangeArrowheads="1"/>
        </xdr:cNvSpPr>
      </xdr:nvSpPr>
      <xdr:spPr>
        <a:xfrm>
          <a:off x="428625" y="1107662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0" cy="142875"/>
    <xdr:sp>
      <xdr:nvSpPr>
        <xdr:cNvPr id="7" name="Besedilo 34"/>
        <xdr:cNvSpPr txBox="1">
          <a:spLocks noChangeArrowheads="1"/>
        </xdr:cNvSpPr>
      </xdr:nvSpPr>
      <xdr:spPr>
        <a:xfrm>
          <a:off x="428625" y="1107662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Montaane armiranobetonske stopniļŤne rame, ļirine 120 cm, 17 stopnic po 17,1x28 cm, finalna povrļinska obdelava je bruļen umetni kamen, izveden istoŤasno s stopniļŤno ramo, drobno zrnati agregat za umetni kamen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28"/>
  <sheetViews>
    <sheetView view="pageBreakPreview" zoomScaleSheetLayoutView="100" zoomScalePageLayoutView="0" workbookViewId="0" topLeftCell="A1">
      <selection activeCell="F10" sqref="F10"/>
    </sheetView>
  </sheetViews>
  <sheetFormatPr defaultColWidth="11.5" defaultRowHeight="12.75"/>
  <cols>
    <col min="1" max="1" width="8.33203125" style="1" customWidth="1"/>
    <col min="2" max="2" width="19.5" style="1" customWidth="1"/>
    <col min="3" max="4" width="17.5" style="1" customWidth="1"/>
    <col min="5" max="5" width="7.33203125" style="2" customWidth="1"/>
    <col min="6" max="6" width="21" style="9" customWidth="1"/>
    <col min="7" max="16384" width="11.5" style="1" customWidth="1"/>
  </cols>
  <sheetData>
    <row r="1" spans="1:6" ht="22.5" customHeight="1">
      <c r="A1" s="20" t="s">
        <v>24</v>
      </c>
      <c r="C1" s="32" t="s">
        <v>86</v>
      </c>
      <c r="D1" s="33"/>
      <c r="E1" s="33"/>
      <c r="F1" s="33"/>
    </row>
    <row r="2" spans="1:3" ht="19.5" customHeight="1">
      <c r="A2" s="7" t="s">
        <v>25</v>
      </c>
      <c r="C2" s="14" t="s">
        <v>87</v>
      </c>
    </row>
    <row r="3" spans="1:4" ht="19.5" customHeight="1">
      <c r="A3" s="7" t="s">
        <v>26</v>
      </c>
      <c r="C3" s="14" t="s">
        <v>88</v>
      </c>
      <c r="D3" s="8"/>
    </row>
    <row r="4" spans="1:6" ht="12.75">
      <c r="A4" s="5"/>
      <c r="B4" s="5"/>
      <c r="C4" s="5"/>
      <c r="D4" s="5"/>
      <c r="E4" s="6"/>
      <c r="F4" s="10"/>
    </row>
    <row r="5" spans="1:6" ht="12.75">
      <c r="A5" s="3"/>
      <c r="B5" s="3"/>
      <c r="C5" s="3"/>
      <c r="D5" s="3"/>
      <c r="E5" s="4"/>
      <c r="F5" s="26"/>
    </row>
    <row r="6" spans="1:6" ht="12.75">
      <c r="A6" s="3"/>
      <c r="B6" s="3"/>
      <c r="C6" s="3"/>
      <c r="D6" s="3"/>
      <c r="E6" s="4"/>
      <c r="F6" s="26"/>
    </row>
    <row r="7" ht="22.5" customHeight="1"/>
    <row r="8" spans="1:6" ht="24" customHeight="1">
      <c r="A8" s="34" t="s">
        <v>179</v>
      </c>
      <c r="B8" s="35"/>
      <c r="C8" s="35"/>
      <c r="D8" s="35"/>
      <c r="E8" s="35"/>
      <c r="F8" s="35"/>
    </row>
    <row r="9" ht="52.5" customHeight="1">
      <c r="B9" s="11"/>
    </row>
    <row r="10" spans="1:6" ht="17.25" customHeight="1">
      <c r="A10" s="12" t="s">
        <v>13</v>
      </c>
      <c r="B10" s="30" t="str">
        <f>'Sportna dvorana v Brezicah'!B3</f>
        <v>PREDDELA</v>
      </c>
      <c r="C10" s="31"/>
      <c r="D10" s="31"/>
      <c r="E10" s="4"/>
      <c r="F10" s="21">
        <f>'Sportna dvorana v Brezicah'!F11</f>
        <v>0</v>
      </c>
    </row>
    <row r="11" spans="1:6" ht="12.75">
      <c r="A11" s="12"/>
      <c r="B11" s="18"/>
      <c r="C11" s="15"/>
      <c r="D11" s="15"/>
      <c r="F11" s="21"/>
    </row>
    <row r="12" spans="1:6" s="8" customFormat="1" ht="32.25" customHeight="1">
      <c r="A12" s="19" t="s">
        <v>27</v>
      </c>
      <c r="B12" s="30" t="str">
        <f>'Sportna dvorana v Brezicah'!B14:F14</f>
        <v>NOTRANJI KLETNI PROSTORI - sanacija zamakanja v prostorih kegljišča in parkirni garaži
Ocenjena količina
</v>
      </c>
      <c r="C12" s="31"/>
      <c r="D12" s="31"/>
      <c r="E12" s="2"/>
      <c r="F12" s="21">
        <f>'Sportna dvorana v Brezicah'!F90</f>
        <v>0</v>
      </c>
    </row>
    <row r="13" spans="1:6" ht="12.75">
      <c r="A13" s="19"/>
      <c r="B13" s="18"/>
      <c r="C13" s="15"/>
      <c r="D13" s="15"/>
      <c r="F13" s="16"/>
    </row>
    <row r="14" spans="1:6" ht="42.75" customHeight="1">
      <c r="A14" s="19" t="s">
        <v>28</v>
      </c>
      <c r="B14" s="29" t="str">
        <f>'Sportna dvorana v Brezicah'!B93:F93</f>
        <v>ZUNANJOST OBRAVNAVANEGA OBJEKTA - sanacija zamakanja na AB obodnih vkopanih stenah AB uvozno izvozne klančine
</v>
      </c>
      <c r="C14" s="29"/>
      <c r="D14" s="29"/>
      <c r="F14" s="21">
        <f>'Sportna dvorana v Brezicah'!F126</f>
        <v>0</v>
      </c>
    </row>
    <row r="15" spans="1:6" ht="12.75">
      <c r="A15" s="19"/>
      <c r="B15" s="18"/>
      <c r="C15" s="15"/>
      <c r="D15" s="15"/>
      <c r="F15" s="16"/>
    </row>
    <row r="16" spans="1:6" ht="45.75" customHeight="1">
      <c r="A16" s="19" t="s">
        <v>65</v>
      </c>
      <c r="B16" s="29" t="str">
        <f>'Sportna dvorana v Brezicah'!B129</f>
        <v>ZUNAJOST OBRAVNAVANEGA OBJEKTA - sanacija zamakanja na stopnišču (zunanje stopnice), terasi (zunanji podeset) in klančini za hendikepirane 
Ocenjena količina
</v>
      </c>
      <c r="C16" s="29"/>
      <c r="D16" s="29"/>
      <c r="F16" s="21">
        <f>'Sportna dvorana v Brezicah'!F145</f>
        <v>0</v>
      </c>
    </row>
    <row r="17" spans="1:6" ht="12.75">
      <c r="A17" s="19"/>
      <c r="B17" s="22"/>
      <c r="C17" s="22"/>
      <c r="D17" s="22"/>
      <c r="F17" s="16"/>
    </row>
    <row r="18" spans="1:6" ht="43.5" customHeight="1">
      <c r="A18" s="19" t="s">
        <v>84</v>
      </c>
      <c r="B18" s="29" t="str">
        <f>'Sportna dvorana v Brezicah'!B150</f>
        <v>RAZNA NEPREDVIDENA DELA 
(ocena 10% od vrednosti predvdenih del - 1, 2, 3 in 4)</v>
      </c>
      <c r="C18" s="29"/>
      <c r="D18" s="29"/>
      <c r="F18" s="21">
        <f>'Sportna dvorana v Brezicah'!F154</f>
        <v>0</v>
      </c>
    </row>
    <row r="19" spans="1:6" ht="12.75">
      <c r="A19" s="13"/>
      <c r="B19" s="3"/>
      <c r="C19" s="3"/>
      <c r="D19" s="3"/>
      <c r="E19" s="4"/>
      <c r="F19" s="23"/>
    </row>
    <row r="20" spans="1:6" ht="12.75">
      <c r="A20" s="13"/>
      <c r="B20" s="3"/>
      <c r="C20" s="3"/>
      <c r="D20" s="3"/>
      <c r="E20" s="4"/>
      <c r="F20" s="23"/>
    </row>
    <row r="21" spans="1:6" ht="26.25" customHeight="1" thickBot="1">
      <c r="A21" s="8"/>
      <c r="B21" s="28" t="s">
        <v>128</v>
      </c>
      <c r="C21" s="28"/>
      <c r="D21" s="28"/>
      <c r="E21" s="28"/>
      <c r="F21" s="27">
        <f>SUM(F10:F18)</f>
        <v>0</v>
      </c>
    </row>
    <row r="22" spans="1:6" ht="26.25" customHeight="1" thickTop="1">
      <c r="A22" s="8"/>
      <c r="B22" s="24"/>
      <c r="C22" s="24"/>
      <c r="D22" s="24"/>
      <c r="E22" s="24"/>
      <c r="F22" s="25"/>
    </row>
    <row r="23" spans="1:6" ht="36.75" customHeight="1">
      <c r="A23" s="8"/>
      <c r="F23" s="17"/>
    </row>
    <row r="24" spans="1:6" ht="23.25" customHeight="1">
      <c r="A24" s="8"/>
      <c r="B24" s="24"/>
      <c r="C24" s="24"/>
      <c r="D24" s="24"/>
      <c r="E24" s="24"/>
      <c r="F24" s="25"/>
    </row>
    <row r="25" ht="13.5" customHeight="1">
      <c r="A25" s="8" t="s">
        <v>14</v>
      </c>
    </row>
    <row r="26" ht="50.25" customHeight="1">
      <c r="E26" s="1"/>
    </row>
    <row r="27" ht="12.75">
      <c r="E27" s="1"/>
    </row>
    <row r="28" ht="42.75" customHeight="1">
      <c r="E28" s="1"/>
    </row>
    <row r="158" ht="9.75" customHeight="1"/>
    <row r="160" ht="6.75" customHeight="1"/>
    <row r="213" ht="27" customHeight="1"/>
    <row r="245" ht="65.25" customHeight="1"/>
    <row r="246" ht="12.75" hidden="1"/>
  </sheetData>
  <sheetProtection/>
  <mergeCells count="8">
    <mergeCell ref="B21:E21"/>
    <mergeCell ref="B16:D16"/>
    <mergeCell ref="B12:D12"/>
    <mergeCell ref="C1:F1"/>
    <mergeCell ref="A8:F8"/>
    <mergeCell ref="B14:D14"/>
    <mergeCell ref="B18:D18"/>
    <mergeCell ref="B10:D10"/>
  </mergeCells>
  <printOptions/>
  <pageMargins left="0.984251968503937" right="0.5905511811023623" top="1.3779527559055118" bottom="0.7874015748031497" header="0.5118110236220472" footer="0.5118110236220472"/>
  <pageSetup horizontalDpi="600" verticalDpi="600" orientation="portrait" paperSize="9" r:id="rId1"/>
  <headerFooter alignWithMargins="0">
    <oddHeader>&amp;C&amp;"Arial,Navadno"&amp;8Objekt: Športna dvorana v Brežicah&amp;R&amp;"Arial CE,Običajno"&amp;8marec 2016
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186"/>
  <sheetViews>
    <sheetView tabSelected="1" view="pageBreakPreview" zoomScale="130" zoomScaleSheetLayoutView="130" zoomScalePageLayoutView="0" workbookViewId="0" topLeftCell="A91">
      <selection activeCell="E99" sqref="E99"/>
    </sheetView>
  </sheetViews>
  <sheetFormatPr defaultColWidth="11.5" defaultRowHeight="12.75"/>
  <cols>
    <col min="1" max="1" width="7.5" style="48" customWidth="1"/>
    <col min="2" max="2" width="42.16015625" style="169" customWidth="1"/>
    <col min="3" max="3" width="5.83203125" style="114" customWidth="1"/>
    <col min="4" max="4" width="10.66015625" style="115" customWidth="1"/>
    <col min="5" max="5" width="13.83203125" style="115" customWidth="1"/>
    <col min="6" max="6" width="15.16015625" style="115" customWidth="1"/>
    <col min="7" max="16384" width="11.5" style="40" customWidth="1"/>
  </cols>
  <sheetData>
    <row r="1" spans="1:6" ht="12.75">
      <c r="A1" s="36" t="s">
        <v>5</v>
      </c>
      <c r="B1" s="37" t="s">
        <v>6</v>
      </c>
      <c r="C1" s="38" t="s">
        <v>7</v>
      </c>
      <c r="D1" s="39" t="s">
        <v>8</v>
      </c>
      <c r="E1" s="39" t="s">
        <v>9</v>
      </c>
      <c r="F1" s="39" t="s">
        <v>10</v>
      </c>
    </row>
    <row r="2" spans="1:6" ht="12.75">
      <c r="A2" s="41"/>
      <c r="B2" s="41"/>
      <c r="C2" s="38" t="s">
        <v>11</v>
      </c>
      <c r="D2" s="39"/>
      <c r="E2" s="39" t="s">
        <v>12</v>
      </c>
      <c r="F2" s="41"/>
    </row>
    <row r="3" spans="1:6" s="47" customFormat="1" ht="12.75">
      <c r="A3" s="42" t="s">
        <v>13</v>
      </c>
      <c r="B3" s="43" t="s">
        <v>3</v>
      </c>
      <c r="C3" s="44"/>
      <c r="D3" s="45"/>
      <c r="E3" s="46"/>
      <c r="F3" s="46"/>
    </row>
    <row r="4" spans="1:6" s="47" customFormat="1" ht="12.75">
      <c r="A4" s="42"/>
      <c r="B4" s="43"/>
      <c r="C4" s="44"/>
      <c r="D4" s="45"/>
      <c r="E4" s="46"/>
      <c r="F4" s="46"/>
    </row>
    <row r="5" spans="1:6" s="51" customFormat="1" ht="24.75" customHeight="1">
      <c r="A5" s="48"/>
      <c r="B5" s="49" t="s">
        <v>59</v>
      </c>
      <c r="C5" s="50"/>
      <c r="D5" s="50"/>
      <c r="E5" s="50"/>
      <c r="F5" s="50"/>
    </row>
    <row r="6" spans="1:6" s="51" customFormat="1" ht="21.75" customHeight="1">
      <c r="A6" s="48"/>
      <c r="B6" s="49" t="s">
        <v>60</v>
      </c>
      <c r="C6" s="50"/>
      <c r="D6" s="50"/>
      <c r="E6" s="50"/>
      <c r="F6" s="50"/>
    </row>
    <row r="7" spans="1:6" s="51" customFormat="1" ht="12.75">
      <c r="A7" s="48"/>
      <c r="B7" s="49" t="s">
        <v>21</v>
      </c>
      <c r="C7" s="50"/>
      <c r="D7" s="50"/>
      <c r="E7" s="50"/>
      <c r="F7" s="50"/>
    </row>
    <row r="8" spans="1:6" s="57" customFormat="1" ht="12.75">
      <c r="A8" s="52"/>
      <c r="B8" s="53"/>
      <c r="C8" s="54"/>
      <c r="D8" s="55"/>
      <c r="E8" s="56"/>
      <c r="F8" s="56"/>
    </row>
    <row r="9" spans="1:6" ht="197.25" customHeight="1">
      <c r="A9" s="58" t="s">
        <v>4</v>
      </c>
      <c r="B9" s="59" t="s">
        <v>180</v>
      </c>
      <c r="C9" s="60" t="s">
        <v>17</v>
      </c>
      <c r="D9" s="61">
        <v>1</v>
      </c>
      <c r="E9" s="170"/>
      <c r="F9" s="62">
        <f>E9*D9</f>
        <v>0</v>
      </c>
    </row>
    <row r="10" spans="1:6" ht="12.75">
      <c r="A10" s="63"/>
      <c r="B10" s="64"/>
      <c r="C10" s="65"/>
      <c r="D10" s="66"/>
      <c r="E10" s="66"/>
      <c r="F10" s="67"/>
    </row>
    <row r="11" spans="1:6" s="72" customFormat="1" ht="12.75">
      <c r="A11" s="68"/>
      <c r="B11" s="69" t="s">
        <v>18</v>
      </c>
      <c r="C11" s="70"/>
      <c r="D11" s="71"/>
      <c r="E11" s="71"/>
      <c r="F11" s="71">
        <f>SUM(F9)</f>
        <v>0</v>
      </c>
    </row>
    <row r="12" spans="1:6" s="72" customFormat="1" ht="12.75">
      <c r="A12" s="52"/>
      <c r="B12" s="73"/>
      <c r="C12" s="74"/>
      <c r="D12" s="75"/>
      <c r="E12" s="76"/>
      <c r="F12" s="76"/>
    </row>
    <row r="13" spans="1:6" s="72" customFormat="1" ht="12.75">
      <c r="A13" s="52"/>
      <c r="B13" s="73"/>
      <c r="C13" s="74"/>
      <c r="D13" s="75"/>
      <c r="E13" s="76"/>
      <c r="F13" s="76"/>
    </row>
    <row r="14" spans="1:6" s="57" customFormat="1" ht="57" customHeight="1">
      <c r="A14" s="77" t="s">
        <v>2</v>
      </c>
      <c r="B14" s="78" t="s">
        <v>95</v>
      </c>
      <c r="C14" s="50"/>
      <c r="D14" s="50"/>
      <c r="E14" s="50"/>
      <c r="F14" s="50"/>
    </row>
    <row r="15" spans="1:6" s="57" customFormat="1" ht="12.75">
      <c r="A15" s="77"/>
      <c r="B15" s="79"/>
      <c r="C15" s="80"/>
      <c r="D15" s="80"/>
      <c r="E15" s="80"/>
      <c r="F15" s="80"/>
    </row>
    <row r="16" spans="1:6" s="51" customFormat="1" ht="22.5" customHeight="1">
      <c r="A16" s="48"/>
      <c r="B16" s="49" t="s">
        <v>59</v>
      </c>
      <c r="C16" s="50"/>
      <c r="D16" s="50"/>
      <c r="E16" s="50"/>
      <c r="F16" s="50"/>
    </row>
    <row r="17" spans="1:6" s="51" customFormat="1" ht="12.75">
      <c r="A17" s="48"/>
      <c r="B17" s="49"/>
      <c r="C17" s="50"/>
      <c r="D17" s="50"/>
      <c r="E17" s="50"/>
      <c r="F17" s="50"/>
    </row>
    <row r="18" spans="1:6" s="51" customFormat="1" ht="54" customHeight="1">
      <c r="A18" s="58" t="s">
        <v>29</v>
      </c>
      <c r="B18" s="59" t="s">
        <v>22</v>
      </c>
      <c r="C18" s="60" t="s">
        <v>15</v>
      </c>
      <c r="D18" s="62">
        <v>110</v>
      </c>
      <c r="E18" s="170"/>
      <c r="F18" s="62">
        <f>D18*E18</f>
        <v>0</v>
      </c>
    </row>
    <row r="19" spans="1:6" s="51" customFormat="1" ht="13.5" customHeight="1">
      <c r="A19" s="81"/>
      <c r="B19" s="82"/>
      <c r="C19" s="83"/>
      <c r="D19" s="84"/>
      <c r="E19" s="171"/>
      <c r="F19" s="84"/>
    </row>
    <row r="20" spans="1:6" s="51" customFormat="1" ht="102">
      <c r="A20" s="58" t="s">
        <v>19</v>
      </c>
      <c r="B20" s="59" t="s">
        <v>93</v>
      </c>
      <c r="C20" s="60" t="s">
        <v>15</v>
      </c>
      <c r="D20" s="62">
        <v>10</v>
      </c>
      <c r="E20" s="170"/>
      <c r="F20" s="62">
        <f>D20*E20</f>
        <v>0</v>
      </c>
    </row>
    <row r="21" spans="1:6" s="51" customFormat="1" ht="12.75">
      <c r="A21" s="81"/>
      <c r="B21" s="82"/>
      <c r="C21" s="83"/>
      <c r="D21" s="84"/>
      <c r="E21" s="171"/>
      <c r="F21" s="84"/>
    </row>
    <row r="22" spans="1:6" s="51" customFormat="1" ht="140.25">
      <c r="A22" s="58" t="s">
        <v>20</v>
      </c>
      <c r="B22" s="59" t="s">
        <v>154</v>
      </c>
      <c r="C22" s="60" t="s">
        <v>15</v>
      </c>
      <c r="D22" s="62">
        <v>69</v>
      </c>
      <c r="E22" s="170"/>
      <c r="F22" s="62">
        <f>D22*E22</f>
        <v>0</v>
      </c>
    </row>
    <row r="23" spans="1:6" s="51" customFormat="1" ht="12.75">
      <c r="A23" s="81"/>
      <c r="B23" s="82"/>
      <c r="C23" s="83"/>
      <c r="D23" s="84"/>
      <c r="E23" s="171"/>
      <c r="F23" s="84"/>
    </row>
    <row r="24" spans="1:6" s="51" customFormat="1" ht="89.25">
      <c r="A24" s="58" t="s">
        <v>96</v>
      </c>
      <c r="B24" s="59" t="s">
        <v>178</v>
      </c>
      <c r="C24" s="60" t="s">
        <v>58</v>
      </c>
      <c r="D24" s="62">
        <v>350</v>
      </c>
      <c r="E24" s="170"/>
      <c r="F24" s="62">
        <f>D24*E24</f>
        <v>0</v>
      </c>
    </row>
    <row r="25" spans="1:6" s="51" customFormat="1" ht="12.75">
      <c r="A25" s="86"/>
      <c r="B25" s="87"/>
      <c r="C25" s="88"/>
      <c r="D25" s="89"/>
      <c r="E25" s="173"/>
      <c r="F25" s="89"/>
    </row>
    <row r="26" spans="1:6" s="51" customFormat="1" ht="12.75">
      <c r="A26" s="91"/>
      <c r="B26" s="82"/>
      <c r="C26" s="83"/>
      <c r="D26" s="84"/>
      <c r="E26" s="171"/>
      <c r="F26" s="84"/>
    </row>
    <row r="27" spans="1:6" s="51" customFormat="1" ht="51">
      <c r="A27" s="92" t="s">
        <v>30</v>
      </c>
      <c r="B27" s="93" t="s">
        <v>118</v>
      </c>
      <c r="C27" s="94"/>
      <c r="D27" s="85"/>
      <c r="E27" s="171"/>
      <c r="F27" s="84"/>
    </row>
    <row r="28" spans="1:6" ht="12.75">
      <c r="A28" s="95"/>
      <c r="B28" s="96"/>
      <c r="C28" s="97"/>
      <c r="D28" s="98"/>
      <c r="E28" s="176"/>
      <c r="F28" s="98"/>
    </row>
    <row r="29" spans="1:6" ht="144.75" customHeight="1">
      <c r="A29" s="58" t="s">
        <v>97</v>
      </c>
      <c r="B29" s="59" t="s">
        <v>79</v>
      </c>
      <c r="C29" s="60" t="s">
        <v>15</v>
      </c>
      <c r="D29" s="62">
        <v>40</v>
      </c>
      <c r="E29" s="170"/>
      <c r="F29" s="62">
        <f>D29*E29</f>
        <v>0</v>
      </c>
    </row>
    <row r="30" spans="1:6" ht="196.5" customHeight="1">
      <c r="A30" s="58" t="s">
        <v>98</v>
      </c>
      <c r="B30" s="59" t="s">
        <v>119</v>
      </c>
      <c r="C30" s="60" t="s">
        <v>16</v>
      </c>
      <c r="D30" s="62">
        <v>13</v>
      </c>
      <c r="E30" s="170"/>
      <c r="F30" s="62">
        <f>D30*E30</f>
        <v>0</v>
      </c>
    </row>
    <row r="31" spans="1:6" ht="229.5">
      <c r="A31" s="58" t="s">
        <v>99</v>
      </c>
      <c r="B31" s="100" t="s">
        <v>127</v>
      </c>
      <c r="C31" s="60" t="s">
        <v>15</v>
      </c>
      <c r="D31" s="62">
        <v>7</v>
      </c>
      <c r="E31" s="170"/>
      <c r="F31" s="62">
        <f>E31*D31</f>
        <v>0</v>
      </c>
    </row>
    <row r="32" spans="1:6" ht="127.5">
      <c r="A32" s="58" t="s">
        <v>100</v>
      </c>
      <c r="B32" s="59" t="s">
        <v>146</v>
      </c>
      <c r="C32" s="60" t="s">
        <v>16</v>
      </c>
      <c r="D32" s="62">
        <v>45</v>
      </c>
      <c r="E32" s="170"/>
      <c r="F32" s="62">
        <f>E32*D32</f>
        <v>0</v>
      </c>
    </row>
    <row r="33" spans="1:6" ht="127.5">
      <c r="A33" s="58" t="s">
        <v>101</v>
      </c>
      <c r="B33" s="59" t="s">
        <v>147</v>
      </c>
      <c r="C33" s="60" t="s">
        <v>16</v>
      </c>
      <c r="D33" s="61">
        <v>65</v>
      </c>
      <c r="E33" s="170"/>
      <c r="F33" s="62">
        <f>D33*E33</f>
        <v>0</v>
      </c>
    </row>
    <row r="34" spans="1:6" ht="89.25">
      <c r="A34" s="58" t="s">
        <v>102</v>
      </c>
      <c r="B34" s="59" t="s">
        <v>23</v>
      </c>
      <c r="C34" s="60" t="s">
        <v>15</v>
      </c>
      <c r="D34" s="62">
        <v>4</v>
      </c>
      <c r="E34" s="170"/>
      <c r="F34" s="62">
        <f>D34*E34</f>
        <v>0</v>
      </c>
    </row>
    <row r="35" spans="1:6" ht="89.25">
      <c r="A35" s="58" t="s">
        <v>103</v>
      </c>
      <c r="B35" s="59" t="s">
        <v>37</v>
      </c>
      <c r="C35" s="60" t="s">
        <v>15</v>
      </c>
      <c r="D35" s="62">
        <v>4</v>
      </c>
      <c r="E35" s="170"/>
      <c r="F35" s="62">
        <f>D35*E35</f>
        <v>0</v>
      </c>
    </row>
    <row r="36" spans="1:6" ht="114.75">
      <c r="A36" s="58" t="s">
        <v>104</v>
      </c>
      <c r="B36" s="59" t="s">
        <v>0</v>
      </c>
      <c r="C36" s="60" t="s">
        <v>15</v>
      </c>
      <c r="D36" s="62">
        <v>4</v>
      </c>
      <c r="E36" s="170"/>
      <c r="F36" s="62">
        <f>D36*E36</f>
        <v>0</v>
      </c>
    </row>
    <row r="37" spans="1:6" ht="76.5">
      <c r="A37" s="58" t="s">
        <v>105</v>
      </c>
      <c r="B37" s="59" t="s">
        <v>1</v>
      </c>
      <c r="C37" s="60" t="s">
        <v>15</v>
      </c>
      <c r="D37" s="62">
        <v>4</v>
      </c>
      <c r="E37" s="170"/>
      <c r="F37" s="62">
        <f>D37*E37</f>
        <v>0</v>
      </c>
    </row>
    <row r="38" spans="1:6" ht="216.75">
      <c r="A38" s="58" t="s">
        <v>106</v>
      </c>
      <c r="B38" s="59" t="s">
        <v>120</v>
      </c>
      <c r="C38" s="60" t="s">
        <v>58</v>
      </c>
      <c r="D38" s="62">
        <v>380</v>
      </c>
      <c r="E38" s="170"/>
      <c r="F38" s="62">
        <f>D38*E38</f>
        <v>0</v>
      </c>
    </row>
    <row r="39" spans="1:6" ht="135" customHeight="1">
      <c r="A39" s="58" t="s">
        <v>107</v>
      </c>
      <c r="B39" s="59" t="s">
        <v>137</v>
      </c>
      <c r="C39" s="60" t="s">
        <v>58</v>
      </c>
      <c r="D39" s="62">
        <v>250</v>
      </c>
      <c r="E39" s="170"/>
      <c r="F39" s="62">
        <f>D39*E39</f>
        <v>0</v>
      </c>
    </row>
    <row r="40" spans="1:6" ht="12.75">
      <c r="A40" s="81"/>
      <c r="B40" s="82"/>
      <c r="C40" s="83"/>
      <c r="D40" s="84"/>
      <c r="E40" s="171"/>
      <c r="F40" s="84"/>
    </row>
    <row r="41" spans="1:6" ht="12.75">
      <c r="A41" s="95"/>
      <c r="B41" s="101" t="s">
        <v>108</v>
      </c>
      <c r="C41" s="65"/>
      <c r="D41" s="67"/>
      <c r="E41" s="172"/>
      <c r="F41" s="67">
        <f>SUM(F29:F39)</f>
        <v>0</v>
      </c>
    </row>
    <row r="42" spans="1:6" ht="12.75">
      <c r="A42" s="81"/>
      <c r="B42" s="82"/>
      <c r="C42" s="83"/>
      <c r="D42" s="84"/>
      <c r="E42" s="171"/>
      <c r="F42" s="84"/>
    </row>
    <row r="43" spans="1:6" ht="89.25">
      <c r="A43" s="92" t="s">
        <v>31</v>
      </c>
      <c r="B43" s="93" t="s">
        <v>138</v>
      </c>
      <c r="C43" s="94"/>
      <c r="D43" s="85"/>
      <c r="E43" s="171"/>
      <c r="F43" s="84"/>
    </row>
    <row r="44" spans="1:6" ht="12.75">
      <c r="A44" s="102"/>
      <c r="B44" s="103"/>
      <c r="C44" s="97"/>
      <c r="D44" s="99"/>
      <c r="E44" s="176"/>
      <c r="F44" s="98"/>
    </row>
    <row r="45" spans="1:6" ht="153">
      <c r="A45" s="104" t="s">
        <v>32</v>
      </c>
      <c r="B45" s="105" t="s">
        <v>139</v>
      </c>
      <c r="C45" s="60" t="s">
        <v>15</v>
      </c>
      <c r="D45" s="61">
        <v>110</v>
      </c>
      <c r="E45" s="170"/>
      <c r="F45" s="62">
        <f>D45*E45</f>
        <v>0</v>
      </c>
    </row>
    <row r="46" spans="1:6" ht="12.75">
      <c r="A46" s="106"/>
      <c r="B46" s="107"/>
      <c r="C46" s="65"/>
      <c r="D46" s="66"/>
      <c r="E46" s="172"/>
      <c r="F46" s="67"/>
    </row>
    <row r="47" spans="1:6" ht="12.75">
      <c r="A47" s="106"/>
      <c r="B47" s="103" t="s">
        <v>52</v>
      </c>
      <c r="C47" s="65"/>
      <c r="D47" s="66"/>
      <c r="E47" s="172"/>
      <c r="F47" s="67">
        <f>SUM(F45:F45)</f>
        <v>0</v>
      </c>
    </row>
    <row r="48" spans="1:6" ht="12.75">
      <c r="A48" s="108"/>
      <c r="B48" s="109"/>
      <c r="C48" s="88"/>
      <c r="D48" s="90"/>
      <c r="E48" s="173"/>
      <c r="F48" s="89"/>
    </row>
    <row r="49" spans="1:6" ht="63.75">
      <c r="A49" s="92" t="s">
        <v>33</v>
      </c>
      <c r="B49" s="93" t="s">
        <v>121</v>
      </c>
      <c r="C49" s="94"/>
      <c r="D49" s="85"/>
      <c r="E49" s="171"/>
      <c r="F49" s="84"/>
    </row>
    <row r="50" spans="1:6" ht="12.75">
      <c r="A50" s="102"/>
      <c r="B50" s="103"/>
      <c r="C50" s="97"/>
      <c r="D50" s="99"/>
      <c r="E50" s="176"/>
      <c r="F50" s="98"/>
    </row>
    <row r="51" spans="1:6" ht="114.75">
      <c r="A51" s="58" t="s">
        <v>34</v>
      </c>
      <c r="B51" s="59" t="s">
        <v>156</v>
      </c>
      <c r="C51" s="60" t="s">
        <v>15</v>
      </c>
      <c r="D51" s="62">
        <v>35</v>
      </c>
      <c r="E51" s="170"/>
      <c r="F51" s="62">
        <f>E51*D51</f>
        <v>0</v>
      </c>
    </row>
    <row r="52" spans="1:6" ht="259.5" customHeight="1">
      <c r="A52" s="58" t="s">
        <v>35</v>
      </c>
      <c r="B52" s="105" t="s">
        <v>177</v>
      </c>
      <c r="C52" s="60" t="s">
        <v>15</v>
      </c>
      <c r="D52" s="61">
        <v>120</v>
      </c>
      <c r="E52" s="170"/>
      <c r="F52" s="62">
        <f>E52*D52</f>
        <v>0</v>
      </c>
    </row>
    <row r="53" spans="1:6" ht="63.75">
      <c r="A53" s="58" t="s">
        <v>36</v>
      </c>
      <c r="B53" s="105" t="s">
        <v>61</v>
      </c>
      <c r="C53" s="60" t="s">
        <v>15</v>
      </c>
      <c r="D53" s="61">
        <v>75</v>
      </c>
      <c r="E53" s="170"/>
      <c r="F53" s="62">
        <f>E53*D53</f>
        <v>0</v>
      </c>
    </row>
    <row r="54" spans="1:6" ht="145.5" customHeight="1">
      <c r="A54" s="58" t="s">
        <v>109</v>
      </c>
      <c r="B54" s="105" t="s">
        <v>80</v>
      </c>
      <c r="C54" s="60" t="s">
        <v>15</v>
      </c>
      <c r="D54" s="61">
        <v>110</v>
      </c>
      <c r="E54" s="170"/>
      <c r="F54" s="62">
        <f>E54*D54</f>
        <v>0</v>
      </c>
    </row>
    <row r="55" spans="1:6" ht="191.25" customHeight="1">
      <c r="A55" s="58" t="s">
        <v>110</v>
      </c>
      <c r="B55" s="93" t="s">
        <v>81</v>
      </c>
      <c r="C55" s="60" t="s">
        <v>15</v>
      </c>
      <c r="D55" s="61">
        <v>110</v>
      </c>
      <c r="E55" s="170"/>
      <c r="F55" s="62">
        <f>E55*D55</f>
        <v>0</v>
      </c>
    </row>
    <row r="56" spans="1:6" ht="63.75">
      <c r="A56" s="58" t="s">
        <v>111</v>
      </c>
      <c r="B56" s="59" t="s">
        <v>157</v>
      </c>
      <c r="C56" s="60" t="s">
        <v>15</v>
      </c>
      <c r="D56" s="62">
        <v>35</v>
      </c>
      <c r="E56" s="170"/>
      <c r="F56" s="62">
        <f>D56*E56</f>
        <v>0</v>
      </c>
    </row>
    <row r="57" spans="1:6" ht="147" customHeight="1">
      <c r="A57" s="58" t="s">
        <v>112</v>
      </c>
      <c r="B57" s="59" t="s">
        <v>133</v>
      </c>
      <c r="C57" s="60" t="s">
        <v>15</v>
      </c>
      <c r="D57" s="62">
        <v>25</v>
      </c>
      <c r="E57" s="170"/>
      <c r="F57" s="62">
        <f>D57*E57</f>
        <v>0</v>
      </c>
    </row>
    <row r="58" spans="1:6" ht="12.75">
      <c r="A58" s="81"/>
      <c r="B58" s="82"/>
      <c r="C58" s="83"/>
      <c r="D58" s="84"/>
      <c r="E58" s="171"/>
      <c r="F58" s="84"/>
    </row>
    <row r="59" spans="1:6" ht="12.75">
      <c r="A59" s="95"/>
      <c r="B59" s="101" t="s">
        <v>53</v>
      </c>
      <c r="C59" s="65"/>
      <c r="D59" s="67"/>
      <c r="E59" s="172"/>
      <c r="F59" s="67">
        <f>SUM(F51:F57)</f>
        <v>0</v>
      </c>
    </row>
    <row r="60" spans="1:6" ht="12.75">
      <c r="A60" s="81"/>
      <c r="B60" s="82"/>
      <c r="C60" s="83"/>
      <c r="D60" s="84"/>
      <c r="E60" s="171"/>
      <c r="F60" s="84"/>
    </row>
    <row r="61" spans="1:6" ht="51">
      <c r="A61" s="92" t="s">
        <v>40</v>
      </c>
      <c r="B61" s="110" t="s">
        <v>82</v>
      </c>
      <c r="C61" s="111"/>
      <c r="D61" s="112"/>
      <c r="E61" s="178"/>
      <c r="F61" s="112"/>
    </row>
    <row r="62" spans="1:5" ht="12.75">
      <c r="A62" s="108"/>
      <c r="B62" s="113"/>
      <c r="E62" s="179"/>
    </row>
    <row r="63" spans="1:6" ht="41.25" customHeight="1">
      <c r="A63" s="58" t="s">
        <v>41</v>
      </c>
      <c r="B63" s="59" t="s">
        <v>38</v>
      </c>
      <c r="C63" s="65" t="s">
        <v>15</v>
      </c>
      <c r="D63" s="61">
        <v>33</v>
      </c>
      <c r="E63" s="172"/>
      <c r="F63" s="62">
        <f>D63*E63</f>
        <v>0</v>
      </c>
    </row>
    <row r="64" spans="1:6" ht="42.75" customHeight="1">
      <c r="A64" s="58" t="s">
        <v>42</v>
      </c>
      <c r="B64" s="59" t="s">
        <v>39</v>
      </c>
      <c r="C64" s="65" t="s">
        <v>15</v>
      </c>
      <c r="D64" s="61">
        <v>33</v>
      </c>
      <c r="E64" s="172"/>
      <c r="F64" s="62">
        <f>D64*E64</f>
        <v>0</v>
      </c>
    </row>
    <row r="65" spans="1:6" ht="43.5" customHeight="1">
      <c r="A65" s="58" t="s">
        <v>43</v>
      </c>
      <c r="B65" s="59" t="s">
        <v>148</v>
      </c>
      <c r="C65" s="65" t="s">
        <v>15</v>
      </c>
      <c r="D65" s="61">
        <v>33</v>
      </c>
      <c r="E65" s="172"/>
      <c r="F65" s="62">
        <f>D65*E65</f>
        <v>0</v>
      </c>
    </row>
    <row r="66" spans="1:6" ht="12.75">
      <c r="A66" s="95"/>
      <c r="B66" s="96"/>
      <c r="C66" s="65"/>
      <c r="D66" s="66"/>
      <c r="E66" s="172"/>
      <c r="F66" s="67"/>
    </row>
    <row r="67" spans="1:6" ht="12.75">
      <c r="A67" s="95"/>
      <c r="B67" s="101" t="s">
        <v>54</v>
      </c>
      <c r="C67" s="65"/>
      <c r="D67" s="66"/>
      <c r="E67" s="172"/>
      <c r="F67" s="67">
        <f>SUM(F63:F65)</f>
        <v>0</v>
      </c>
    </row>
    <row r="68" spans="1:6" ht="12.75">
      <c r="A68" s="86"/>
      <c r="B68" s="116"/>
      <c r="C68" s="88"/>
      <c r="D68" s="90"/>
      <c r="E68" s="173"/>
      <c r="F68" s="89"/>
    </row>
    <row r="69" spans="1:6" ht="12.75">
      <c r="A69" s="91"/>
      <c r="B69" s="117"/>
      <c r="C69" s="83"/>
      <c r="D69" s="85"/>
      <c r="E69" s="171"/>
      <c r="F69" s="84"/>
    </row>
    <row r="70" spans="1:6" ht="51">
      <c r="A70" s="92" t="s">
        <v>44</v>
      </c>
      <c r="B70" s="110" t="s">
        <v>122</v>
      </c>
      <c r="C70" s="118"/>
      <c r="D70" s="119"/>
      <c r="E70" s="180"/>
      <c r="F70" s="120"/>
    </row>
    <row r="71" spans="1:6" ht="63.75">
      <c r="A71" s="104" t="s">
        <v>45</v>
      </c>
      <c r="B71" s="100" t="s">
        <v>150</v>
      </c>
      <c r="C71" s="121" t="s">
        <v>15</v>
      </c>
      <c r="D71" s="121">
        <v>15</v>
      </c>
      <c r="E71" s="181"/>
      <c r="F71" s="121">
        <f>D71*E71</f>
        <v>0</v>
      </c>
    </row>
    <row r="72" spans="1:6" ht="102">
      <c r="A72" s="104" t="s">
        <v>46</v>
      </c>
      <c r="B72" s="100" t="s">
        <v>83</v>
      </c>
      <c r="C72" s="121" t="s">
        <v>15</v>
      </c>
      <c r="D72" s="121">
        <v>15</v>
      </c>
      <c r="E72" s="181"/>
      <c r="F72" s="121">
        <f>E72*D72</f>
        <v>0</v>
      </c>
    </row>
    <row r="73" spans="1:6" ht="89.25">
      <c r="A73" s="104" t="s">
        <v>47</v>
      </c>
      <c r="B73" s="100" t="s">
        <v>68</v>
      </c>
      <c r="C73" s="122" t="s">
        <v>15</v>
      </c>
      <c r="D73" s="121">
        <v>15</v>
      </c>
      <c r="E73" s="181"/>
      <c r="F73" s="121">
        <f>D73*E73</f>
        <v>0</v>
      </c>
    </row>
    <row r="74" spans="1:6" ht="89.25">
      <c r="A74" s="104" t="s">
        <v>48</v>
      </c>
      <c r="B74" s="100" t="s">
        <v>149</v>
      </c>
      <c r="C74" s="122" t="s">
        <v>15</v>
      </c>
      <c r="D74" s="121">
        <v>15</v>
      </c>
      <c r="E74" s="181"/>
      <c r="F74" s="121">
        <f>D74*E74</f>
        <v>0</v>
      </c>
    </row>
    <row r="75" spans="1:6" ht="12.75">
      <c r="A75" s="123"/>
      <c r="B75" s="82"/>
      <c r="C75" s="83"/>
      <c r="D75" s="85"/>
      <c r="E75" s="171"/>
      <c r="F75" s="84"/>
    </row>
    <row r="76" spans="1:6" ht="12.75">
      <c r="A76" s="95"/>
      <c r="B76" s="101" t="s">
        <v>55</v>
      </c>
      <c r="C76" s="65"/>
      <c r="D76" s="66"/>
      <c r="E76" s="172"/>
      <c r="F76" s="67">
        <f>SUM(F71:F74)</f>
        <v>0</v>
      </c>
    </row>
    <row r="77" spans="1:6" ht="12.75">
      <c r="A77" s="81"/>
      <c r="B77" s="124"/>
      <c r="C77" s="83"/>
      <c r="D77" s="85"/>
      <c r="E77" s="171"/>
      <c r="F77" s="84"/>
    </row>
    <row r="78" spans="1:6" ht="12.75">
      <c r="A78" s="81"/>
      <c r="B78" s="124"/>
      <c r="C78" s="83"/>
      <c r="D78" s="85"/>
      <c r="E78" s="171"/>
      <c r="F78" s="84"/>
    </row>
    <row r="79" spans="1:6" ht="57.75" customHeight="1">
      <c r="A79" s="92" t="s">
        <v>49</v>
      </c>
      <c r="B79" s="93" t="s">
        <v>123</v>
      </c>
      <c r="C79" s="94"/>
      <c r="D79" s="85"/>
      <c r="E79" s="171"/>
      <c r="F79" s="84"/>
    </row>
    <row r="80" spans="1:6" ht="12.75">
      <c r="A80" s="102"/>
      <c r="B80" s="103"/>
      <c r="C80" s="97"/>
      <c r="D80" s="99"/>
      <c r="E80" s="176"/>
      <c r="F80" s="98"/>
    </row>
    <row r="81" spans="1:6" ht="140.25">
      <c r="A81" s="58" t="s">
        <v>50</v>
      </c>
      <c r="B81" s="59" t="s">
        <v>151</v>
      </c>
      <c r="C81" s="60" t="s">
        <v>15</v>
      </c>
      <c r="D81" s="62">
        <v>80</v>
      </c>
      <c r="E81" s="170"/>
      <c r="F81" s="62">
        <f>E81*D81</f>
        <v>0</v>
      </c>
    </row>
    <row r="82" spans="1:6" ht="127.5">
      <c r="A82" s="58" t="s">
        <v>51</v>
      </c>
      <c r="B82" s="105" t="s">
        <v>134</v>
      </c>
      <c r="C82" s="60" t="s">
        <v>15</v>
      </c>
      <c r="D82" s="61">
        <v>80</v>
      </c>
      <c r="E82" s="170"/>
      <c r="F82" s="62">
        <f>E82*D82</f>
        <v>0</v>
      </c>
    </row>
    <row r="83" spans="1:6" ht="259.5" customHeight="1">
      <c r="A83" s="58" t="s">
        <v>62</v>
      </c>
      <c r="B83" s="105" t="s">
        <v>162</v>
      </c>
      <c r="C83" s="60" t="s">
        <v>15</v>
      </c>
      <c r="D83" s="61">
        <v>80</v>
      </c>
      <c r="E83" s="170"/>
      <c r="F83" s="62">
        <f>E83*D83</f>
        <v>0</v>
      </c>
    </row>
    <row r="84" spans="1:6" ht="76.5">
      <c r="A84" s="58" t="s">
        <v>113</v>
      </c>
      <c r="B84" s="125" t="s">
        <v>160</v>
      </c>
      <c r="C84" s="126" t="s">
        <v>15</v>
      </c>
      <c r="D84" s="127">
        <v>80</v>
      </c>
      <c r="E84" s="182"/>
      <c r="F84" s="128">
        <f>E84*D84</f>
        <v>0</v>
      </c>
    </row>
    <row r="85" spans="1:6" ht="102">
      <c r="A85" s="58" t="s">
        <v>158</v>
      </c>
      <c r="B85" s="59" t="s">
        <v>176</v>
      </c>
      <c r="C85" s="60" t="s">
        <v>58</v>
      </c>
      <c r="D85" s="61">
        <v>100</v>
      </c>
      <c r="E85" s="170"/>
      <c r="F85" s="62">
        <f>D85*E85</f>
        <v>0</v>
      </c>
    </row>
    <row r="86" spans="1:6" ht="140.25">
      <c r="A86" s="58" t="s">
        <v>159</v>
      </c>
      <c r="B86" s="59" t="s">
        <v>155</v>
      </c>
      <c r="C86" s="60" t="s">
        <v>15</v>
      </c>
      <c r="D86" s="61">
        <v>240</v>
      </c>
      <c r="E86" s="170"/>
      <c r="F86" s="62">
        <f>E86*D86</f>
        <v>0</v>
      </c>
    </row>
    <row r="87" spans="1:6" ht="12.75">
      <c r="A87" s="129"/>
      <c r="B87" s="130"/>
      <c r="C87" s="83"/>
      <c r="D87" s="85"/>
      <c r="E87" s="85"/>
      <c r="F87" s="84"/>
    </row>
    <row r="88" spans="1:6" ht="12.75">
      <c r="A88" s="131"/>
      <c r="B88" s="132" t="s">
        <v>56</v>
      </c>
      <c r="C88" s="133"/>
      <c r="D88" s="134"/>
      <c r="E88" s="135"/>
      <c r="F88" s="135">
        <f>SUM(F81:F86)</f>
        <v>0</v>
      </c>
    </row>
    <row r="89" spans="1:6" ht="12.75">
      <c r="A89" s="52"/>
      <c r="B89" s="73"/>
      <c r="C89" s="74"/>
      <c r="D89" s="75"/>
      <c r="E89" s="76"/>
      <c r="F89" s="76"/>
    </row>
    <row r="90" spans="1:6" ht="12.75">
      <c r="A90" s="136"/>
      <c r="B90" s="137" t="s">
        <v>132</v>
      </c>
      <c r="C90" s="138"/>
      <c r="D90" s="139"/>
      <c r="E90" s="139"/>
      <c r="F90" s="139">
        <f>SUM(F88,F76,F67,F59,F47,F41,F18:F24)</f>
        <v>0</v>
      </c>
    </row>
    <row r="91" spans="1:6" ht="12.75">
      <c r="A91" s="52"/>
      <c r="B91" s="73"/>
      <c r="C91" s="74"/>
      <c r="D91" s="75"/>
      <c r="E91" s="76"/>
      <c r="F91" s="76"/>
    </row>
    <row r="92" spans="1:6" ht="12.75">
      <c r="A92" s="52"/>
      <c r="B92" s="73"/>
      <c r="C92" s="74"/>
      <c r="D92" s="75"/>
      <c r="E92" s="76"/>
      <c r="F92" s="76"/>
    </row>
    <row r="93" spans="1:6" ht="35.25" customHeight="1">
      <c r="A93" s="77" t="s">
        <v>63</v>
      </c>
      <c r="B93" s="78" t="s">
        <v>144</v>
      </c>
      <c r="C93" s="50"/>
      <c r="D93" s="50"/>
      <c r="E93" s="50"/>
      <c r="F93" s="50"/>
    </row>
    <row r="94" spans="1:6" ht="12.75">
      <c r="A94" s="77"/>
      <c r="B94" s="79"/>
      <c r="C94" s="80"/>
      <c r="D94" s="80"/>
      <c r="E94" s="80"/>
      <c r="F94" s="80"/>
    </row>
    <row r="95" spans="2:6" ht="30.75" customHeight="1">
      <c r="B95" s="140" t="s">
        <v>92</v>
      </c>
      <c r="C95" s="140"/>
      <c r="D95" s="140"/>
      <c r="E95" s="140"/>
      <c r="F95" s="140"/>
    </row>
    <row r="96" spans="2:6" ht="12.75">
      <c r="B96" s="141"/>
      <c r="C96" s="141"/>
      <c r="D96" s="141"/>
      <c r="E96" s="141"/>
      <c r="F96" s="141"/>
    </row>
    <row r="97" spans="1:6" ht="33" customHeight="1">
      <c r="A97" s="58" t="s">
        <v>57</v>
      </c>
      <c r="B97" s="142" t="s">
        <v>70</v>
      </c>
      <c r="C97" s="60" t="s">
        <v>15</v>
      </c>
      <c r="D97" s="61">
        <v>45</v>
      </c>
      <c r="E97" s="170"/>
      <c r="F97" s="62">
        <f>D97*E97</f>
        <v>0</v>
      </c>
    </row>
    <row r="98" spans="1:6" ht="12.75">
      <c r="A98" s="86"/>
      <c r="B98" s="87"/>
      <c r="C98" s="88"/>
      <c r="D98" s="90"/>
      <c r="E98" s="173"/>
      <c r="F98" s="89"/>
    </row>
    <row r="99" spans="1:6" ht="76.5">
      <c r="A99" s="58" t="s">
        <v>64</v>
      </c>
      <c r="B99" s="59" t="s">
        <v>164</v>
      </c>
      <c r="C99" s="60" t="s">
        <v>58</v>
      </c>
      <c r="D99" s="61">
        <v>70</v>
      </c>
      <c r="E99" s="170"/>
      <c r="F99" s="62">
        <f>E99*D99</f>
        <v>0</v>
      </c>
    </row>
    <row r="100" spans="1:6" ht="12.75">
      <c r="A100" s="81"/>
      <c r="B100" s="82"/>
      <c r="C100" s="83"/>
      <c r="D100" s="85"/>
      <c r="E100" s="171"/>
      <c r="F100" s="84"/>
    </row>
    <row r="101" spans="1:6" ht="43.5" customHeight="1">
      <c r="A101" s="92" t="s">
        <v>73</v>
      </c>
      <c r="B101" s="93" t="s">
        <v>89</v>
      </c>
      <c r="C101" s="83"/>
      <c r="D101" s="85"/>
      <c r="E101" s="171"/>
      <c r="F101" s="98"/>
    </row>
    <row r="102" spans="1:6" ht="63.75">
      <c r="A102" s="58" t="s">
        <v>165</v>
      </c>
      <c r="B102" s="142" t="s">
        <v>71</v>
      </c>
      <c r="C102" s="60" t="s">
        <v>15</v>
      </c>
      <c r="D102" s="61">
        <v>20</v>
      </c>
      <c r="E102" s="170"/>
      <c r="F102" s="62">
        <f>D102*E102</f>
        <v>0</v>
      </c>
    </row>
    <row r="103" spans="1:6" ht="76.5">
      <c r="A103" s="58" t="s">
        <v>166</v>
      </c>
      <c r="B103" s="59" t="s">
        <v>72</v>
      </c>
      <c r="C103" s="60" t="s">
        <v>15</v>
      </c>
      <c r="D103" s="61">
        <v>20</v>
      </c>
      <c r="E103" s="170"/>
      <c r="F103" s="62">
        <f>D103*E103</f>
        <v>0</v>
      </c>
    </row>
    <row r="104" spans="1:6" ht="114.75">
      <c r="A104" s="58" t="s">
        <v>167</v>
      </c>
      <c r="B104" s="59" t="s">
        <v>0</v>
      </c>
      <c r="C104" s="60" t="s">
        <v>15</v>
      </c>
      <c r="D104" s="61">
        <v>20</v>
      </c>
      <c r="E104" s="170"/>
      <c r="F104" s="62">
        <f>D104*E104</f>
        <v>0</v>
      </c>
    </row>
    <row r="105" spans="1:6" ht="76.5">
      <c r="A105" s="58" t="s">
        <v>168</v>
      </c>
      <c r="B105" s="59" t="s">
        <v>140</v>
      </c>
      <c r="C105" s="60" t="s">
        <v>15</v>
      </c>
      <c r="D105" s="61">
        <v>20</v>
      </c>
      <c r="E105" s="170"/>
      <c r="F105" s="62">
        <f>D105*E105</f>
        <v>0</v>
      </c>
    </row>
    <row r="106" spans="1:6" ht="12.75">
      <c r="A106" s="86"/>
      <c r="B106" s="87"/>
      <c r="C106" s="88"/>
      <c r="D106" s="90"/>
      <c r="E106" s="173"/>
      <c r="F106" s="89"/>
    </row>
    <row r="107" spans="1:6" ht="12.75">
      <c r="A107" s="131"/>
      <c r="B107" s="132" t="s">
        <v>169</v>
      </c>
      <c r="C107" s="133"/>
      <c r="D107" s="134"/>
      <c r="E107" s="174"/>
      <c r="F107" s="135">
        <f>SUM(F102:F105)</f>
        <v>0</v>
      </c>
    </row>
    <row r="108" spans="1:6" ht="12.75">
      <c r="A108" s="143"/>
      <c r="B108" s="144"/>
      <c r="C108" s="145"/>
      <c r="D108" s="146"/>
      <c r="E108" s="175"/>
      <c r="F108" s="147"/>
    </row>
    <row r="109" spans="1:6" ht="76.5">
      <c r="A109" s="58" t="s">
        <v>74</v>
      </c>
      <c r="B109" s="59" t="s">
        <v>130</v>
      </c>
      <c r="C109" s="60" t="s">
        <v>58</v>
      </c>
      <c r="D109" s="61">
        <v>3</v>
      </c>
      <c r="E109" s="170"/>
      <c r="F109" s="62">
        <f>D109*E109</f>
        <v>0</v>
      </c>
    </row>
    <row r="110" spans="1:6" ht="12.75">
      <c r="A110" s="95"/>
      <c r="B110" s="96"/>
      <c r="C110" s="65"/>
      <c r="D110" s="66"/>
      <c r="E110" s="172"/>
      <c r="F110" s="67"/>
    </row>
    <row r="111" spans="1:6" ht="76.5">
      <c r="A111" s="58" t="s">
        <v>75</v>
      </c>
      <c r="B111" s="59" t="s">
        <v>131</v>
      </c>
      <c r="C111" s="60" t="s">
        <v>58</v>
      </c>
      <c r="D111" s="61">
        <v>3</v>
      </c>
      <c r="E111" s="170"/>
      <c r="F111" s="62">
        <f>D111*E111</f>
        <v>0</v>
      </c>
    </row>
    <row r="112" spans="1:6" ht="12.75">
      <c r="A112" s="86"/>
      <c r="B112" s="87"/>
      <c r="C112" s="88"/>
      <c r="D112" s="90"/>
      <c r="E112" s="173"/>
      <c r="F112" s="89"/>
    </row>
    <row r="113" spans="1:6" ht="51">
      <c r="A113" s="58" t="s">
        <v>94</v>
      </c>
      <c r="B113" s="93" t="s">
        <v>117</v>
      </c>
      <c r="C113" s="148"/>
      <c r="D113" s="99"/>
      <c r="E113" s="176"/>
      <c r="F113" s="98"/>
    </row>
    <row r="114" spans="1:6" ht="51">
      <c r="A114" s="58" t="s">
        <v>170</v>
      </c>
      <c r="B114" s="59" t="s">
        <v>76</v>
      </c>
      <c r="C114" s="149" t="s">
        <v>16</v>
      </c>
      <c r="D114" s="150">
        <v>30</v>
      </c>
      <c r="E114" s="177"/>
      <c r="F114" s="62">
        <f>D114*E114</f>
        <v>0</v>
      </c>
    </row>
    <row r="115" spans="1:6" ht="76.5">
      <c r="A115" s="58" t="s">
        <v>171</v>
      </c>
      <c r="B115" s="59" t="s">
        <v>129</v>
      </c>
      <c r="C115" s="60" t="s">
        <v>16</v>
      </c>
      <c r="D115" s="61">
        <v>30</v>
      </c>
      <c r="E115" s="170"/>
      <c r="F115" s="62">
        <f>D115*E115</f>
        <v>0</v>
      </c>
    </row>
    <row r="116" spans="1:6" ht="12.75">
      <c r="A116" s="86"/>
      <c r="B116" s="87"/>
      <c r="C116" s="83"/>
      <c r="D116" s="85"/>
      <c r="E116" s="171"/>
      <c r="F116" s="89"/>
    </row>
    <row r="117" spans="1:6" ht="12.75">
      <c r="A117" s="131"/>
      <c r="B117" s="132" t="s">
        <v>172</v>
      </c>
      <c r="C117" s="133"/>
      <c r="D117" s="134"/>
      <c r="E117" s="174"/>
      <c r="F117" s="135">
        <f>SUM(F114:F115)</f>
        <v>0</v>
      </c>
    </row>
    <row r="118" spans="1:6" ht="12.75">
      <c r="A118" s="151"/>
      <c r="B118" s="87"/>
      <c r="C118" s="83"/>
      <c r="D118" s="85"/>
      <c r="E118" s="171"/>
      <c r="F118" s="89"/>
    </row>
    <row r="119" spans="1:6" ht="191.25">
      <c r="A119" s="58" t="s">
        <v>125</v>
      </c>
      <c r="B119" s="59" t="s">
        <v>161</v>
      </c>
      <c r="C119" s="60" t="s">
        <v>16</v>
      </c>
      <c r="D119" s="62">
        <v>35</v>
      </c>
      <c r="E119" s="170"/>
      <c r="F119" s="62">
        <f>E119*D119</f>
        <v>0</v>
      </c>
    </row>
    <row r="120" spans="1:6" ht="12.75">
      <c r="A120" s="86"/>
      <c r="B120" s="87"/>
      <c r="C120" s="88"/>
      <c r="D120" s="89"/>
      <c r="E120" s="173"/>
      <c r="F120" s="89"/>
    </row>
    <row r="121" spans="1:6" ht="12.75">
      <c r="A121" s="91"/>
      <c r="B121" s="152"/>
      <c r="C121" s="97"/>
      <c r="D121" s="98"/>
      <c r="E121" s="176"/>
      <c r="F121" s="98"/>
    </row>
    <row r="122" spans="1:6" ht="114.75">
      <c r="A122" s="58" t="s">
        <v>173</v>
      </c>
      <c r="B122" s="59" t="s">
        <v>124</v>
      </c>
      <c r="C122" s="60">
        <v>8</v>
      </c>
      <c r="D122" s="61">
        <v>28</v>
      </c>
      <c r="E122" s="170"/>
      <c r="F122" s="62">
        <f>D122*E122</f>
        <v>0</v>
      </c>
    </row>
    <row r="123" spans="1:6" ht="12.75">
      <c r="A123" s="95"/>
      <c r="B123" s="96"/>
      <c r="C123" s="65"/>
      <c r="D123" s="66"/>
      <c r="E123" s="172"/>
      <c r="F123" s="67"/>
    </row>
    <row r="124" spans="1:6" ht="89.25">
      <c r="A124" s="58" t="s">
        <v>174</v>
      </c>
      <c r="B124" s="59" t="s">
        <v>175</v>
      </c>
      <c r="C124" s="60" t="s">
        <v>15</v>
      </c>
      <c r="D124" s="61">
        <v>70</v>
      </c>
      <c r="E124" s="170"/>
      <c r="F124" s="62">
        <f>D124*E124</f>
        <v>0</v>
      </c>
    </row>
    <row r="125" spans="1:6" ht="12.75">
      <c r="A125" s="95"/>
      <c r="B125" s="96"/>
      <c r="C125" s="65"/>
      <c r="D125" s="67"/>
      <c r="E125" s="66"/>
      <c r="F125" s="67"/>
    </row>
    <row r="126" spans="1:6" ht="12.75">
      <c r="A126" s="68"/>
      <c r="B126" s="69" t="s">
        <v>77</v>
      </c>
      <c r="C126" s="70"/>
      <c r="D126" s="71"/>
      <c r="E126" s="71"/>
      <c r="F126" s="71">
        <f>SUM(F119:F124,F117,F109:F111,F107,F97:F99)</f>
        <v>0</v>
      </c>
    </row>
    <row r="127" spans="1:6" ht="12.75">
      <c r="A127" s="81"/>
      <c r="B127" s="124"/>
      <c r="C127" s="83"/>
      <c r="D127" s="84"/>
      <c r="E127" s="85"/>
      <c r="F127" s="84"/>
    </row>
    <row r="128" spans="1:6" ht="12.75">
      <c r="A128" s="81"/>
      <c r="B128" s="124"/>
      <c r="C128" s="83"/>
      <c r="D128" s="84"/>
      <c r="E128" s="85"/>
      <c r="F128" s="84"/>
    </row>
    <row r="129" spans="1:6" ht="32.25" customHeight="1">
      <c r="A129" s="77" t="s">
        <v>90</v>
      </c>
      <c r="B129" s="78" t="s">
        <v>145</v>
      </c>
      <c r="C129" s="50"/>
      <c r="D129" s="50"/>
      <c r="E129" s="50"/>
      <c r="F129" s="50"/>
    </row>
    <row r="130" spans="1:6" ht="12.75">
      <c r="A130" s="77"/>
      <c r="B130" s="79"/>
      <c r="C130" s="80"/>
      <c r="D130" s="80"/>
      <c r="E130" s="80"/>
      <c r="F130" s="80"/>
    </row>
    <row r="131" spans="2:6" ht="31.5" customHeight="1">
      <c r="B131" s="140" t="s">
        <v>69</v>
      </c>
      <c r="C131" s="140"/>
      <c r="D131" s="140"/>
      <c r="E131" s="140"/>
      <c r="F131" s="140"/>
    </row>
    <row r="132" spans="1:6" ht="12.75">
      <c r="A132" s="81"/>
      <c r="B132" s="124"/>
      <c r="C132" s="83"/>
      <c r="D132" s="84"/>
      <c r="E132" s="85"/>
      <c r="F132" s="84"/>
    </row>
    <row r="133" spans="1:6" ht="117.75" customHeight="1">
      <c r="A133" s="58" t="s">
        <v>66</v>
      </c>
      <c r="B133" s="59" t="s">
        <v>141</v>
      </c>
      <c r="C133" s="60" t="s">
        <v>58</v>
      </c>
      <c r="D133" s="61">
        <v>160</v>
      </c>
      <c r="E133" s="170"/>
      <c r="F133" s="62">
        <f>D133*E133</f>
        <v>0</v>
      </c>
    </row>
    <row r="134" spans="1:6" ht="12.75">
      <c r="A134" s="81"/>
      <c r="B134" s="124"/>
      <c r="C134" s="83"/>
      <c r="D134" s="84"/>
      <c r="E134" s="171"/>
      <c r="F134" s="84"/>
    </row>
    <row r="135" spans="1:6" ht="237.75" customHeight="1">
      <c r="A135" s="58" t="s">
        <v>67</v>
      </c>
      <c r="B135" s="59" t="s">
        <v>152</v>
      </c>
      <c r="C135" s="60" t="s">
        <v>58</v>
      </c>
      <c r="D135" s="61">
        <v>8</v>
      </c>
      <c r="E135" s="170"/>
      <c r="F135" s="62">
        <f>D135*E135</f>
        <v>0</v>
      </c>
    </row>
    <row r="136" spans="1:6" ht="12.75">
      <c r="A136" s="81"/>
      <c r="B136" s="82"/>
      <c r="C136" s="83"/>
      <c r="D136" s="85"/>
      <c r="E136" s="171"/>
      <c r="F136" s="84"/>
    </row>
    <row r="137" spans="1:6" ht="38.25">
      <c r="A137" s="58" t="s">
        <v>114</v>
      </c>
      <c r="B137" s="59" t="s">
        <v>153</v>
      </c>
      <c r="C137" s="60" t="s">
        <v>58</v>
      </c>
      <c r="D137" s="61">
        <v>160</v>
      </c>
      <c r="E137" s="170"/>
      <c r="F137" s="62">
        <f>E137*D137</f>
        <v>0</v>
      </c>
    </row>
    <row r="138" spans="1:6" ht="12.75">
      <c r="A138" s="81"/>
      <c r="B138" s="82"/>
      <c r="C138" s="83"/>
      <c r="D138" s="85"/>
      <c r="E138" s="171"/>
      <c r="F138" s="84"/>
    </row>
    <row r="139" spans="1:6" ht="123.75" customHeight="1">
      <c r="A139" s="58" t="s">
        <v>126</v>
      </c>
      <c r="B139" s="105" t="s">
        <v>142</v>
      </c>
      <c r="C139" s="60" t="s">
        <v>15</v>
      </c>
      <c r="D139" s="61">
        <v>95</v>
      </c>
      <c r="E139" s="170"/>
      <c r="F139" s="62">
        <f>E139*D139</f>
        <v>0</v>
      </c>
    </row>
    <row r="140" spans="1:6" ht="12.75">
      <c r="A140" s="81"/>
      <c r="B140" s="82"/>
      <c r="C140" s="83"/>
      <c r="D140" s="85"/>
      <c r="E140" s="171"/>
      <c r="F140" s="84"/>
    </row>
    <row r="141" spans="1:6" ht="140.25">
      <c r="A141" s="58" t="s">
        <v>135</v>
      </c>
      <c r="B141" s="59" t="s">
        <v>143</v>
      </c>
      <c r="C141" s="60" t="s">
        <v>15</v>
      </c>
      <c r="D141" s="61">
        <v>95</v>
      </c>
      <c r="E141" s="170"/>
      <c r="F141" s="62">
        <f>E141*D141</f>
        <v>0</v>
      </c>
    </row>
    <row r="142" spans="1:6" ht="12.75">
      <c r="A142" s="95"/>
      <c r="B142" s="96"/>
      <c r="C142" s="65"/>
      <c r="D142" s="66"/>
      <c r="E142" s="172"/>
      <c r="F142" s="67"/>
    </row>
    <row r="143" spans="1:6" ht="129" customHeight="1">
      <c r="A143" s="58" t="s">
        <v>136</v>
      </c>
      <c r="B143" s="100" t="s">
        <v>163</v>
      </c>
      <c r="C143" s="60" t="s">
        <v>58</v>
      </c>
      <c r="D143" s="61">
        <v>160</v>
      </c>
      <c r="E143" s="170"/>
      <c r="F143" s="62">
        <f>D143*E143</f>
        <v>0</v>
      </c>
    </row>
    <row r="144" spans="1:6" ht="12.75">
      <c r="A144" s="81"/>
      <c r="B144" s="124"/>
      <c r="C144" s="83"/>
      <c r="D144" s="84"/>
      <c r="E144" s="85"/>
      <c r="F144" s="84"/>
    </row>
    <row r="145" spans="1:6" ht="12.75">
      <c r="A145" s="153"/>
      <c r="B145" s="154" t="s">
        <v>78</v>
      </c>
      <c r="C145" s="155"/>
      <c r="D145" s="156"/>
      <c r="E145" s="156"/>
      <c r="F145" s="156">
        <f>SUM(F133:F143)</f>
        <v>0</v>
      </c>
    </row>
    <row r="146" spans="1:6" ht="12.75">
      <c r="A146" s="157"/>
      <c r="B146" s="158"/>
      <c r="C146" s="159"/>
      <c r="D146" s="84"/>
      <c r="E146" s="84"/>
      <c r="F146" s="84"/>
    </row>
    <row r="147" spans="1:6" ht="12.75">
      <c r="A147" s="157"/>
      <c r="B147" s="158"/>
      <c r="C147" s="159"/>
      <c r="D147" s="84"/>
      <c r="E147" s="84"/>
      <c r="F147" s="84"/>
    </row>
    <row r="148" spans="1:6" ht="12.75">
      <c r="A148" s="157"/>
      <c r="B148" s="158"/>
      <c r="C148" s="159"/>
      <c r="D148" s="84"/>
      <c r="E148" s="84"/>
      <c r="F148" s="84"/>
    </row>
    <row r="149" spans="1:6" ht="12.75">
      <c r="A149" s="81"/>
      <c r="B149" s="82"/>
      <c r="C149" s="83"/>
      <c r="D149" s="85"/>
      <c r="E149" s="85"/>
      <c r="F149" s="84"/>
    </row>
    <row r="150" spans="1:6" ht="12.75">
      <c r="A150" s="124" t="s">
        <v>84</v>
      </c>
      <c r="B150" s="78" t="s">
        <v>116</v>
      </c>
      <c r="C150" s="160"/>
      <c r="D150" s="160"/>
      <c r="E150" s="160"/>
      <c r="F150" s="160"/>
    </row>
    <row r="151" spans="1:6" ht="12.75">
      <c r="A151" s="124"/>
      <c r="B151" s="79"/>
      <c r="C151" s="161"/>
      <c r="D151" s="161"/>
      <c r="E151" s="161"/>
      <c r="F151" s="161"/>
    </row>
    <row r="152" spans="1:6" ht="76.5">
      <c r="A152" s="58" t="s">
        <v>85</v>
      </c>
      <c r="B152" s="59" t="s">
        <v>91</v>
      </c>
      <c r="C152" s="60"/>
      <c r="D152" s="61"/>
      <c r="E152" s="170"/>
      <c r="F152" s="162">
        <f>0.1*SUM(F145,F126,F90,F11)</f>
        <v>0</v>
      </c>
    </row>
    <row r="153" spans="1:6" ht="12.75">
      <c r="A153" s="81"/>
      <c r="B153" s="82"/>
      <c r="C153" s="65"/>
      <c r="D153" s="66"/>
      <c r="E153" s="66"/>
      <c r="F153" s="163"/>
    </row>
    <row r="154" spans="1:6" ht="12.75">
      <c r="A154" s="153"/>
      <c r="B154" s="154" t="s">
        <v>115</v>
      </c>
      <c r="C154" s="155"/>
      <c r="D154" s="164"/>
      <c r="E154" s="164"/>
      <c r="F154" s="156">
        <f>F152</f>
        <v>0</v>
      </c>
    </row>
    <row r="155" spans="1:6" ht="12.75">
      <c r="A155" s="165"/>
      <c r="B155" s="166"/>
      <c r="C155" s="167"/>
      <c r="D155" s="168"/>
      <c r="E155" s="168"/>
      <c r="F155" s="168"/>
    </row>
    <row r="156" spans="1:6" ht="12.75">
      <c r="A156" s="40"/>
      <c r="B156" s="40"/>
      <c r="C156" s="40"/>
      <c r="D156" s="40"/>
      <c r="E156" s="40"/>
      <c r="F156" s="40"/>
    </row>
    <row r="157" spans="1:6" ht="12.75">
      <c r="A157" s="40"/>
      <c r="B157" s="40"/>
      <c r="C157" s="40"/>
      <c r="D157" s="40"/>
      <c r="E157" s="40"/>
      <c r="F157" s="40"/>
    </row>
    <row r="158" spans="1:6" ht="12.75">
      <c r="A158" s="40"/>
      <c r="B158" s="40"/>
      <c r="C158" s="40"/>
      <c r="D158" s="40"/>
      <c r="E158" s="40"/>
      <c r="F158" s="40"/>
    </row>
    <row r="159" spans="1:6" ht="12.75">
      <c r="A159" s="40"/>
      <c r="B159" s="40"/>
      <c r="C159" s="40"/>
      <c r="D159" s="40"/>
      <c r="E159" s="40"/>
      <c r="F159" s="40"/>
    </row>
    <row r="160" spans="1:6" ht="12.75">
      <c r="A160" s="40"/>
      <c r="B160" s="40"/>
      <c r="C160" s="40"/>
      <c r="D160" s="40"/>
      <c r="E160" s="40"/>
      <c r="F160" s="40"/>
    </row>
    <row r="161" spans="1:6" ht="12.75">
      <c r="A161" s="40"/>
      <c r="B161" s="40"/>
      <c r="C161" s="40"/>
      <c r="D161" s="40"/>
      <c r="E161" s="40"/>
      <c r="F161" s="40"/>
    </row>
    <row r="162" spans="1:6" ht="12.75">
      <c r="A162" s="40"/>
      <c r="B162" s="40"/>
      <c r="C162" s="40"/>
      <c r="D162" s="40"/>
      <c r="E162" s="40"/>
      <c r="F162" s="40"/>
    </row>
    <row r="163" spans="1:6" ht="12.75">
      <c r="A163" s="81"/>
      <c r="B163" s="82"/>
      <c r="C163" s="83"/>
      <c r="D163" s="85"/>
      <c r="E163" s="85"/>
      <c r="F163" s="84"/>
    </row>
    <row r="164" spans="1:6" ht="12.75">
      <c r="A164" s="81"/>
      <c r="B164" s="82"/>
      <c r="C164" s="83"/>
      <c r="D164" s="85"/>
      <c r="E164" s="85"/>
      <c r="F164" s="84"/>
    </row>
    <row r="165" spans="1:6" ht="12.75">
      <c r="A165" s="81"/>
      <c r="B165" s="82"/>
      <c r="C165" s="83"/>
      <c r="D165" s="85"/>
      <c r="E165" s="85"/>
      <c r="F165" s="84"/>
    </row>
    <row r="166" spans="1:6" ht="12.75">
      <c r="A166" s="81"/>
      <c r="B166" s="82"/>
      <c r="C166" s="83"/>
      <c r="D166" s="85"/>
      <c r="E166" s="85"/>
      <c r="F166" s="84"/>
    </row>
    <row r="167" spans="1:6" ht="12.75">
      <c r="A167" s="81"/>
      <c r="B167" s="82"/>
      <c r="C167" s="83"/>
      <c r="D167" s="85"/>
      <c r="E167" s="85"/>
      <c r="F167" s="84"/>
    </row>
    <row r="168" spans="1:6" ht="12.75">
      <c r="A168" s="81"/>
      <c r="B168" s="82"/>
      <c r="C168" s="83"/>
      <c r="D168" s="85"/>
      <c r="E168" s="85"/>
      <c r="F168" s="84"/>
    </row>
    <row r="169" spans="1:6" ht="12.75">
      <c r="A169" s="81"/>
      <c r="B169" s="82"/>
      <c r="C169" s="83"/>
      <c r="D169" s="85"/>
      <c r="E169" s="85"/>
      <c r="F169" s="84"/>
    </row>
    <row r="170" spans="1:6" ht="12.75">
      <c r="A170" s="81"/>
      <c r="B170" s="82"/>
      <c r="C170" s="83"/>
      <c r="D170" s="85"/>
      <c r="E170" s="85"/>
      <c r="F170" s="84"/>
    </row>
    <row r="171" spans="1:6" ht="12.75">
      <c r="A171" s="81"/>
      <c r="B171" s="82"/>
      <c r="C171" s="83"/>
      <c r="D171" s="85"/>
      <c r="E171" s="85"/>
      <c r="F171" s="84"/>
    </row>
    <row r="172" spans="1:6" ht="12.75">
      <c r="A172" s="81"/>
      <c r="B172" s="82"/>
      <c r="C172" s="83"/>
      <c r="D172" s="85"/>
      <c r="E172" s="85"/>
      <c r="F172" s="84"/>
    </row>
    <row r="173" spans="1:6" ht="12.75">
      <c r="A173" s="81"/>
      <c r="B173" s="82"/>
      <c r="C173" s="83"/>
      <c r="D173" s="85"/>
      <c r="E173" s="85"/>
      <c r="F173" s="84"/>
    </row>
    <row r="174" spans="1:6" ht="12.75">
      <c r="A174" s="81"/>
      <c r="B174" s="82"/>
      <c r="C174" s="83"/>
      <c r="D174" s="85"/>
      <c r="E174" s="85"/>
      <c r="F174" s="84"/>
    </row>
    <row r="175" spans="1:6" ht="12.75">
      <c r="A175" s="81"/>
      <c r="B175" s="82"/>
      <c r="C175" s="83"/>
      <c r="D175" s="85"/>
      <c r="E175" s="85"/>
      <c r="F175" s="84"/>
    </row>
    <row r="176" spans="1:6" ht="12.75">
      <c r="A176" s="81"/>
      <c r="B176" s="82"/>
      <c r="C176" s="83"/>
      <c r="D176" s="85"/>
      <c r="E176" s="85"/>
      <c r="F176" s="84"/>
    </row>
    <row r="177" spans="1:6" ht="12.75">
      <c r="A177" s="81"/>
      <c r="B177" s="82"/>
      <c r="C177" s="83"/>
      <c r="D177" s="85"/>
      <c r="E177" s="85"/>
      <c r="F177" s="84"/>
    </row>
    <row r="178" spans="1:6" ht="12.75">
      <c r="A178" s="81"/>
      <c r="B178" s="82"/>
      <c r="C178" s="83"/>
      <c r="D178" s="85"/>
      <c r="E178" s="85"/>
      <c r="F178" s="84"/>
    </row>
    <row r="179" spans="1:6" ht="12.75">
      <c r="A179" s="81"/>
      <c r="B179" s="82"/>
      <c r="C179" s="83"/>
      <c r="D179" s="85"/>
      <c r="E179" s="85"/>
      <c r="F179" s="84"/>
    </row>
    <row r="180" spans="1:6" ht="12.75">
      <c r="A180" s="81"/>
      <c r="B180" s="82"/>
      <c r="C180" s="83"/>
      <c r="D180" s="85"/>
      <c r="E180" s="85"/>
      <c r="F180" s="84"/>
    </row>
    <row r="181" spans="1:6" ht="12.75">
      <c r="A181" s="81"/>
      <c r="B181" s="82"/>
      <c r="C181" s="83"/>
      <c r="D181" s="85"/>
      <c r="E181" s="85"/>
      <c r="F181" s="84"/>
    </row>
    <row r="182" spans="1:6" ht="12.75">
      <c r="A182" s="81"/>
      <c r="B182" s="82"/>
      <c r="C182" s="83"/>
      <c r="D182" s="85"/>
      <c r="E182" s="85"/>
      <c r="F182" s="84"/>
    </row>
    <row r="183" spans="1:6" ht="12.75">
      <c r="A183" s="81"/>
      <c r="B183" s="82"/>
      <c r="C183" s="83"/>
      <c r="D183" s="85"/>
      <c r="E183" s="85"/>
      <c r="F183" s="84"/>
    </row>
    <row r="184" spans="1:6" ht="12.75">
      <c r="A184" s="81"/>
      <c r="B184" s="82"/>
      <c r="C184" s="83"/>
      <c r="D184" s="85"/>
      <c r="E184" s="85"/>
      <c r="F184" s="84"/>
    </row>
    <row r="185" spans="1:6" ht="12.75">
      <c r="A185" s="81"/>
      <c r="B185" s="82"/>
      <c r="C185" s="83"/>
      <c r="D185" s="85"/>
      <c r="E185" s="85"/>
      <c r="F185" s="84"/>
    </row>
    <row r="186" spans="1:6" ht="12.75">
      <c r="A186" s="81"/>
      <c r="B186" s="82"/>
      <c r="C186" s="83"/>
      <c r="D186" s="85"/>
      <c r="E186" s="85"/>
      <c r="F186" s="84"/>
    </row>
    <row r="234" ht="14.25" customHeight="1"/>
    <row r="245" ht="10.5" customHeight="1"/>
    <row r="246" ht="10.5" customHeight="1"/>
    <row r="247" ht="10.5" customHeight="1"/>
    <row r="285" ht="27.75" customHeight="1"/>
  </sheetData>
  <sheetProtection password="CAF5" sheet="1" formatCells="0" formatColumns="0" formatRows="0"/>
  <mergeCells count="11">
    <mergeCell ref="B5:F5"/>
    <mergeCell ref="B6:F6"/>
    <mergeCell ref="B7:F7"/>
    <mergeCell ref="B14:F14"/>
    <mergeCell ref="B16:F16"/>
    <mergeCell ref="B17:F17"/>
    <mergeCell ref="B129:F129"/>
    <mergeCell ref="B131:F131"/>
    <mergeCell ref="B95:F95"/>
    <mergeCell ref="B150:F150"/>
    <mergeCell ref="B93:F93"/>
  </mergeCells>
  <printOptions/>
  <pageMargins left="0.984251968503937" right="0.5905511811023623" top="1.3779527559055118" bottom="0.7874015748031497" header="0.5118110236220472" footer="0.5118110236220472"/>
  <pageSetup fitToHeight="0" fitToWidth="1" horizontalDpi="600" verticalDpi="600" orientation="portrait" paperSize="9" r:id="rId2"/>
  <headerFooter alignWithMargins="0">
    <oddHeader>&amp;C&amp;"Arial,Navadno"&amp;8Objekt: Športna dvorana v Brežicah
&amp;R&amp;"Arial CE,Običajno"&amp;8&amp;P/&amp;N
&amp;10
</oddHeader>
  </headerFooter>
  <rowBreaks count="10" manualBreakCount="10">
    <brk id="12" max="5" man="1"/>
    <brk id="25" max="5" man="1"/>
    <brk id="41" max="5" man="1"/>
    <brk id="68" max="5" man="1"/>
    <brk id="77" max="5" man="1"/>
    <brk id="83" max="5" man="1"/>
    <brk id="91" max="5" man="1"/>
    <brk id="108" max="5" man="1"/>
    <brk id="120" max="5" man="1"/>
    <brk id="12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OMNIA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ARHITEKTI</dc:creator>
  <cp:keywords/>
  <dc:description/>
  <cp:lastModifiedBy>Vilma Zupančič</cp:lastModifiedBy>
  <cp:lastPrinted>2016-04-20T09:17:18Z</cp:lastPrinted>
  <dcterms:created xsi:type="dcterms:W3CDTF">2001-01-12T08:50:01Z</dcterms:created>
  <dcterms:modified xsi:type="dcterms:W3CDTF">2017-06-08T13:58:20Z</dcterms:modified>
  <cp:category/>
  <cp:version/>
  <cp:contentType/>
  <cp:contentStatus/>
</cp:coreProperties>
</file>