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2017" sheetId="1" r:id="rId1"/>
    <sheet name="Delovna mesta" sheetId="2" r:id="rId2"/>
    <sheet name="0" sheetId="3" r:id="rId3"/>
  </sheets>
  <definedNames/>
  <calcPr fullCalcOnLoad="1"/>
</workbook>
</file>

<file path=xl/sharedStrings.xml><?xml version="1.0" encoding="utf-8"?>
<sst xmlns="http://schemas.openxmlformats.org/spreadsheetml/2006/main" count="304" uniqueCount="182">
  <si>
    <t>Zap.št.</t>
  </si>
  <si>
    <t>Višina investicije</t>
  </si>
  <si>
    <t xml:space="preserve">Skupaj: </t>
  </si>
  <si>
    <t>Subvencija</t>
  </si>
  <si>
    <t>Višina investicije brez DDV</t>
  </si>
  <si>
    <t>Upravičeni stroški (limit 40.00,00)</t>
  </si>
  <si>
    <t>Naslov</t>
  </si>
  <si>
    <t>INO BREŽICE d.o.o.</t>
  </si>
  <si>
    <t>Krška vas 34b</t>
  </si>
  <si>
    <t>Cesta prvih borcev 11</t>
  </si>
  <si>
    <t>Cesta prvih borcev 45</t>
  </si>
  <si>
    <t>200€/mesec</t>
  </si>
  <si>
    <t>Cesta prvih borcev 40</t>
  </si>
  <si>
    <t>Naziv</t>
  </si>
  <si>
    <t>SKUPAJ:</t>
  </si>
  <si>
    <t>GEODET KRALJ JANEZ KRALJ S.P.</t>
  </si>
  <si>
    <t>Bizeljska cesta 8</t>
  </si>
  <si>
    <t>Velike Malence 28</t>
  </si>
  <si>
    <t>ARC 24 d.o.o.</t>
  </si>
  <si>
    <t>Spodnja Pohanca 17A</t>
  </si>
  <si>
    <t>Hrastinska pot 36</t>
  </si>
  <si>
    <t>Valvasorjeva ulica 4</t>
  </si>
  <si>
    <t>Prešernova cesta 17A</t>
  </si>
  <si>
    <t>KNOF-RAZVITI POSEL d.o.o.</t>
  </si>
  <si>
    <t>Nova vas pri Mokricah 37</t>
  </si>
  <si>
    <t>Selska cesta 7</t>
  </si>
  <si>
    <t>FRIZERSKI SALON BALON GREGOR s.p.</t>
  </si>
  <si>
    <t>CVETLIČNO DARILNI BUTIK POLOVIČ NUŠKA s.p.</t>
  </si>
  <si>
    <t>Cesta prvih borcev 34</t>
  </si>
  <si>
    <t>Uprav.st</t>
  </si>
  <si>
    <t>Subven.</t>
  </si>
  <si>
    <t>Gozdarske storitve Izidor Požgaj s.p.</t>
  </si>
  <si>
    <t>Obrežje 49 A</t>
  </si>
  <si>
    <t>Apito,Humek Jože s.p.</t>
  </si>
  <si>
    <t>Ulica bratov Gerjovič</t>
  </si>
  <si>
    <t>Krovstvo in kleparstvo Škofljanc Vinko s.p</t>
  </si>
  <si>
    <t>Velike Malence 35 B</t>
  </si>
  <si>
    <t>Forma Brežice d.o.o.</t>
  </si>
  <si>
    <t>Črnc 68</t>
  </si>
  <si>
    <t>Gradbena mehanizacija Igor Verstovšek s.p.</t>
  </si>
  <si>
    <t>Brezina 55 A</t>
  </si>
  <si>
    <t>Quant, postavljanje ostrešij, kleparska in krovska dela s.p.</t>
  </si>
  <si>
    <t>Mihalovec 5</t>
  </si>
  <si>
    <t>Mizarstvo Medved, Medved Erih s.p.</t>
  </si>
  <si>
    <t>Trebež 21A</t>
  </si>
  <si>
    <t>Izdelava gumijastih izdelkov, Ogorelc Ana s.p.</t>
  </si>
  <si>
    <t>Rigonce 11</t>
  </si>
  <si>
    <t>Keramičarstvo-Pečarstvo, Zofič Matjaž s.p.</t>
  </si>
  <si>
    <t>Kovinocrom d.o.o.</t>
  </si>
  <si>
    <t>Slovenska vas 4 H</t>
  </si>
  <si>
    <t>Splošno Ključavničarstvo Dorč, Blaževič Erih s.p.</t>
  </si>
  <si>
    <t>Gaberje pri Dobovi 28</t>
  </si>
  <si>
    <t>Topi d.o.o.</t>
  </si>
  <si>
    <t>Mali Vrh 31</t>
  </si>
  <si>
    <t>Veterinarska bolnica Brežice</t>
  </si>
  <si>
    <t>Mana Omerzu, proizvodnja,servis, trgovina d.o.o.</t>
  </si>
  <si>
    <t>Dečno selo 15A</t>
  </si>
  <si>
    <t>DOMtim, upravljanje nepremičnin d.o.o.</t>
  </si>
  <si>
    <t>VET BM d.o.o.</t>
  </si>
  <si>
    <t>Cesta prvih borcev 20</t>
  </si>
  <si>
    <t>Gradbeništvo Jože Glogovič s.p.</t>
  </si>
  <si>
    <t>Fomes gradbeništvo d.o.o.</t>
  </si>
  <si>
    <t>Veliko Obrež 8 A</t>
  </si>
  <si>
    <t>Gens d.o.o.</t>
  </si>
  <si>
    <t>Zgornja Pohanca 45</t>
  </si>
  <si>
    <t>MK Mesarija Krošelj, Denis Krošelj s.p.</t>
  </si>
  <si>
    <t>Bizeljska cesta 5</t>
  </si>
  <si>
    <t>Jesenice na Dol 9F</t>
  </si>
  <si>
    <t>Proizvodnja zobnikov in strojev Bukovinsky d.o.o.</t>
  </si>
  <si>
    <t>TMS Brežice d.o.o.</t>
  </si>
  <si>
    <t>Samova ulica 8</t>
  </si>
  <si>
    <t>Primus d.o.o. založba</t>
  </si>
  <si>
    <t>Brezina 19</t>
  </si>
  <si>
    <t>Marsi, brizganje plastičnih izdelkov, Mario Šinko s.p.</t>
  </si>
  <si>
    <t>Prešernova cesta 6</t>
  </si>
  <si>
    <t>Mediteran produkt d.o.o.</t>
  </si>
  <si>
    <t>Globoko 50 A</t>
  </si>
  <si>
    <t>Skalca d.o.o.</t>
  </si>
  <si>
    <t>Labus, Lapuh Jože s.p.</t>
  </si>
  <si>
    <t>Cesta bratov Cerjakov 2</t>
  </si>
  <si>
    <t>Primek in ime</t>
  </si>
  <si>
    <t>Naslov:</t>
  </si>
  <si>
    <t>Datum prijave na ZZZS</t>
  </si>
  <si>
    <t>Pogodba</t>
  </si>
  <si>
    <t>Št. mesecev</t>
  </si>
  <si>
    <t>Sub./mesec</t>
  </si>
  <si>
    <t>Subv.</t>
  </si>
  <si>
    <t>Legenda:</t>
  </si>
  <si>
    <t>NČ-nedoločen čas</t>
  </si>
  <si>
    <t>DČ-določen čas</t>
  </si>
  <si>
    <t>--</t>
  </si>
  <si>
    <t>NČ-nedolečon čas</t>
  </si>
  <si>
    <t xml:space="preserve">     </t>
  </si>
  <si>
    <t>KDČ-krajši del. čas 20 ur/teden</t>
  </si>
  <si>
    <t>Sofinanciranje novih delovnih mest v obdobju od 1.9.2016-30.8.217</t>
  </si>
  <si>
    <t>Jorgovan Slobodan</t>
  </si>
  <si>
    <t>Grbinska cesta 28, 1270 Litija</t>
  </si>
  <si>
    <t>26.5.2017-NČ</t>
  </si>
  <si>
    <t>Roguljič Patricija</t>
  </si>
  <si>
    <t>Prešernova cesta  6, 8250 Brežice</t>
  </si>
  <si>
    <t>30.12.2016-NČ</t>
  </si>
  <si>
    <t>št. zadeve: 47-0021/2017 Labus, Jože Lapuh s.p., Cesta bratov Cerjakov 2,  8250 Brežice, DŠ: 57832633</t>
  </si>
  <si>
    <t>št. zadeve 407-0016/2017 MARSI, brizganje plastičnih izdelokov, Mario Šinko s.p., Prešernova cesta 6, 8250 Brežice,  DŠ: 26516179</t>
  </si>
  <si>
    <t>št. zadeve 407-0025/2017 Terme Paradiso, Cetkovič Marjan s.p., Selska cesta 15B, 8257 Dobova</t>
  </si>
  <si>
    <t>Žitnik Liljana</t>
  </si>
  <si>
    <t>Bojsno 64, 8254 Globoko</t>
  </si>
  <si>
    <t>27.12.206</t>
  </si>
  <si>
    <t>24.12.2016-NČ</t>
  </si>
  <si>
    <t>Krošelj Dragica</t>
  </si>
  <si>
    <t>Slomškova 5, 8250 Brežice</t>
  </si>
  <si>
    <t>26.3.2017-NČ</t>
  </si>
  <si>
    <t>Sofinanciranje novih delovnih mest v obdobju od 1.9.2015-30.8.2017</t>
  </si>
  <si>
    <t>Št. zadeve: 407-0034/2017, Venera Center d.o.o., Artiče 59, 8253 Artiče, DŠ: 28243188</t>
  </si>
  <si>
    <t>Medved Božena</t>
  </si>
  <si>
    <t>Artiče 59 C, 8253 Artiče</t>
  </si>
  <si>
    <t>24.05.2017-NČ</t>
  </si>
  <si>
    <t>Št. zadeve: 407-0035/2017, Gostilna Pohak, Račič Dejan s.p., Cerklje ob Krki 39A, 8263 Cerklje ob Krki, DŠ: 53677773</t>
  </si>
  <si>
    <t>Budič Martina</t>
  </si>
  <si>
    <t>1.1.2017-NČ</t>
  </si>
  <si>
    <t>Preskar Urška</t>
  </si>
  <si>
    <t>Brvi 9, 8263 Cerklje ob Krki</t>
  </si>
  <si>
    <t>Račja vas 9 C, 8261 Cerklje ob Krki</t>
  </si>
  <si>
    <t>Juratovec Mihaela</t>
  </si>
  <si>
    <t>Mrzlava vas 35, 8262 Krška vas</t>
  </si>
  <si>
    <t>Št. zadeve: 407-0036/2017, Vulkanizerstvo Furlan Franc s.p., Mihalovec 1, 8257 Dobova, DŠ: 54889154</t>
  </si>
  <si>
    <t>Koritnik Simon</t>
  </si>
  <si>
    <t>Slogonsko 1, 8258 Kapele</t>
  </si>
  <si>
    <t>1.9.2016-31.8.2018 (DČ)</t>
  </si>
  <si>
    <t>Reberšak Uroš</t>
  </si>
  <si>
    <t>Globoko 10A, 8254 Globoko</t>
  </si>
  <si>
    <t>Kocjan Christian</t>
  </si>
  <si>
    <t>Kozjanskih borcev 40, 8250 Brežice</t>
  </si>
  <si>
    <t>Topalović Ilfad</t>
  </si>
  <si>
    <t>Kamna Gorica 18, Rogaška Slatina</t>
  </si>
  <si>
    <t>30.09.2016-NČ</t>
  </si>
  <si>
    <t>20.9.2016-19.9.2018 (DČ)</t>
  </si>
  <si>
    <t>1.10.2016-309.2018</t>
  </si>
  <si>
    <t>Pajalić Šefik</t>
  </si>
  <si>
    <t>20.4.2017-20.4.2019</t>
  </si>
  <si>
    <t>Šubičeva ulica 4, 8250 Brežice</t>
  </si>
  <si>
    <t>Št. zadeve: 407-0047, Storitve z gradbeno mehanizacijo Kocjan Stane s.p., Kozjanskih borcev 40, 8250 Brežice, 8250 Brežice, DŠ: 251920733</t>
  </si>
  <si>
    <t>Sofinanciranje novih delovnih mest v obdobju od 1.9.2016-30.8.2017</t>
  </si>
  <si>
    <t>Sofinanciranje novih delovnih mest v obdobju od 1.9.2016-30.80217</t>
  </si>
  <si>
    <t>Št. zadeve: 407-0037/2017 Primus d.o.o. založba, Brezina 19, 8250 Brežice, DŠ: 37527495</t>
  </si>
  <si>
    <t>Hajsinger Potočnik Karmen</t>
  </si>
  <si>
    <t>Linhartova ulica 12, 3000 Celje</t>
  </si>
  <si>
    <t>30.06.2017-NČ</t>
  </si>
  <si>
    <t>Št. zadeve: 407-0010/2017, Relive d.o.o., Lenartova pot 28, 8250 Brežice, DŠ: 59600993</t>
  </si>
  <si>
    <t xml:space="preserve">Bibič Klemen </t>
  </si>
  <si>
    <t>Gubčeva ulica 25, 8250 Brežice</t>
  </si>
  <si>
    <t>31.8.2016-NČ (KDČ)</t>
  </si>
  <si>
    <t>Št. zadeve: 407-0009/2017, Gemis d.o.o., Cesta prvih borcev 11, 82502 Brežice, DŠ: 73866598</t>
  </si>
  <si>
    <t>Terme Paradiso, Cvetkovič Marjan s.p.</t>
  </si>
  <si>
    <t>Selaska cesta 15 B</t>
  </si>
  <si>
    <t>Venera center d.o.o.</t>
  </si>
  <si>
    <t>Artiče 59</t>
  </si>
  <si>
    <t>Gostilna Pohak, Račič Dejan s.p.</t>
  </si>
  <si>
    <t>Cerklje ob Krki 39 A</t>
  </si>
  <si>
    <t>Vulkanizerstvi Furlan Franc s.p.</t>
  </si>
  <si>
    <t>Mihalovec 1</t>
  </si>
  <si>
    <t>Kozjanskih borcev 40</t>
  </si>
  <si>
    <t>Relive d.o.o.</t>
  </si>
  <si>
    <t>Lenartova pot 28</t>
  </si>
  <si>
    <t>Gemis d.o.o.</t>
  </si>
  <si>
    <t>Pišece 99 A</t>
  </si>
  <si>
    <t>Vallin d.o.o.</t>
  </si>
  <si>
    <t>Mirella Cvetko s.p.</t>
  </si>
  <si>
    <t xml:space="preserve">21m2, 100/mesec  4,76 m2, omejitev 7/m2 </t>
  </si>
  <si>
    <r>
      <t xml:space="preserve">80 m2   400/mesec </t>
    </r>
    <r>
      <rPr>
        <sz val="10"/>
        <color indexed="10"/>
        <rFont val="Arial"/>
        <family val="2"/>
      </rPr>
      <t xml:space="preserve"> 5,00m2 omejitev 7/m2 </t>
    </r>
  </si>
  <si>
    <r>
      <t xml:space="preserve"> 24m2  /168,00mesec    </t>
    </r>
    <r>
      <rPr>
        <sz val="10"/>
        <color indexed="10"/>
        <rFont val="Arial"/>
        <family val="2"/>
      </rPr>
      <t>7,00/m2</t>
    </r>
    <r>
      <rPr>
        <sz val="10"/>
        <rFont val="Arial"/>
        <family val="2"/>
      </rPr>
      <t xml:space="preserve">   </t>
    </r>
    <r>
      <rPr>
        <sz val="10"/>
        <color indexed="10"/>
        <rFont val="Arial"/>
        <family val="2"/>
      </rPr>
      <t>omejitev 7/m2</t>
    </r>
  </si>
  <si>
    <r>
      <rPr>
        <sz val="10"/>
        <color indexed="10"/>
        <rFont val="Arial"/>
        <family val="2"/>
      </rPr>
      <t xml:space="preserve">199,72m2 </t>
    </r>
    <r>
      <rPr>
        <sz val="10"/>
        <rFont val="Arial"/>
        <family val="2"/>
      </rPr>
      <t xml:space="preserve"> 500/mesec  2,5m2 </t>
    </r>
    <r>
      <rPr>
        <sz val="10"/>
        <color indexed="10"/>
        <rFont val="Arial"/>
        <family val="2"/>
      </rPr>
      <t xml:space="preserve"> Omejitev na 100 m2</t>
    </r>
    <r>
      <rPr>
        <sz val="10"/>
        <rFont val="Arial"/>
        <family val="2"/>
      </rPr>
      <t xml:space="preserve"> </t>
    </r>
  </si>
  <si>
    <t>Cundrovec 5A</t>
  </si>
  <si>
    <t>Megamik pečarstvo d.o.o.</t>
  </si>
  <si>
    <t>% od uprav. Stroškov</t>
  </si>
  <si>
    <t>% subvencije</t>
  </si>
  <si>
    <t>Prejeta sredstva</t>
  </si>
  <si>
    <t>Storitve z gradbeno mehanizacijo Kocjan Stane s.p.</t>
  </si>
  <si>
    <t>NAMEN D-Sofinanciranje najemninv starem mestnem jedru</t>
  </si>
  <si>
    <t>Namen C-sof sodelovanja na sejmih z inovativnimi proizvodi in storitvami</t>
  </si>
  <si>
    <t>Namen B-sofinanciranje novih delovnih mest</t>
  </si>
  <si>
    <t>Namen A-sofinaciranje investicij</t>
  </si>
  <si>
    <t>Razpis podjetništvo 2017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</si>
</sst>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[$-424]d\.\ mmmm\ yyyy"/>
    <numFmt numFmtId="173" formatCode="#,##0.00;[Red]#,##0.00"/>
    <numFmt numFmtId="174" formatCode="mmm/yyyy"/>
    <numFmt numFmtId="175" formatCode="&quot;True&quot;;&quot;True&quot;;&quot;False&quot;"/>
    <numFmt numFmtId="176" formatCode="&quot;On&quot;;&quot;On&quot;;&quot;Off&quot;"/>
    <numFmt numFmtId="177" formatCode="d/m/yyyy;@"/>
    <numFmt numFmtId="178" formatCode="#,##0.0000"/>
    <numFmt numFmtId="179" formatCode="#,##0.000"/>
    <numFmt numFmtId="180" formatCode="#,##0.00_ ;\-#,##0.00\ "/>
    <numFmt numFmtId="181" formatCode="#,##0.0"/>
    <numFmt numFmtId="182" formatCode="#,##0.00000"/>
    <numFmt numFmtId="183" formatCode="_-* #,##0.000\ _S_I_T_-;\-* #,##0.000\ _S_I_T_-;_-* &quot;-&quot;??\ _S_I_T_-;_-@_-"/>
    <numFmt numFmtId="184" formatCode="_-* #,##0.0000\ _S_I_T_-;\-* #,##0.0000\ _S_I_T_-;_-* &quot;-&quot;??\ _S_I_T_-;_-@_-"/>
    <numFmt numFmtId="185" formatCode="[$€-2]\ #,##0.00_);[Red]\([$€-2]\ #,##0.00\)"/>
    <numFmt numFmtId="186" formatCode="#,##0.00\ &quot;€&quot;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u val="single"/>
      <sz val="12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233">
    <xf numFmtId="0" fontId="0" fillId="0" borderId="0" xfId="0" applyAlignment="1">
      <alignment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177" fontId="4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182" fontId="4" fillId="33" borderId="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 horizontal="left" vertical="center" wrapText="1"/>
    </xf>
    <xf numFmtId="4" fontId="4" fillId="33" borderId="10" xfId="59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29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 quotePrefix="1">
      <alignment/>
    </xf>
    <xf numFmtId="0" fontId="0" fillId="33" borderId="0" xfId="0" applyFont="1" applyFill="1" applyAlignment="1">
      <alignment/>
    </xf>
    <xf numFmtId="14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49" fillId="33" borderId="10" xfId="0" applyNumberFormat="1" applyFont="1" applyFill="1" applyBorder="1" applyAlignment="1">
      <alignment/>
    </xf>
    <xf numFmtId="14" fontId="0" fillId="33" borderId="0" xfId="0" applyNumberFormat="1" applyFont="1" applyFill="1" applyBorder="1" applyAlignment="1">
      <alignment/>
    </xf>
    <xf numFmtId="14" fontId="0" fillId="33" borderId="10" xfId="0" applyNumberFormat="1" applyFont="1" applyFill="1" applyBorder="1" applyAlignment="1">
      <alignment horizontal="right"/>
    </xf>
    <xf numFmtId="4" fontId="0" fillId="33" borderId="0" xfId="0" applyNumberFormat="1" applyFont="1" applyFill="1" applyAlignment="1">
      <alignment/>
    </xf>
    <xf numFmtId="4" fontId="49" fillId="33" borderId="0" xfId="0" applyNumberFormat="1" applyFont="1" applyFill="1" applyBorder="1" applyAlignment="1">
      <alignment/>
    </xf>
    <xf numFmtId="14" fontId="0" fillId="33" borderId="10" xfId="0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4" fontId="49" fillId="33" borderId="11" xfId="0" applyNumberFormat="1" applyFont="1" applyFill="1" applyBorder="1" applyAlignment="1">
      <alignment/>
    </xf>
    <xf numFmtId="14" fontId="0" fillId="33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4" fontId="4" fillId="0" borderId="0" xfId="59" applyNumberFormat="1" applyFont="1" applyFill="1" applyBorder="1" applyAlignment="1">
      <alignment vertical="center"/>
    </xf>
    <xf numFmtId="4" fontId="4" fillId="0" borderId="12" xfId="59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7" fillId="34" borderId="12" xfId="0" applyNumberFormat="1" applyFont="1" applyFill="1" applyBorder="1" applyAlignment="1">
      <alignment vertical="center" wrapText="1"/>
    </xf>
    <xf numFmtId="4" fontId="7" fillId="34" borderId="12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 wrapText="1"/>
    </xf>
    <xf numFmtId="4" fontId="4" fillId="35" borderId="10" xfId="0" applyNumberFormat="1" applyFont="1" applyFill="1" applyBorder="1" applyAlignment="1">
      <alignment vertical="center"/>
    </xf>
    <xf numFmtId="0" fontId="5" fillId="35" borderId="0" xfId="0" applyFont="1" applyFill="1" applyBorder="1" applyAlignment="1">
      <alignment/>
    </xf>
    <xf numFmtId="4" fontId="4" fillId="35" borderId="10" xfId="0" applyNumberFormat="1" applyFont="1" applyFill="1" applyBorder="1" applyAlignment="1">
      <alignment vertical="center" wrapText="1"/>
    </xf>
    <xf numFmtId="4" fontId="4" fillId="35" borderId="0" xfId="0" applyNumberFormat="1" applyFont="1" applyFill="1" applyBorder="1" applyAlignment="1">
      <alignment/>
    </xf>
    <xf numFmtId="4" fontId="4" fillId="35" borderId="12" xfId="0" applyNumberFormat="1" applyFont="1" applyFill="1" applyBorder="1" applyAlignment="1">
      <alignment vertical="center"/>
    </xf>
    <xf numFmtId="0" fontId="0" fillId="35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4" fillId="33" borderId="1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vertical="center" wrapText="1"/>
    </xf>
    <xf numFmtId="0" fontId="4" fillId="35" borderId="14" xfId="0" applyFont="1" applyFill="1" applyBorder="1" applyAlignment="1">
      <alignment horizontal="left" vertical="center"/>
    </xf>
    <xf numFmtId="0" fontId="4" fillId="35" borderId="14" xfId="0" applyFont="1" applyFill="1" applyBorder="1" applyAlignment="1">
      <alignment horizontal="left" vertical="center" wrapText="1"/>
    </xf>
    <xf numFmtId="4" fontId="4" fillId="35" borderId="14" xfId="0" applyNumberFormat="1" applyFont="1" applyFill="1" applyBorder="1" applyAlignment="1">
      <alignment vertical="center" wrapText="1"/>
    </xf>
    <xf numFmtId="4" fontId="4" fillId="35" borderId="14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/>
    </xf>
    <xf numFmtId="0" fontId="4" fillId="35" borderId="11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left" vertical="center" wrapText="1"/>
    </xf>
    <xf numFmtId="4" fontId="4" fillId="35" borderId="11" xfId="0" applyNumberFormat="1" applyFont="1" applyFill="1" applyBorder="1" applyAlignment="1">
      <alignment vertical="center" wrapText="1"/>
    </xf>
    <xf numFmtId="4" fontId="4" fillId="35" borderId="1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4" fontId="4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4" fontId="4" fillId="33" borderId="14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4" fillId="33" borderId="0" xfId="0" applyFont="1" applyFill="1" applyAlignment="1">
      <alignment vertical="center"/>
    </xf>
    <xf numFmtId="4" fontId="4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/>
    </xf>
    <xf numFmtId="0" fontId="3" fillId="33" borderId="12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wrapText="1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left" vertical="center"/>
    </xf>
    <xf numFmtId="10" fontId="4" fillId="0" borderId="0" xfId="43" applyNumberFormat="1" applyFont="1" applyFill="1" applyBorder="1" applyAlignment="1">
      <alignment horizontal="left" wrapText="1"/>
    </xf>
    <xf numFmtId="4" fontId="4" fillId="33" borderId="1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horizontal="left" vertical="center"/>
    </xf>
    <xf numFmtId="4" fontId="4" fillId="0" borderId="12" xfId="0" applyNumberFormat="1" applyFont="1" applyBorder="1" applyAlignment="1">
      <alignment horizontal="left" vertical="center"/>
    </xf>
    <xf numFmtId="0" fontId="5" fillId="35" borderId="12" xfId="0" applyFont="1" applyFill="1" applyBorder="1" applyAlignment="1">
      <alignment/>
    </xf>
    <xf numFmtId="4" fontId="4" fillId="35" borderId="12" xfId="0" applyNumberFormat="1" applyFont="1" applyFill="1" applyBorder="1" applyAlignment="1">
      <alignment wrapText="1"/>
    </xf>
    <xf numFmtId="4" fontId="4" fillId="35" borderId="12" xfId="0" applyNumberFormat="1" applyFont="1" applyFill="1" applyBorder="1" applyAlignment="1">
      <alignment horizontal="left" vertical="center"/>
    </xf>
    <xf numFmtId="4" fontId="51" fillId="35" borderId="12" xfId="0" applyNumberFormat="1" applyFont="1" applyFill="1" applyBorder="1" applyAlignment="1">
      <alignment wrapText="1"/>
    </xf>
    <xf numFmtId="4" fontId="4" fillId="33" borderId="12" xfId="0" applyNumberFormat="1" applyFont="1" applyFill="1" applyBorder="1" applyAlignment="1">
      <alignment wrapText="1"/>
    </xf>
    <xf numFmtId="4" fontId="4" fillId="35" borderId="15" xfId="0" applyNumberFormat="1" applyFont="1" applyFill="1" applyBorder="1" applyAlignment="1">
      <alignment horizontal="left" vertical="center"/>
    </xf>
    <xf numFmtId="0" fontId="4" fillId="35" borderId="12" xfId="0" applyFont="1" applyFill="1" applyBorder="1" applyAlignment="1">
      <alignment wrapText="1"/>
    </xf>
    <xf numFmtId="4" fontId="4" fillId="35" borderId="16" xfId="0" applyNumberFormat="1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4" fontId="4" fillId="33" borderId="12" xfId="0" applyNumberFormat="1" applyFont="1" applyFill="1" applyBorder="1" applyAlignment="1">
      <alignment horizontal="right" vertical="center"/>
    </xf>
    <xf numFmtId="0" fontId="4" fillId="33" borderId="17" xfId="0" applyFont="1" applyFill="1" applyBorder="1" applyAlignment="1">
      <alignment wrapText="1"/>
    </xf>
    <xf numFmtId="0" fontId="0" fillId="33" borderId="17" xfId="0" applyFont="1" applyFill="1" applyBorder="1" applyAlignment="1">
      <alignment/>
    </xf>
    <xf numFmtId="0" fontId="4" fillId="0" borderId="16" xfId="0" applyFont="1" applyBorder="1" applyAlignment="1">
      <alignment wrapText="1"/>
    </xf>
    <xf numFmtId="1" fontId="3" fillId="0" borderId="12" xfId="0" applyNumberFormat="1" applyFont="1" applyFill="1" applyBorder="1" applyAlignment="1">
      <alignment horizontal="center" wrapText="1"/>
    </xf>
    <xf numFmtId="4" fontId="4" fillId="35" borderId="12" xfId="0" applyNumberFormat="1" applyFont="1" applyFill="1" applyBorder="1" applyAlignment="1">
      <alignment wrapText="1"/>
    </xf>
    <xf numFmtId="4" fontId="4" fillId="35" borderId="10" xfId="0" applyNumberFormat="1" applyFont="1" applyFill="1" applyBorder="1" applyAlignment="1">
      <alignment vertical="center"/>
    </xf>
    <xf numFmtId="0" fontId="50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/>
    </xf>
    <xf numFmtId="4" fontId="4" fillId="0" borderId="10" xfId="0" applyNumberFormat="1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33" borderId="11" xfId="0" applyFill="1" applyBorder="1" applyAlignment="1">
      <alignment/>
    </xf>
    <xf numFmtId="4" fontId="4" fillId="36" borderId="12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4" fontId="3" fillId="36" borderId="10" xfId="0" applyNumberFormat="1" applyFont="1" applyFill="1" applyBorder="1" applyAlignment="1">
      <alignment vertical="center" wrapText="1"/>
    </xf>
    <xf numFmtId="4" fontId="3" fillId="36" borderId="10" xfId="0" applyNumberFormat="1" applyFont="1" applyFill="1" applyBorder="1" applyAlignment="1">
      <alignment vertical="center"/>
    </xf>
    <xf numFmtId="0" fontId="3" fillId="37" borderId="10" xfId="0" applyFont="1" applyFill="1" applyBorder="1" applyAlignment="1">
      <alignment horizontal="left" vertical="center"/>
    </xf>
    <xf numFmtId="4" fontId="3" fillId="37" borderId="10" xfId="0" applyNumberFormat="1" applyFont="1" applyFill="1" applyBorder="1" applyAlignment="1">
      <alignment vertical="center"/>
    </xf>
    <xf numFmtId="0" fontId="4" fillId="37" borderId="11" xfId="0" applyFont="1" applyFill="1" applyBorder="1" applyAlignment="1">
      <alignment horizontal="right" vertical="center"/>
    </xf>
    <xf numFmtId="0" fontId="4" fillId="37" borderId="11" xfId="0" applyFont="1" applyFill="1" applyBorder="1" applyAlignment="1">
      <alignment horizontal="left" vertical="center"/>
    </xf>
    <xf numFmtId="4" fontId="4" fillId="37" borderId="11" xfId="0" applyNumberFormat="1" applyFont="1" applyFill="1" applyBorder="1" applyAlignment="1">
      <alignment vertical="center"/>
    </xf>
    <xf numFmtId="4" fontId="4" fillId="37" borderId="16" xfId="0" applyNumberFormat="1" applyFont="1" applyFill="1" applyBorder="1" applyAlignment="1">
      <alignment vertical="center"/>
    </xf>
    <xf numFmtId="0" fontId="4" fillId="37" borderId="10" xfId="0" applyFont="1" applyFill="1" applyBorder="1" applyAlignment="1">
      <alignment horizontal="right" vertical="center"/>
    </xf>
    <xf numFmtId="0" fontId="4" fillId="37" borderId="10" xfId="0" applyFont="1" applyFill="1" applyBorder="1" applyAlignment="1">
      <alignment horizontal="left" vertical="center"/>
    </xf>
    <xf numFmtId="0" fontId="4" fillId="37" borderId="10" xfId="0" applyFont="1" applyFill="1" applyBorder="1" applyAlignment="1">
      <alignment horizontal="left" vertical="center" wrapText="1"/>
    </xf>
    <xf numFmtId="4" fontId="4" fillId="37" borderId="10" xfId="0" applyNumberFormat="1" applyFont="1" applyFill="1" applyBorder="1" applyAlignment="1">
      <alignment vertical="center"/>
    </xf>
    <xf numFmtId="0" fontId="4" fillId="37" borderId="14" xfId="0" applyFont="1" applyFill="1" applyBorder="1" applyAlignment="1">
      <alignment horizontal="left" vertical="center"/>
    </xf>
    <xf numFmtId="4" fontId="3" fillId="37" borderId="14" xfId="0" applyNumberFormat="1" applyFont="1" applyFill="1" applyBorder="1" applyAlignment="1">
      <alignment vertical="center"/>
    </xf>
    <xf numFmtId="4" fontId="4" fillId="37" borderId="15" xfId="0" applyNumberFormat="1" applyFont="1" applyFill="1" applyBorder="1" applyAlignment="1">
      <alignment vertical="center"/>
    </xf>
    <xf numFmtId="4" fontId="4" fillId="37" borderId="10" xfId="0" applyNumberFormat="1" applyFont="1" applyFill="1" applyBorder="1" applyAlignment="1">
      <alignment vertical="center" wrapText="1"/>
    </xf>
    <xf numFmtId="0" fontId="5" fillId="37" borderId="10" xfId="0" applyFont="1" applyFill="1" applyBorder="1" applyAlignment="1">
      <alignment/>
    </xf>
    <xf numFmtId="4" fontId="3" fillId="37" borderId="10" xfId="0" applyNumberFormat="1" applyFont="1" applyFill="1" applyBorder="1" applyAlignment="1">
      <alignment vertical="center"/>
    </xf>
    <xf numFmtId="0" fontId="4" fillId="38" borderId="10" xfId="0" applyFont="1" applyFill="1" applyBorder="1" applyAlignment="1">
      <alignment vertical="center"/>
    </xf>
    <xf numFmtId="0" fontId="4" fillId="38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horizontal="left" vertical="center"/>
    </xf>
    <xf numFmtId="4" fontId="4" fillId="38" borderId="10" xfId="0" applyNumberFormat="1" applyFont="1" applyFill="1" applyBorder="1" applyAlignment="1">
      <alignment vertical="center"/>
    </xf>
    <xf numFmtId="4" fontId="4" fillId="38" borderId="12" xfId="59" applyNumberFormat="1" applyFont="1" applyFill="1" applyBorder="1" applyAlignment="1">
      <alignment vertical="center"/>
    </xf>
    <xf numFmtId="4" fontId="4" fillId="38" borderId="10" xfId="0" applyNumberFormat="1" applyFont="1" applyFill="1" applyBorder="1" applyAlignment="1">
      <alignment vertical="center" wrapText="1"/>
    </xf>
    <xf numFmtId="0" fontId="4" fillId="38" borderId="10" xfId="0" applyFont="1" applyFill="1" applyBorder="1" applyAlignment="1">
      <alignment horizontal="left" vertical="center"/>
    </xf>
    <xf numFmtId="0" fontId="4" fillId="38" borderId="0" xfId="0" applyFont="1" applyFill="1" applyBorder="1" applyAlignment="1">
      <alignment/>
    </xf>
    <xf numFmtId="0" fontId="4" fillId="38" borderId="10" xfId="0" applyFont="1" applyFill="1" applyBorder="1" applyAlignment="1">
      <alignment horizontal="center" vertical="center"/>
    </xf>
    <xf numFmtId="4" fontId="3" fillId="38" borderId="12" xfId="0" applyNumberFormat="1" applyFont="1" applyFill="1" applyBorder="1" applyAlignment="1">
      <alignment horizontal="right" vertical="center"/>
    </xf>
    <xf numFmtId="0" fontId="4" fillId="13" borderId="10" xfId="0" applyFont="1" applyFill="1" applyBorder="1" applyAlignment="1">
      <alignment vertical="center"/>
    </xf>
    <xf numFmtId="0" fontId="4" fillId="13" borderId="10" xfId="0" applyFont="1" applyFill="1" applyBorder="1" applyAlignment="1">
      <alignment horizontal="left" vertical="center"/>
    </xf>
    <xf numFmtId="4" fontId="4" fillId="13" borderId="10" xfId="0" applyNumberFormat="1" applyFont="1" applyFill="1" applyBorder="1" applyAlignment="1">
      <alignment vertical="center"/>
    </xf>
    <xf numFmtId="4" fontId="4" fillId="13" borderId="12" xfId="0" applyNumberFormat="1" applyFont="1" applyFill="1" applyBorder="1" applyAlignment="1">
      <alignment vertical="center"/>
    </xf>
    <xf numFmtId="4" fontId="4" fillId="13" borderId="12" xfId="59" applyNumberFormat="1" applyFont="1" applyFill="1" applyBorder="1" applyAlignment="1">
      <alignment vertical="center"/>
    </xf>
    <xf numFmtId="4" fontId="4" fillId="13" borderId="10" xfId="59" applyNumberFormat="1" applyFont="1" applyFill="1" applyBorder="1" applyAlignment="1">
      <alignment vertical="center"/>
    </xf>
    <xf numFmtId="4" fontId="10" fillId="13" borderId="10" xfId="0" applyNumberFormat="1" applyFont="1" applyFill="1" applyBorder="1" applyAlignment="1">
      <alignment/>
    </xf>
    <xf numFmtId="4" fontId="4" fillId="13" borderId="10" xfId="0" applyNumberFormat="1" applyFont="1" applyFill="1" applyBorder="1" applyAlignment="1">
      <alignment vertical="center" wrapText="1"/>
    </xf>
    <xf numFmtId="0" fontId="4" fillId="13" borderId="0" xfId="0" applyFont="1" applyFill="1" applyBorder="1" applyAlignment="1">
      <alignment vertical="center"/>
    </xf>
    <xf numFmtId="0" fontId="4" fillId="13" borderId="0" xfId="0" applyFont="1" applyFill="1" applyBorder="1" applyAlignment="1">
      <alignment horizontal="left" vertical="center"/>
    </xf>
    <xf numFmtId="4" fontId="3" fillId="13" borderId="10" xfId="0" applyNumberFormat="1" applyFont="1" applyFill="1" applyBorder="1" applyAlignment="1">
      <alignment vertical="center"/>
    </xf>
    <xf numFmtId="4" fontId="3" fillId="13" borderId="0" xfId="0" applyNumberFormat="1" applyFont="1" applyFill="1" applyBorder="1" applyAlignment="1">
      <alignment/>
    </xf>
    <xf numFmtId="0" fontId="4" fillId="37" borderId="10" xfId="0" applyFont="1" applyFill="1" applyBorder="1" applyAlignment="1">
      <alignment horizontal="left" vertical="center"/>
    </xf>
    <xf numFmtId="182" fontId="4" fillId="33" borderId="18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182" fontId="4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left" vertical="center"/>
    </xf>
    <xf numFmtId="4" fontId="4" fillId="33" borderId="19" xfId="0" applyNumberFormat="1" applyFont="1" applyFill="1" applyBorder="1" applyAlignment="1">
      <alignment vertical="center"/>
    </xf>
    <xf numFmtId="4" fontId="52" fillId="33" borderId="18" xfId="0" applyNumberFormat="1" applyFont="1" applyFill="1" applyBorder="1" applyAlignment="1">
      <alignment horizontal="right" vertical="center"/>
    </xf>
    <xf numFmtId="0" fontId="3" fillId="38" borderId="11" xfId="0" applyFont="1" applyFill="1" applyBorder="1" applyAlignment="1">
      <alignment horizontal="left" vertical="center"/>
    </xf>
    <xf numFmtId="4" fontId="7" fillId="38" borderId="11" xfId="0" applyNumberFormat="1" applyFont="1" applyFill="1" applyBorder="1" applyAlignment="1">
      <alignment vertical="center" wrapText="1"/>
    </xf>
    <xf numFmtId="0" fontId="3" fillId="38" borderId="16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4" fontId="52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177" fontId="4" fillId="35" borderId="12" xfId="0" applyNumberFormat="1" applyFont="1" applyFill="1" applyBorder="1" applyAlignment="1">
      <alignment wrapText="1"/>
    </xf>
    <xf numFmtId="177" fontId="4" fillId="35" borderId="12" xfId="0" applyNumberFormat="1" applyFont="1" applyFill="1" applyBorder="1" applyAlignment="1">
      <alignment/>
    </xf>
    <xf numFmtId="177" fontId="4" fillId="33" borderId="12" xfId="0" applyNumberFormat="1" applyFont="1" applyFill="1" applyBorder="1" applyAlignment="1">
      <alignment/>
    </xf>
    <xf numFmtId="0" fontId="5" fillId="35" borderId="12" xfId="0" applyFont="1" applyFill="1" applyBorder="1" applyAlignment="1">
      <alignment wrapText="1"/>
    </xf>
    <xf numFmtId="4" fontId="4" fillId="33" borderId="12" xfId="0" applyNumberFormat="1" applyFont="1" applyFill="1" applyBorder="1" applyAlignment="1">
      <alignment/>
    </xf>
    <xf numFmtId="177" fontId="4" fillId="33" borderId="12" xfId="0" applyNumberFormat="1" applyFont="1" applyFill="1" applyBorder="1" applyAlignment="1">
      <alignment wrapText="1"/>
    </xf>
    <xf numFmtId="182" fontId="4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0" fontId="4" fillId="0" borderId="16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0" fillId="35" borderId="13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3" fillId="35" borderId="10" xfId="0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center" wrapText="1"/>
    </xf>
    <xf numFmtId="4" fontId="4" fillId="0" borderId="13" xfId="0" applyNumberFormat="1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14"/>
  <sheetViews>
    <sheetView tabSelected="1" zoomScale="86" zoomScaleNormal="86" zoomScalePageLayoutView="0" workbookViewId="0" topLeftCell="A16">
      <selection activeCell="J42" sqref="J42"/>
    </sheetView>
  </sheetViews>
  <sheetFormatPr defaultColWidth="9.140625" defaultRowHeight="12.75"/>
  <cols>
    <col min="1" max="1" width="7.28125" style="80" customWidth="1"/>
    <col min="2" max="2" width="65.57421875" style="82" customWidth="1"/>
    <col min="3" max="3" width="55.8515625" style="81" customWidth="1"/>
    <col min="4" max="4" width="27.8515625" style="112" hidden="1" customWidth="1"/>
    <col min="5" max="5" width="21.421875" style="112" hidden="1" customWidth="1"/>
    <col min="6" max="6" width="19.28125" style="112" hidden="1" customWidth="1"/>
    <col min="7" max="7" width="22.00390625" style="122" customWidth="1"/>
    <col min="8" max="8" width="0.13671875" style="131" customWidth="1"/>
    <col min="9" max="9" width="13.57421875" style="131" hidden="1" customWidth="1"/>
    <col min="10" max="91" width="9.140625" style="232" customWidth="1"/>
    <col min="92" max="16384" width="9.140625" style="84" customWidth="1"/>
  </cols>
  <sheetData>
    <row r="1" spans="1:9" s="46" customFormat="1" ht="15.75" customHeight="1">
      <c r="A1" s="41"/>
      <c r="B1" s="224" t="s">
        <v>181</v>
      </c>
      <c r="C1" s="224"/>
      <c r="D1" s="42"/>
      <c r="E1" s="42"/>
      <c r="F1" s="43"/>
      <c r="G1" s="44"/>
      <c r="H1" s="222" t="s">
        <v>175</v>
      </c>
      <c r="I1" s="223"/>
    </row>
    <row r="2" spans="1:9" s="53" customFormat="1" ht="45">
      <c r="A2" s="47" t="s">
        <v>0</v>
      </c>
      <c r="B2" s="48" t="s">
        <v>13</v>
      </c>
      <c r="C2" s="49" t="s">
        <v>6</v>
      </c>
      <c r="D2" s="50" t="s">
        <v>1</v>
      </c>
      <c r="E2" s="50" t="s">
        <v>4</v>
      </c>
      <c r="F2" s="51" t="s">
        <v>5</v>
      </c>
      <c r="G2" s="52" t="s">
        <v>3</v>
      </c>
      <c r="H2" s="139">
        <v>2015</v>
      </c>
      <c r="I2" s="206">
        <v>2016</v>
      </c>
    </row>
    <row r="3" spans="1:9" s="53" customFormat="1" ht="15.75">
      <c r="A3" s="47"/>
      <c r="B3" s="48" t="s">
        <v>180</v>
      </c>
      <c r="C3" s="49"/>
      <c r="D3" s="50"/>
      <c r="E3" s="50"/>
      <c r="F3" s="51"/>
      <c r="G3" s="52"/>
      <c r="H3" s="139"/>
      <c r="I3" s="206"/>
    </row>
    <row r="4" spans="1:91" s="57" customFormat="1" ht="20.25" customHeight="1">
      <c r="A4" s="54">
        <v>1</v>
      </c>
      <c r="B4" s="54" t="s">
        <v>31</v>
      </c>
      <c r="C4" s="54" t="s">
        <v>32</v>
      </c>
      <c r="D4" s="56">
        <v>67000</v>
      </c>
      <c r="E4" s="56">
        <v>54913.03</v>
      </c>
      <c r="F4" s="56">
        <v>21728.15</v>
      </c>
      <c r="G4" s="56">
        <f aca="true" t="shared" si="0" ref="G4:G31">F4*$H$35/100</f>
        <v>3965.3873750000002</v>
      </c>
      <c r="H4" s="123"/>
      <c r="I4" s="207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</row>
    <row r="5" spans="1:91" s="57" customFormat="1" ht="20.25" customHeight="1">
      <c r="A5" s="54">
        <v>2</v>
      </c>
      <c r="B5" s="54" t="s">
        <v>33</v>
      </c>
      <c r="C5" s="54" t="s">
        <v>34</v>
      </c>
      <c r="D5" s="56">
        <v>9324</v>
      </c>
      <c r="E5" s="56">
        <v>9324</v>
      </c>
      <c r="F5" s="56">
        <v>9324</v>
      </c>
      <c r="G5" s="56">
        <f t="shared" si="0"/>
        <v>1701.63</v>
      </c>
      <c r="H5" s="124"/>
      <c r="I5" s="207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</row>
    <row r="6" spans="1:91" s="57" customFormat="1" ht="17.25" customHeight="1">
      <c r="A6" s="54">
        <v>3</v>
      </c>
      <c r="B6" s="54" t="s">
        <v>35</v>
      </c>
      <c r="C6" s="54" t="s">
        <v>36</v>
      </c>
      <c r="D6" s="58">
        <v>26569.99</v>
      </c>
      <c r="E6" s="141">
        <v>6334.1</v>
      </c>
      <c r="F6" s="59">
        <v>6334.1</v>
      </c>
      <c r="G6" s="56">
        <f t="shared" si="0"/>
        <v>1155.97325</v>
      </c>
      <c r="H6" s="124"/>
      <c r="I6" s="208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</row>
    <row r="7" spans="1:91" s="57" customFormat="1" ht="15.75">
      <c r="A7" s="54">
        <v>4</v>
      </c>
      <c r="B7" s="54" t="s">
        <v>37</v>
      </c>
      <c r="C7" s="54" t="s">
        <v>38</v>
      </c>
      <c r="D7" s="56">
        <v>67199.75</v>
      </c>
      <c r="E7" s="56">
        <v>61744.88</v>
      </c>
      <c r="F7" s="56">
        <v>40000</v>
      </c>
      <c r="G7" s="56">
        <f t="shared" si="0"/>
        <v>7300</v>
      </c>
      <c r="H7" s="140"/>
      <c r="I7" s="124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</row>
    <row r="8" spans="1:91" s="61" customFormat="1" ht="20.25" customHeight="1">
      <c r="A8" s="54">
        <v>5</v>
      </c>
      <c r="B8" s="54" t="s">
        <v>39</v>
      </c>
      <c r="C8" s="54" t="s">
        <v>40</v>
      </c>
      <c r="D8" s="56">
        <v>47694.06</v>
      </c>
      <c r="E8" s="56">
        <v>39123</v>
      </c>
      <c r="F8" s="56">
        <v>39123</v>
      </c>
      <c r="G8" s="56">
        <f t="shared" si="0"/>
        <v>7139.9475</v>
      </c>
      <c r="H8" s="124"/>
      <c r="I8" s="129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</row>
    <row r="9" spans="1:91" s="61" customFormat="1" ht="20.25" customHeight="1">
      <c r="A9" s="54">
        <v>6</v>
      </c>
      <c r="B9" s="54" t="s">
        <v>41</v>
      </c>
      <c r="C9" s="54" t="s">
        <v>42</v>
      </c>
      <c r="D9" s="56">
        <v>30600</v>
      </c>
      <c r="E9" s="56">
        <v>25081.97</v>
      </c>
      <c r="F9" s="60">
        <v>8857.8</v>
      </c>
      <c r="G9" s="56">
        <f t="shared" si="0"/>
        <v>1616.5484999999999</v>
      </c>
      <c r="H9" s="124"/>
      <c r="I9" s="129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</row>
    <row r="10" spans="1:91" s="57" customFormat="1" ht="15.75">
      <c r="A10" s="54">
        <v>7</v>
      </c>
      <c r="B10" s="54" t="s">
        <v>15</v>
      </c>
      <c r="C10" s="54" t="s">
        <v>16</v>
      </c>
      <c r="D10" s="56">
        <v>15804.38</v>
      </c>
      <c r="E10" s="60">
        <v>14874</v>
      </c>
      <c r="F10" s="60">
        <v>14874</v>
      </c>
      <c r="G10" s="56">
        <f t="shared" si="0"/>
        <v>2714.505</v>
      </c>
      <c r="H10" s="124"/>
      <c r="I10" s="124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</row>
    <row r="11" spans="1:91" s="62" customFormat="1" ht="15.75">
      <c r="A11" s="54">
        <v>8</v>
      </c>
      <c r="B11" s="55" t="s">
        <v>18</v>
      </c>
      <c r="C11" s="54" t="s">
        <v>19</v>
      </c>
      <c r="D11" s="58">
        <v>52240</v>
      </c>
      <c r="E11" s="56">
        <v>42819.67</v>
      </c>
      <c r="F11" s="56">
        <v>40000</v>
      </c>
      <c r="G11" s="56">
        <f t="shared" si="0"/>
        <v>7300</v>
      </c>
      <c r="H11" s="126"/>
      <c r="I11" s="209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</row>
    <row r="12" spans="1:91" s="62" customFormat="1" ht="15.75">
      <c r="A12" s="54">
        <v>9</v>
      </c>
      <c r="B12" s="55" t="s">
        <v>43</v>
      </c>
      <c r="C12" s="54" t="s">
        <v>44</v>
      </c>
      <c r="D12" s="58">
        <v>27837.07</v>
      </c>
      <c r="E12" s="56">
        <v>26423.83</v>
      </c>
      <c r="F12" s="56">
        <v>26423.83</v>
      </c>
      <c r="G12" s="56">
        <f t="shared" si="0"/>
        <v>4822.348975</v>
      </c>
      <c r="H12" s="126"/>
      <c r="I12" s="209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</row>
    <row r="13" spans="1:91" s="57" customFormat="1" ht="15.75">
      <c r="A13" s="54">
        <v>10</v>
      </c>
      <c r="B13" s="54" t="s">
        <v>45</v>
      </c>
      <c r="C13" s="54" t="s">
        <v>46</v>
      </c>
      <c r="D13" s="56">
        <v>5239.9</v>
      </c>
      <c r="E13" s="56">
        <v>4295</v>
      </c>
      <c r="F13" s="56">
        <v>4295</v>
      </c>
      <c r="G13" s="56">
        <f t="shared" si="0"/>
        <v>783.8375</v>
      </c>
      <c r="H13" s="124"/>
      <c r="I13" s="124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</row>
    <row r="14" spans="1:91" s="61" customFormat="1" ht="20.25" customHeight="1">
      <c r="A14" s="54">
        <v>11</v>
      </c>
      <c r="B14" s="54" t="s">
        <v>47</v>
      </c>
      <c r="C14" s="54" t="s">
        <v>21</v>
      </c>
      <c r="D14" s="56">
        <v>24400</v>
      </c>
      <c r="E14" s="56">
        <v>20000</v>
      </c>
      <c r="F14" s="56">
        <v>10752.56</v>
      </c>
      <c r="G14" s="56">
        <f t="shared" si="0"/>
        <v>1962.3422</v>
      </c>
      <c r="H14" s="124"/>
      <c r="I14" s="129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</row>
    <row r="15" spans="1:91" s="57" customFormat="1" ht="15.75">
      <c r="A15" s="54">
        <v>12</v>
      </c>
      <c r="B15" s="54" t="s">
        <v>48</v>
      </c>
      <c r="C15" s="54" t="s">
        <v>49</v>
      </c>
      <c r="D15" s="56">
        <v>172387.72</v>
      </c>
      <c r="E15" s="56">
        <v>142743.49</v>
      </c>
      <c r="F15" s="56">
        <v>40000</v>
      </c>
      <c r="G15" s="56">
        <f t="shared" si="0"/>
        <v>7300</v>
      </c>
      <c r="H15" s="124"/>
      <c r="I15" s="124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</row>
    <row r="16" spans="1:91" s="61" customFormat="1" ht="15">
      <c r="A16" s="54">
        <v>13</v>
      </c>
      <c r="B16" s="54" t="s">
        <v>50</v>
      </c>
      <c r="C16" s="54" t="s">
        <v>51</v>
      </c>
      <c r="D16" s="56">
        <v>10525.6</v>
      </c>
      <c r="E16" s="56">
        <v>8810.09</v>
      </c>
      <c r="F16" s="56">
        <v>8810.09</v>
      </c>
      <c r="G16" s="56">
        <f t="shared" si="0"/>
        <v>1607.841425</v>
      </c>
      <c r="H16" s="125"/>
      <c r="I16" s="129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</row>
    <row r="17" spans="1:91" s="57" customFormat="1" ht="15.75">
      <c r="A17" s="54">
        <v>14</v>
      </c>
      <c r="B17" s="54" t="s">
        <v>52</v>
      </c>
      <c r="C17" s="54" t="s">
        <v>53</v>
      </c>
      <c r="D17" s="56">
        <v>5698.85</v>
      </c>
      <c r="E17" s="56">
        <v>5698.85</v>
      </c>
      <c r="F17" s="56">
        <v>5698.85</v>
      </c>
      <c r="G17" s="56">
        <f t="shared" si="0"/>
        <v>1040.0401250000002</v>
      </c>
      <c r="H17" s="124"/>
      <c r="I17" s="124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</row>
    <row r="18" spans="1:92" s="67" customFormat="1" ht="17.25" customHeight="1">
      <c r="A18" s="54">
        <v>15</v>
      </c>
      <c r="B18" s="54" t="s">
        <v>54</v>
      </c>
      <c r="C18" s="54" t="s">
        <v>22</v>
      </c>
      <c r="D18" s="66">
        <v>20427.68</v>
      </c>
      <c r="E18" s="56">
        <v>16744</v>
      </c>
      <c r="F18" s="66">
        <v>16744</v>
      </c>
      <c r="G18" s="56">
        <f t="shared" si="0"/>
        <v>3055.78</v>
      </c>
      <c r="H18" s="124"/>
      <c r="I18" s="124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217"/>
    </row>
    <row r="19" spans="1:91" s="57" customFormat="1" ht="19.5" customHeight="1">
      <c r="A19" s="54">
        <v>16</v>
      </c>
      <c r="B19" s="54" t="s">
        <v>55</v>
      </c>
      <c r="C19" s="54" t="s">
        <v>56</v>
      </c>
      <c r="D19" s="59">
        <v>53680</v>
      </c>
      <c r="E19" s="56">
        <v>44000</v>
      </c>
      <c r="F19" s="56">
        <v>40000</v>
      </c>
      <c r="G19" s="56">
        <f t="shared" si="0"/>
        <v>7300</v>
      </c>
      <c r="H19" s="124"/>
      <c r="I19" s="210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</row>
    <row r="20" spans="1:91" s="57" customFormat="1" ht="15.75">
      <c r="A20" s="54">
        <v>17</v>
      </c>
      <c r="B20" s="55" t="s">
        <v>57</v>
      </c>
      <c r="C20" s="54" t="s">
        <v>20</v>
      </c>
      <c r="D20" s="58">
        <v>42991.3</v>
      </c>
      <c r="E20" s="56">
        <v>35238.77</v>
      </c>
      <c r="F20" s="56">
        <v>35238.77</v>
      </c>
      <c r="G20" s="56">
        <f t="shared" si="0"/>
        <v>6431.075525</v>
      </c>
      <c r="H20" s="124"/>
      <c r="I20" s="208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</row>
    <row r="21" spans="1:91" s="61" customFormat="1" ht="17.25" customHeight="1">
      <c r="A21" s="54">
        <v>18</v>
      </c>
      <c r="B21" s="54" t="s">
        <v>58</v>
      </c>
      <c r="C21" s="54" t="s">
        <v>59</v>
      </c>
      <c r="D21" s="56">
        <v>7150.11</v>
      </c>
      <c r="E21" s="56">
        <v>7150.11</v>
      </c>
      <c r="F21" s="56">
        <v>7150.11</v>
      </c>
      <c r="G21" s="56">
        <f t="shared" si="0"/>
        <v>1304.895075</v>
      </c>
      <c r="H21" s="125"/>
      <c r="I21" s="129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</row>
    <row r="22" spans="1:91" s="57" customFormat="1" ht="15.75">
      <c r="A22" s="54">
        <v>19</v>
      </c>
      <c r="B22" s="55" t="s">
        <v>61</v>
      </c>
      <c r="C22" s="54" t="s">
        <v>17</v>
      </c>
      <c r="D22" s="58">
        <v>72198.09</v>
      </c>
      <c r="E22" s="56">
        <v>59178.76</v>
      </c>
      <c r="F22" s="56">
        <v>36486.09</v>
      </c>
      <c r="G22" s="56">
        <f t="shared" si="0"/>
        <v>6658.7114249999995</v>
      </c>
      <c r="H22" s="124"/>
      <c r="I22" s="208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</row>
    <row r="23" spans="1:91" s="57" customFormat="1" ht="15.75">
      <c r="A23" s="54">
        <v>20</v>
      </c>
      <c r="B23" s="55" t="s">
        <v>60</v>
      </c>
      <c r="C23" s="54" t="s">
        <v>62</v>
      </c>
      <c r="D23" s="58">
        <v>27057.04</v>
      </c>
      <c r="E23" s="56">
        <v>22177.9</v>
      </c>
      <c r="F23" s="56">
        <v>22177.9</v>
      </c>
      <c r="G23" s="56">
        <f t="shared" si="0"/>
        <v>4047.4667500000005</v>
      </c>
      <c r="H23" s="124"/>
      <c r="I23" s="208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</row>
    <row r="24" spans="1:91" s="61" customFormat="1" ht="17.25" customHeight="1">
      <c r="A24" s="54">
        <v>21</v>
      </c>
      <c r="B24" s="54" t="s">
        <v>63</v>
      </c>
      <c r="C24" s="54" t="s">
        <v>64</v>
      </c>
      <c r="D24" s="56">
        <v>7113.93</v>
      </c>
      <c r="E24" s="56">
        <v>6638.57</v>
      </c>
      <c r="F24" s="56">
        <v>6638.57</v>
      </c>
      <c r="G24" s="56">
        <f t="shared" si="0"/>
        <v>1211.539025</v>
      </c>
      <c r="H24" s="124"/>
      <c r="I24" s="129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</row>
    <row r="25" spans="1:91" s="57" customFormat="1" ht="20.25" customHeight="1">
      <c r="A25" s="54">
        <v>22</v>
      </c>
      <c r="B25" s="54" t="s">
        <v>65</v>
      </c>
      <c r="C25" s="54" t="s">
        <v>66</v>
      </c>
      <c r="D25" s="56">
        <v>8203.74</v>
      </c>
      <c r="E25" s="56">
        <v>6724.38</v>
      </c>
      <c r="F25" s="56">
        <v>5330.94</v>
      </c>
      <c r="G25" s="56">
        <f t="shared" si="0"/>
        <v>972.8965499999999</v>
      </c>
      <c r="H25" s="125"/>
      <c r="I25" s="207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</row>
    <row r="26" spans="1:91" s="57" customFormat="1" ht="15.75">
      <c r="A26" s="54">
        <v>23</v>
      </c>
      <c r="B26" s="72" t="s">
        <v>68</v>
      </c>
      <c r="C26" s="71" t="s">
        <v>67</v>
      </c>
      <c r="D26" s="73">
        <v>9760</v>
      </c>
      <c r="E26" s="74">
        <v>8000</v>
      </c>
      <c r="F26" s="74">
        <v>8000</v>
      </c>
      <c r="G26" s="56">
        <f t="shared" si="0"/>
        <v>1460</v>
      </c>
      <c r="H26" s="128"/>
      <c r="I26" s="208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</row>
    <row r="27" spans="1:92" s="75" customFormat="1" ht="15">
      <c r="A27" s="54">
        <v>24</v>
      </c>
      <c r="B27" s="54" t="s">
        <v>69</v>
      </c>
      <c r="C27" s="54" t="s">
        <v>70</v>
      </c>
      <c r="D27" s="56">
        <v>10092.33</v>
      </c>
      <c r="E27" s="56">
        <v>8272.4</v>
      </c>
      <c r="F27" s="56">
        <v>8272.4</v>
      </c>
      <c r="G27" s="56">
        <f t="shared" si="0"/>
        <v>1509.713</v>
      </c>
      <c r="H27" s="129"/>
      <c r="I27" s="129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18"/>
    </row>
    <row r="28" spans="1:91" s="57" customFormat="1" ht="15.75">
      <c r="A28" s="54">
        <v>25</v>
      </c>
      <c r="B28" s="77" t="s">
        <v>71</v>
      </c>
      <c r="C28" s="76" t="s">
        <v>72</v>
      </c>
      <c r="D28" s="78">
        <v>26757.6</v>
      </c>
      <c r="E28" s="79">
        <v>21932.46</v>
      </c>
      <c r="F28" s="79">
        <v>21932.46</v>
      </c>
      <c r="G28" s="56">
        <f t="shared" si="0"/>
        <v>4002.6739499999994</v>
      </c>
      <c r="H28" s="130"/>
      <c r="I28" s="208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</row>
    <row r="29" spans="1:91" s="57" customFormat="1" ht="15.75">
      <c r="A29" s="54">
        <v>26</v>
      </c>
      <c r="B29" s="55" t="s">
        <v>73</v>
      </c>
      <c r="C29" s="54" t="s">
        <v>74</v>
      </c>
      <c r="D29" s="58">
        <v>475800</v>
      </c>
      <c r="E29" s="56">
        <v>390000</v>
      </c>
      <c r="F29" s="56">
        <v>40000</v>
      </c>
      <c r="G29" s="56">
        <f t="shared" si="0"/>
        <v>7300</v>
      </c>
      <c r="H29" s="124"/>
      <c r="I29" s="208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</row>
    <row r="30" spans="1:91" s="57" customFormat="1" ht="15.75">
      <c r="A30" s="54">
        <v>27</v>
      </c>
      <c r="B30" s="55" t="s">
        <v>75</v>
      </c>
      <c r="C30" s="54" t="s">
        <v>76</v>
      </c>
      <c r="D30" s="58">
        <v>74298</v>
      </c>
      <c r="E30" s="56">
        <v>60900</v>
      </c>
      <c r="F30" s="56">
        <v>24605.67</v>
      </c>
      <c r="G30" s="56">
        <f t="shared" si="0"/>
        <v>4490.534775</v>
      </c>
      <c r="H30" s="124"/>
      <c r="I30" s="208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</row>
    <row r="31" spans="1:91" s="57" customFormat="1" ht="15.75">
      <c r="A31" s="54">
        <v>28</v>
      </c>
      <c r="B31" s="142" t="s">
        <v>77</v>
      </c>
      <c r="C31" s="143" t="s">
        <v>171</v>
      </c>
      <c r="D31" s="58">
        <v>163480</v>
      </c>
      <c r="E31" s="58">
        <v>134000</v>
      </c>
      <c r="F31" s="58">
        <v>40000</v>
      </c>
      <c r="G31" s="56">
        <f t="shared" si="0"/>
        <v>7300</v>
      </c>
      <c r="H31" s="124"/>
      <c r="I31" s="208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</row>
    <row r="32" spans="1:91" s="62" customFormat="1" ht="15.75">
      <c r="A32" s="68"/>
      <c r="B32" s="69"/>
      <c r="C32" s="221" t="s">
        <v>14</v>
      </c>
      <c r="D32" s="153">
        <f>SUM(D4:D31)</f>
        <v>1561531.1400000001</v>
      </c>
      <c r="E32" s="153">
        <f>SUM(E4:E31)</f>
        <v>1283143.26</v>
      </c>
      <c r="F32" s="153">
        <f>SUM(F4:F31)</f>
        <v>588798.29</v>
      </c>
      <c r="G32" s="154">
        <f>SUM(G4:G31)</f>
        <v>107455.687925</v>
      </c>
      <c r="H32" s="127"/>
      <c r="I32" s="209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</row>
    <row r="33" spans="1:91" s="62" customFormat="1" ht="15.75">
      <c r="A33" s="68"/>
      <c r="B33" s="69"/>
      <c r="C33" s="68"/>
      <c r="D33" s="70"/>
      <c r="E33" s="63"/>
      <c r="F33" s="63"/>
      <c r="G33" s="63"/>
      <c r="H33" s="127"/>
      <c r="I33" s="209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</row>
    <row r="34" spans="1:91" s="62" customFormat="1" ht="15.75">
      <c r="A34" s="68"/>
      <c r="B34" s="69"/>
      <c r="C34" s="68"/>
      <c r="D34" s="70"/>
      <c r="E34" s="63"/>
      <c r="F34" s="63"/>
      <c r="G34" s="63"/>
      <c r="H34" s="127"/>
      <c r="I34" s="209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</row>
    <row r="35" spans="4:8" ht="15">
      <c r="D35" s="83"/>
      <c r="E35" s="83"/>
      <c r="F35" s="83">
        <v>18.25</v>
      </c>
      <c r="G35" s="146" t="s">
        <v>174</v>
      </c>
      <c r="H35" s="151">
        <v>18.25</v>
      </c>
    </row>
    <row r="36" spans="1:91" s="65" customFormat="1" ht="17.25" customHeight="1">
      <c r="A36" s="225"/>
      <c r="B36" s="226"/>
      <c r="C36" s="226"/>
      <c r="D36" s="226"/>
      <c r="E36" s="226"/>
      <c r="F36" s="227"/>
      <c r="G36" s="85">
        <f>140000-G49-G57-G63</f>
        <v>107497.984</v>
      </c>
      <c r="H36" s="194"/>
      <c r="I36" s="132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</row>
    <row r="37" spans="1:92" s="88" customFormat="1" ht="17.25" customHeight="1">
      <c r="A37" s="195"/>
      <c r="B37" s="197" t="s">
        <v>179</v>
      </c>
      <c r="C37" s="195"/>
      <c r="D37" s="195"/>
      <c r="E37" s="195"/>
      <c r="F37" s="195"/>
      <c r="G37" s="63"/>
      <c r="H37" s="196"/>
      <c r="I37" s="13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219"/>
    </row>
    <row r="38" spans="1:92" s="88" customFormat="1" ht="17.25" customHeight="1">
      <c r="A38" s="155"/>
      <c r="B38" s="155"/>
      <c r="C38" s="155"/>
      <c r="D38" s="155"/>
      <c r="E38" s="155"/>
      <c r="F38" s="155"/>
      <c r="G38" s="156" t="s">
        <v>3</v>
      </c>
      <c r="H38" s="133"/>
      <c r="I38" s="13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219"/>
    </row>
    <row r="39" spans="1:91" s="62" customFormat="1" ht="15.75">
      <c r="A39" s="157">
        <v>1</v>
      </c>
      <c r="B39" s="158" t="s">
        <v>78</v>
      </c>
      <c r="C39" s="158" t="s">
        <v>79</v>
      </c>
      <c r="D39" s="159"/>
      <c r="E39" s="159"/>
      <c r="F39" s="160"/>
      <c r="G39" s="159">
        <v>600</v>
      </c>
      <c r="H39" s="134"/>
      <c r="I39" s="211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</row>
    <row r="40" spans="1:91" s="62" customFormat="1" ht="20.25" customHeight="1">
      <c r="A40" s="161">
        <v>2</v>
      </c>
      <c r="B40" s="163" t="s">
        <v>73</v>
      </c>
      <c r="C40" s="162" t="s">
        <v>74</v>
      </c>
      <c r="D40" s="164"/>
      <c r="E40" s="164"/>
      <c r="F40" s="164"/>
      <c r="G40" s="164">
        <v>1600</v>
      </c>
      <c r="H40" s="127"/>
      <c r="I40" s="212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</row>
    <row r="41" spans="1:91" s="65" customFormat="1" ht="17.25" customHeight="1">
      <c r="A41" s="157">
        <v>3</v>
      </c>
      <c r="B41" s="165" t="s">
        <v>152</v>
      </c>
      <c r="C41" s="165" t="s">
        <v>153</v>
      </c>
      <c r="D41" s="166"/>
      <c r="E41" s="166"/>
      <c r="F41" s="167"/>
      <c r="G41" s="164">
        <v>2600</v>
      </c>
      <c r="H41" s="132"/>
      <c r="I41" s="212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</row>
    <row r="42" spans="1:91" s="62" customFormat="1" ht="15.75">
      <c r="A42" s="161">
        <v>4</v>
      </c>
      <c r="B42" s="163" t="s">
        <v>154</v>
      </c>
      <c r="C42" s="162" t="s">
        <v>155</v>
      </c>
      <c r="D42" s="168"/>
      <c r="E42" s="164"/>
      <c r="F42" s="164"/>
      <c r="G42" s="164">
        <v>600</v>
      </c>
      <c r="H42" s="127"/>
      <c r="I42" s="209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</row>
    <row r="43" spans="1:91" s="62" customFormat="1" ht="15.75">
      <c r="A43" s="157">
        <v>5</v>
      </c>
      <c r="B43" s="163" t="s">
        <v>156</v>
      </c>
      <c r="C43" s="162" t="s">
        <v>157</v>
      </c>
      <c r="D43" s="168"/>
      <c r="E43" s="164"/>
      <c r="F43" s="164"/>
      <c r="G43" s="164">
        <v>4800</v>
      </c>
      <c r="H43" s="127"/>
      <c r="I43" s="209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</row>
    <row r="44" spans="1:91" s="62" customFormat="1" ht="15.75">
      <c r="A44" s="161">
        <v>6</v>
      </c>
      <c r="B44" s="163" t="s">
        <v>158</v>
      </c>
      <c r="C44" s="162" t="s">
        <v>159</v>
      </c>
      <c r="D44" s="168"/>
      <c r="E44" s="164"/>
      <c r="F44" s="164"/>
      <c r="G44" s="164">
        <v>4600</v>
      </c>
      <c r="H44" s="127"/>
      <c r="I44" s="209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</row>
    <row r="45" spans="1:91" s="62" customFormat="1" ht="20.25" customHeight="1">
      <c r="A45" s="157">
        <v>7</v>
      </c>
      <c r="B45" s="193" t="s">
        <v>176</v>
      </c>
      <c r="C45" s="162" t="s">
        <v>160</v>
      </c>
      <c r="D45" s="164"/>
      <c r="E45" s="164"/>
      <c r="F45" s="164"/>
      <c r="G45" s="164">
        <v>5200</v>
      </c>
      <c r="H45" s="135"/>
      <c r="I45" s="212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</row>
    <row r="46" spans="1:91" s="62" customFormat="1" ht="20.25" customHeight="1">
      <c r="A46" s="161">
        <v>8</v>
      </c>
      <c r="B46" s="162" t="s">
        <v>71</v>
      </c>
      <c r="C46" s="162" t="s">
        <v>72</v>
      </c>
      <c r="D46" s="164"/>
      <c r="E46" s="164"/>
      <c r="F46" s="164"/>
      <c r="G46" s="164">
        <v>400</v>
      </c>
      <c r="H46" s="135"/>
      <c r="I46" s="212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</row>
    <row r="47" spans="1:91" s="62" customFormat="1" ht="15.75">
      <c r="A47" s="157">
        <v>9</v>
      </c>
      <c r="B47" s="163" t="s">
        <v>161</v>
      </c>
      <c r="C47" s="162" t="s">
        <v>162</v>
      </c>
      <c r="D47" s="168"/>
      <c r="E47" s="164"/>
      <c r="F47" s="164"/>
      <c r="G47" s="164">
        <v>1200</v>
      </c>
      <c r="H47" s="127"/>
      <c r="I47" s="209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</row>
    <row r="48" spans="1:91" s="62" customFormat="1" ht="15.75">
      <c r="A48" s="161">
        <v>10</v>
      </c>
      <c r="B48" s="163" t="s">
        <v>163</v>
      </c>
      <c r="C48" s="162" t="s">
        <v>9</v>
      </c>
      <c r="D48" s="168"/>
      <c r="E48" s="164"/>
      <c r="F48" s="164"/>
      <c r="G48" s="164">
        <v>1200</v>
      </c>
      <c r="H48" s="127"/>
      <c r="I48" s="209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</row>
    <row r="49" spans="1:91" s="62" customFormat="1" ht="15.75">
      <c r="A49" s="161"/>
      <c r="B49" s="163"/>
      <c r="C49" s="162"/>
      <c r="D49" s="169"/>
      <c r="E49" s="169"/>
      <c r="F49" s="169"/>
      <c r="G49" s="170">
        <f>SUM(G39:G48)</f>
        <v>22800</v>
      </c>
      <c r="I49" s="209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</row>
    <row r="50" spans="1:91" s="92" customFormat="1" ht="15.75">
      <c r="A50" s="90"/>
      <c r="B50" s="81"/>
      <c r="C50" s="81"/>
      <c r="D50" s="91"/>
      <c r="E50" s="91"/>
      <c r="F50" s="198"/>
      <c r="G50" s="199"/>
      <c r="H50" s="132"/>
      <c r="I50" s="1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2"/>
      <c r="BE50" s="232"/>
      <c r="BF50" s="232"/>
      <c r="BG50" s="232"/>
      <c r="BH50" s="232"/>
      <c r="BI50" s="232"/>
      <c r="BJ50" s="232"/>
      <c r="BK50" s="232"/>
      <c r="BL50" s="232"/>
      <c r="BM50" s="232"/>
      <c r="BN50" s="232"/>
      <c r="BO50" s="232"/>
      <c r="BP50" s="232"/>
      <c r="BQ50" s="232"/>
      <c r="BR50" s="232"/>
      <c r="BS50" s="232"/>
      <c r="BT50" s="232"/>
      <c r="BU50" s="232"/>
      <c r="BV50" s="232"/>
      <c r="BW50" s="232"/>
      <c r="BX50" s="232"/>
      <c r="BY50" s="232"/>
      <c r="BZ50" s="232"/>
      <c r="CA50" s="232"/>
      <c r="CB50" s="232"/>
      <c r="CC50" s="232"/>
      <c r="CD50" s="232"/>
      <c r="CE50" s="232"/>
      <c r="CF50" s="232"/>
      <c r="CG50" s="232"/>
      <c r="CH50" s="232"/>
      <c r="CI50" s="232"/>
      <c r="CJ50" s="232"/>
      <c r="CK50" s="232"/>
      <c r="CL50" s="232"/>
      <c r="CM50" s="232"/>
    </row>
    <row r="51" spans="1:92" s="205" customFormat="1" ht="15.75">
      <c r="A51" s="203"/>
      <c r="B51" s="197" t="s">
        <v>178</v>
      </c>
      <c r="C51" s="68"/>
      <c r="D51" s="63"/>
      <c r="E51" s="63"/>
      <c r="F51" s="63"/>
      <c r="G51" s="204"/>
      <c r="H51" s="87"/>
      <c r="I51" s="133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232"/>
      <c r="AZ51" s="232"/>
      <c r="BA51" s="232"/>
      <c r="BB51" s="232"/>
      <c r="BC51" s="232"/>
      <c r="BD51" s="232"/>
      <c r="BE51" s="232"/>
      <c r="BF51" s="232"/>
      <c r="BG51" s="232"/>
      <c r="BH51" s="232"/>
      <c r="BI51" s="232"/>
      <c r="BJ51" s="232"/>
      <c r="BK51" s="232"/>
      <c r="BL51" s="232"/>
      <c r="BM51" s="232"/>
      <c r="BN51" s="232"/>
      <c r="BO51" s="232"/>
      <c r="BP51" s="232"/>
      <c r="BQ51" s="232"/>
      <c r="BR51" s="232"/>
      <c r="BS51" s="232"/>
      <c r="BT51" s="232"/>
      <c r="BU51" s="232"/>
      <c r="BV51" s="232"/>
      <c r="BW51" s="232"/>
      <c r="BX51" s="232"/>
      <c r="BY51" s="232"/>
      <c r="BZ51" s="232"/>
      <c r="CA51" s="232"/>
      <c r="CB51" s="232"/>
      <c r="CC51" s="232"/>
      <c r="CD51" s="232"/>
      <c r="CE51" s="232"/>
      <c r="CF51" s="232"/>
      <c r="CG51" s="232"/>
      <c r="CH51" s="232"/>
      <c r="CI51" s="232"/>
      <c r="CJ51" s="232"/>
      <c r="CK51" s="232"/>
      <c r="CL51" s="232"/>
      <c r="CM51" s="232"/>
      <c r="CN51" s="220"/>
    </row>
    <row r="52" spans="1:91" s="62" customFormat="1" ht="30">
      <c r="A52" s="200"/>
      <c r="B52" s="200"/>
      <c r="C52" s="200"/>
      <c r="D52" s="201"/>
      <c r="E52" s="201" t="s">
        <v>4</v>
      </c>
      <c r="F52" s="200" t="s">
        <v>29</v>
      </c>
      <c r="G52" s="202" t="s">
        <v>30</v>
      </c>
      <c r="H52" s="134">
        <v>145</v>
      </c>
      <c r="I52" s="134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</row>
    <row r="53" spans="1:91" s="65" customFormat="1" ht="15">
      <c r="A53" s="171">
        <v>1</v>
      </c>
      <c r="B53" s="173" t="s">
        <v>7</v>
      </c>
      <c r="C53" s="173" t="s">
        <v>8</v>
      </c>
      <c r="D53" s="174"/>
      <c r="E53" s="174">
        <v>5150</v>
      </c>
      <c r="F53" s="174">
        <v>5000</v>
      </c>
      <c r="G53" s="175">
        <f>F53*0.4</f>
        <v>2000</v>
      </c>
      <c r="H53" s="127">
        <v>1311.5</v>
      </c>
      <c r="I53" s="13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</row>
    <row r="54" spans="1:91" s="62" customFormat="1" ht="15.75">
      <c r="A54" s="171">
        <v>2</v>
      </c>
      <c r="B54" s="172" t="s">
        <v>73</v>
      </c>
      <c r="C54" s="173" t="s">
        <v>74</v>
      </c>
      <c r="D54" s="176"/>
      <c r="E54" s="174">
        <v>4325.31</v>
      </c>
      <c r="F54" s="174">
        <v>4325.31</v>
      </c>
      <c r="G54" s="174">
        <f>F54*0.4</f>
        <v>1730.1240000000003</v>
      </c>
      <c r="H54" s="127">
        <v>549</v>
      </c>
      <c r="I54" s="209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</row>
    <row r="55" spans="1:91" s="62" customFormat="1" ht="15.75">
      <c r="A55" s="171">
        <v>3</v>
      </c>
      <c r="B55" s="173" t="s">
        <v>23</v>
      </c>
      <c r="C55" s="173" t="s">
        <v>24</v>
      </c>
      <c r="D55" s="174"/>
      <c r="E55" s="174">
        <v>400</v>
      </c>
      <c r="F55" s="174">
        <v>400</v>
      </c>
      <c r="G55" s="174">
        <f>F55*0.4</f>
        <v>160</v>
      </c>
      <c r="H55" s="127">
        <v>1094.95</v>
      </c>
      <c r="I55" s="212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</row>
    <row r="56" spans="1:91" s="62" customFormat="1" ht="15.75">
      <c r="A56" s="171">
        <v>4</v>
      </c>
      <c r="B56" s="177" t="s">
        <v>172</v>
      </c>
      <c r="C56" s="178" t="s">
        <v>164</v>
      </c>
      <c r="D56" s="174"/>
      <c r="E56" s="174">
        <v>4930.75</v>
      </c>
      <c r="F56" s="174">
        <v>4429.52</v>
      </c>
      <c r="G56" s="174">
        <f>F56*0.4</f>
        <v>1771.8080000000002</v>
      </c>
      <c r="H56" s="127">
        <v>1423.74</v>
      </c>
      <c r="I56" s="212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</row>
    <row r="57" spans="1:91" s="62" customFormat="1" ht="15.75">
      <c r="A57" s="179"/>
      <c r="B57" s="179"/>
      <c r="C57" s="179"/>
      <c r="D57" s="179"/>
      <c r="E57" s="179"/>
      <c r="F57" s="179"/>
      <c r="G57" s="180">
        <f>SUM(G53:G56)</f>
        <v>5661.932000000001</v>
      </c>
      <c r="H57" s="133">
        <v>219.6</v>
      </c>
      <c r="I57" s="213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</row>
    <row r="58" spans="1:91" s="65" customFormat="1" ht="15.75">
      <c r="A58" s="86"/>
      <c r="B58" s="197" t="s">
        <v>177</v>
      </c>
      <c r="C58" s="86"/>
      <c r="D58" s="86"/>
      <c r="E58" s="86"/>
      <c r="F58" s="86" t="s">
        <v>29</v>
      </c>
      <c r="G58" s="93" t="s">
        <v>30</v>
      </c>
      <c r="H58" s="133"/>
      <c r="I58" s="209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</row>
    <row r="59" spans="1:91" s="65" customFormat="1" ht="20.25" customHeight="1">
      <c r="A59" s="181">
        <v>1</v>
      </c>
      <c r="B59" s="182" t="s">
        <v>166</v>
      </c>
      <c r="C59" s="182" t="s">
        <v>10</v>
      </c>
      <c r="D59" s="183"/>
      <c r="E59" s="183"/>
      <c r="F59" s="184">
        <v>4000</v>
      </c>
      <c r="G59" s="185">
        <f>F59*0.4</f>
        <v>1600</v>
      </c>
      <c r="H59" s="127" t="s">
        <v>168</v>
      </c>
      <c r="I59" s="127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</row>
    <row r="60" spans="1:91" s="65" customFormat="1" ht="20.25" customHeight="1">
      <c r="A60" s="181">
        <v>2</v>
      </c>
      <c r="B60" s="182" t="s">
        <v>165</v>
      </c>
      <c r="C60" s="182" t="s">
        <v>25</v>
      </c>
      <c r="D60" s="183"/>
      <c r="E60" s="183"/>
      <c r="F60" s="183">
        <v>1896</v>
      </c>
      <c r="G60" s="185">
        <f>F60*0.4</f>
        <v>758.4000000000001</v>
      </c>
      <c r="H60" s="127" t="s">
        <v>169</v>
      </c>
      <c r="I60" s="127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</row>
    <row r="61" spans="1:91" s="65" customFormat="1" ht="20.25" customHeight="1">
      <c r="A61" s="181">
        <v>3</v>
      </c>
      <c r="B61" s="182" t="s">
        <v>26</v>
      </c>
      <c r="C61" s="182" t="s">
        <v>12</v>
      </c>
      <c r="D61" s="183"/>
      <c r="E61" s="183"/>
      <c r="F61" s="186">
        <v>3004.21</v>
      </c>
      <c r="G61" s="187">
        <f>F61*0.4</f>
        <v>1201.684</v>
      </c>
      <c r="H61" s="127" t="s">
        <v>170</v>
      </c>
      <c r="I61" s="127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103"/>
      <c r="CG61" s="103"/>
      <c r="CH61" s="103"/>
      <c r="CI61" s="103"/>
      <c r="CJ61" s="103"/>
      <c r="CK61" s="103"/>
      <c r="CL61" s="103"/>
      <c r="CM61" s="103"/>
    </row>
    <row r="62" spans="1:91" s="62" customFormat="1" ht="19.5" customHeight="1">
      <c r="A62" s="181">
        <v>4</v>
      </c>
      <c r="B62" s="182" t="s">
        <v>27</v>
      </c>
      <c r="C62" s="182" t="s">
        <v>28</v>
      </c>
      <c r="D62" s="188"/>
      <c r="E62" s="183"/>
      <c r="F62" s="183">
        <v>1200</v>
      </c>
      <c r="G62" s="183">
        <f>F62*0.4</f>
        <v>480</v>
      </c>
      <c r="H62" s="127" t="s">
        <v>167</v>
      </c>
      <c r="I62" s="214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</row>
    <row r="63" spans="1:91" s="62" customFormat="1" ht="15.75">
      <c r="A63" s="189"/>
      <c r="B63" s="190"/>
      <c r="C63" s="190"/>
      <c r="D63" s="191"/>
      <c r="E63" s="191" t="s">
        <v>2</v>
      </c>
      <c r="F63" s="192">
        <f>SUM(F59:F62)</f>
        <v>10100.21</v>
      </c>
      <c r="G63" s="191">
        <f>SUM(G59:G62)</f>
        <v>4040.084</v>
      </c>
      <c r="H63" s="136"/>
      <c r="I63" s="133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</row>
    <row r="64" spans="1:91" s="62" customFormat="1" ht="14.25" customHeight="1">
      <c r="A64" s="94"/>
      <c r="B64" s="95"/>
      <c r="C64" s="95"/>
      <c r="D64" s="96"/>
      <c r="E64" s="96"/>
      <c r="F64" s="96"/>
      <c r="G64" s="88"/>
      <c r="H64" s="137"/>
      <c r="I64" s="132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</row>
    <row r="65" spans="1:91" s="61" customFormat="1" ht="15">
      <c r="A65" s="97"/>
      <c r="B65" s="98"/>
      <c r="C65" s="95"/>
      <c r="D65" s="100"/>
      <c r="E65" s="100"/>
      <c r="F65" s="100"/>
      <c r="G65" s="101"/>
      <c r="H65" s="102"/>
      <c r="I65" s="64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</row>
    <row r="66" spans="1:91" s="61" customFormat="1" ht="15.75">
      <c r="A66" s="97"/>
      <c r="B66" s="98"/>
      <c r="C66" s="95"/>
      <c r="D66" s="104"/>
      <c r="E66" s="105"/>
      <c r="F66" s="106"/>
      <c r="G66" s="102"/>
      <c r="H66" s="102">
        <f>G49+G57+G63</f>
        <v>32502.016</v>
      </c>
      <c r="I66" s="89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</row>
    <row r="67" spans="1:91" s="57" customFormat="1" ht="15" customHeight="1">
      <c r="A67" s="97"/>
      <c r="B67" s="98"/>
      <c r="C67" s="95"/>
      <c r="D67" s="104"/>
      <c r="E67" s="104"/>
      <c r="F67" s="104"/>
      <c r="G67" s="103"/>
      <c r="H67" s="107">
        <f>140000-H66</f>
        <v>107497.984</v>
      </c>
      <c r="I67" s="64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</row>
    <row r="68" spans="1:9" ht="15">
      <c r="A68" s="97"/>
      <c r="B68" s="98"/>
      <c r="C68" s="95"/>
      <c r="D68" s="104"/>
      <c r="E68" s="104"/>
      <c r="F68" s="104"/>
      <c r="G68" s="102"/>
      <c r="H68" s="108"/>
      <c r="I68" s="64"/>
    </row>
    <row r="69" spans="1:92" s="99" customFormat="1" ht="15">
      <c r="A69" s="97"/>
      <c r="B69" s="98"/>
      <c r="C69" s="95"/>
      <c r="D69" s="104"/>
      <c r="E69" s="104"/>
      <c r="F69" s="104"/>
      <c r="G69" s="102"/>
      <c r="H69" s="103"/>
      <c r="I69" s="64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52"/>
    </row>
    <row r="70" spans="1:9" s="103" customFormat="1" ht="15.75" customHeight="1">
      <c r="A70" s="97"/>
      <c r="B70" s="98"/>
      <c r="C70" s="95"/>
      <c r="D70" s="145" t="s">
        <v>173</v>
      </c>
      <c r="E70" s="104"/>
      <c r="F70" s="104"/>
      <c r="G70" s="110"/>
      <c r="H70" s="111"/>
      <c r="I70" s="64"/>
    </row>
    <row r="71" spans="1:91" s="57" customFormat="1" ht="15.75">
      <c r="A71" s="97"/>
      <c r="B71" s="98"/>
      <c r="C71" s="95"/>
      <c r="D71" s="70">
        <v>18.25</v>
      </c>
      <c r="E71" s="112"/>
      <c r="F71" s="112"/>
      <c r="G71" s="113"/>
      <c r="H71" s="114"/>
      <c r="I71" s="89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</row>
    <row r="72" spans="1:91" s="61" customFormat="1" ht="15">
      <c r="A72" s="97"/>
      <c r="B72" s="98"/>
      <c r="C72" s="95"/>
      <c r="D72" s="147" t="s">
        <v>11</v>
      </c>
      <c r="E72" s="115"/>
      <c r="F72" s="115"/>
      <c r="G72" s="116"/>
      <c r="H72" s="111"/>
      <c r="I72" s="64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</row>
    <row r="73" spans="1:9" ht="15">
      <c r="A73" s="97"/>
      <c r="B73" s="98"/>
      <c r="C73" s="95"/>
      <c r="D73" s="70">
        <v>40</v>
      </c>
      <c r="E73" s="115"/>
      <c r="F73" s="115"/>
      <c r="G73" s="116"/>
      <c r="H73" s="111"/>
      <c r="I73" s="64"/>
    </row>
    <row r="74" spans="1:9" s="103" customFormat="1" ht="15">
      <c r="A74" s="97"/>
      <c r="B74" s="98"/>
      <c r="C74" s="95"/>
      <c r="D74" s="70">
        <v>40</v>
      </c>
      <c r="E74" s="115"/>
      <c r="F74" s="115"/>
      <c r="G74" s="117"/>
      <c r="H74" s="118"/>
      <c r="I74" s="65"/>
    </row>
    <row r="75" spans="1:9" ht="15">
      <c r="A75" s="97"/>
      <c r="B75" s="98"/>
      <c r="C75" s="95"/>
      <c r="D75" s="119"/>
      <c r="E75" s="115"/>
      <c r="F75" s="115"/>
      <c r="G75" s="115"/>
      <c r="H75" s="45"/>
      <c r="I75" s="64"/>
    </row>
    <row r="76" spans="1:9" ht="15">
      <c r="A76" s="97"/>
      <c r="B76" s="98"/>
      <c r="C76" s="95"/>
      <c r="D76" s="115"/>
      <c r="E76" s="115"/>
      <c r="F76" s="115"/>
      <c r="G76" s="115"/>
      <c r="H76" s="45"/>
      <c r="I76" s="64"/>
    </row>
    <row r="77" spans="1:9" s="103" customFormat="1" ht="15">
      <c r="A77" s="97"/>
      <c r="B77" s="98"/>
      <c r="C77" s="95"/>
      <c r="D77" s="115"/>
      <c r="E77" s="115"/>
      <c r="F77" s="115"/>
      <c r="G77" s="115"/>
      <c r="I77" s="64"/>
    </row>
    <row r="78" spans="4:9" ht="15.75">
      <c r="D78" s="115"/>
      <c r="E78" s="148"/>
      <c r="F78" s="115"/>
      <c r="G78" s="120"/>
      <c r="H78" s="45"/>
      <c r="I78" s="64"/>
    </row>
    <row r="79" spans="1:9" s="103" customFormat="1" ht="15">
      <c r="A79" s="80"/>
      <c r="B79" s="82"/>
      <c r="C79" s="81"/>
      <c r="D79" s="115"/>
      <c r="E79" s="115"/>
      <c r="F79" s="115"/>
      <c r="G79" s="117"/>
      <c r="H79" s="45"/>
      <c r="I79" s="64"/>
    </row>
    <row r="80" spans="1:9" s="103" customFormat="1" ht="15">
      <c r="A80" s="80"/>
      <c r="B80" s="82"/>
      <c r="C80" s="81"/>
      <c r="D80" s="115"/>
      <c r="E80" s="148"/>
      <c r="F80" s="144"/>
      <c r="G80" s="117"/>
      <c r="H80" s="111"/>
      <c r="I80" s="64"/>
    </row>
    <row r="81" spans="1:9" s="103" customFormat="1" ht="15">
      <c r="A81" s="80"/>
      <c r="B81" s="82"/>
      <c r="C81" s="81"/>
      <c r="D81" s="149"/>
      <c r="E81" s="149"/>
      <c r="F81" s="149"/>
      <c r="G81" s="121"/>
      <c r="H81" s="109"/>
      <c r="I81" s="64"/>
    </row>
    <row r="82" spans="1:9" s="103" customFormat="1" ht="15">
      <c r="A82" s="80"/>
      <c r="B82" s="82"/>
      <c r="C82" s="81"/>
      <c r="D82" s="149"/>
      <c r="E82" s="149"/>
      <c r="F82" s="149"/>
      <c r="G82" s="121"/>
      <c r="H82" s="109"/>
      <c r="I82" s="64"/>
    </row>
    <row r="83" spans="1:9" s="103" customFormat="1" ht="15">
      <c r="A83" s="80"/>
      <c r="B83" s="82"/>
      <c r="C83" s="81"/>
      <c r="D83" s="149"/>
      <c r="E83" s="149"/>
      <c r="F83" s="149"/>
      <c r="G83" s="121"/>
      <c r="H83" s="109"/>
      <c r="I83" s="64"/>
    </row>
    <row r="84" spans="1:9" s="103" customFormat="1" ht="15">
      <c r="A84" s="80"/>
      <c r="B84" s="82"/>
      <c r="C84" s="81"/>
      <c r="D84" s="112"/>
      <c r="E84" s="112"/>
      <c r="F84" s="112"/>
      <c r="G84" s="121"/>
      <c r="H84" s="109"/>
      <c r="I84" s="215"/>
    </row>
    <row r="85" spans="1:9" s="103" customFormat="1" ht="15">
      <c r="A85" s="80"/>
      <c r="B85" s="82"/>
      <c r="C85" s="81"/>
      <c r="D85" s="112"/>
      <c r="E85" s="112"/>
      <c r="F85" s="112"/>
      <c r="G85" s="121"/>
      <c r="H85" s="109"/>
      <c r="I85" s="216"/>
    </row>
    <row r="86" spans="1:9" s="103" customFormat="1" ht="15">
      <c r="A86" s="80"/>
      <c r="B86" s="82"/>
      <c r="C86" s="81"/>
      <c r="D86" s="112"/>
      <c r="E86" s="112"/>
      <c r="F86" s="112"/>
      <c r="G86" s="121"/>
      <c r="H86" s="109"/>
      <c r="I86" s="216"/>
    </row>
    <row r="87" spans="1:9" s="103" customFormat="1" ht="15">
      <c r="A87" s="80"/>
      <c r="B87" s="82"/>
      <c r="C87" s="81"/>
      <c r="D87" s="112"/>
      <c r="E87" s="112"/>
      <c r="F87" s="112"/>
      <c r="G87" s="121"/>
      <c r="H87" s="109"/>
      <c r="I87" s="216"/>
    </row>
    <row r="88" spans="1:9" s="103" customFormat="1" ht="15">
      <c r="A88" s="80"/>
      <c r="B88" s="82"/>
      <c r="C88" s="81"/>
      <c r="D88" s="112"/>
      <c r="E88" s="112"/>
      <c r="F88" s="112"/>
      <c r="G88" s="121"/>
      <c r="H88" s="109"/>
      <c r="I88" s="216"/>
    </row>
    <row r="89" spans="1:9" s="103" customFormat="1" ht="15">
      <c r="A89" s="80"/>
      <c r="B89" s="82"/>
      <c r="C89" s="81"/>
      <c r="D89" s="112"/>
      <c r="E89" s="112"/>
      <c r="F89" s="112"/>
      <c r="G89" s="121"/>
      <c r="H89" s="109"/>
      <c r="I89" s="216"/>
    </row>
    <row r="90" spans="1:9" s="103" customFormat="1" ht="15">
      <c r="A90" s="80"/>
      <c r="B90" s="82"/>
      <c r="C90" s="81"/>
      <c r="D90" s="112"/>
      <c r="E90" s="112"/>
      <c r="F90" s="112"/>
      <c r="G90" s="121"/>
      <c r="H90" s="109"/>
      <c r="I90" s="216"/>
    </row>
    <row r="91" spans="1:9" s="103" customFormat="1" ht="15">
      <c r="A91" s="80"/>
      <c r="B91" s="82"/>
      <c r="C91" s="81"/>
      <c r="D91" s="112"/>
      <c r="E91" s="112"/>
      <c r="F91" s="112"/>
      <c r="G91" s="121"/>
      <c r="H91" s="109"/>
      <c r="I91" s="216"/>
    </row>
    <row r="92" spans="1:9" s="103" customFormat="1" ht="15">
      <c r="A92" s="80"/>
      <c r="B92" s="82"/>
      <c r="C92" s="81"/>
      <c r="D92" s="112"/>
      <c r="E92" s="112"/>
      <c r="F92" s="112"/>
      <c r="G92" s="121"/>
      <c r="H92" s="109"/>
      <c r="I92" s="131"/>
    </row>
    <row r="93" spans="1:9" s="103" customFormat="1" ht="15">
      <c r="A93" s="80"/>
      <c r="B93" s="82"/>
      <c r="C93" s="81"/>
      <c r="D93" s="112"/>
      <c r="E93" s="112"/>
      <c r="F93" s="112"/>
      <c r="G93" s="121"/>
      <c r="H93" s="109"/>
      <c r="I93" s="131"/>
    </row>
    <row r="94" spans="1:9" s="103" customFormat="1" ht="15">
      <c r="A94" s="80"/>
      <c r="B94" s="82"/>
      <c r="C94" s="81"/>
      <c r="D94" s="112"/>
      <c r="E94" s="112"/>
      <c r="F94" s="112"/>
      <c r="G94" s="121"/>
      <c r="H94" s="109"/>
      <c r="I94" s="131"/>
    </row>
    <row r="95" spans="7:8" ht="15">
      <c r="G95" s="121"/>
      <c r="H95" s="109"/>
    </row>
    <row r="96" spans="7:8" ht="15">
      <c r="G96" s="121"/>
      <c r="H96" s="109"/>
    </row>
    <row r="97" spans="7:8" ht="15">
      <c r="G97" s="121"/>
      <c r="H97" s="109"/>
    </row>
    <row r="98" spans="7:8" ht="15">
      <c r="G98" s="121"/>
      <c r="H98" s="109"/>
    </row>
    <row r="99" spans="7:8" ht="15">
      <c r="G99" s="121"/>
      <c r="H99" s="109"/>
    </row>
    <row r="100" spans="7:8" ht="15">
      <c r="G100" s="121"/>
      <c r="H100" s="109"/>
    </row>
    <row r="101" spans="7:8" ht="15">
      <c r="G101" s="121"/>
      <c r="H101" s="109"/>
    </row>
    <row r="102" spans="7:8" ht="15">
      <c r="G102" s="121"/>
      <c r="H102" s="109"/>
    </row>
    <row r="103" spans="7:8" ht="15">
      <c r="G103" s="121"/>
      <c r="H103" s="109"/>
    </row>
    <row r="104" spans="7:8" ht="15">
      <c r="G104" s="121"/>
      <c r="H104" s="109"/>
    </row>
    <row r="105" spans="7:8" ht="15">
      <c r="G105" s="121"/>
      <c r="H105" s="109"/>
    </row>
    <row r="106" spans="7:8" ht="15">
      <c r="G106" s="121"/>
      <c r="H106" s="109"/>
    </row>
    <row r="107" spans="7:8" ht="15">
      <c r="G107" s="121"/>
      <c r="H107" s="109"/>
    </row>
    <row r="108" spans="7:8" ht="15">
      <c r="G108" s="121"/>
      <c r="H108" s="109"/>
    </row>
    <row r="109" spans="7:8" ht="15">
      <c r="G109" s="121"/>
      <c r="H109" s="109"/>
    </row>
    <row r="110" spans="7:8" ht="15">
      <c r="G110" s="121"/>
      <c r="H110" s="109"/>
    </row>
    <row r="111" spans="7:8" ht="15">
      <c r="G111" s="121"/>
      <c r="H111" s="109"/>
    </row>
    <row r="112" spans="7:8" ht="15">
      <c r="G112" s="121"/>
      <c r="H112" s="109"/>
    </row>
    <row r="113" spans="7:8" ht="15">
      <c r="G113" s="121"/>
      <c r="H113" s="138"/>
    </row>
    <row r="114" ht="15">
      <c r="G114" s="121"/>
    </row>
  </sheetData>
  <sheetProtection/>
  <mergeCells count="3">
    <mergeCell ref="H1:I1"/>
    <mergeCell ref="B1:C1"/>
    <mergeCell ref="A36:F36"/>
  </mergeCells>
  <printOptions/>
  <pageMargins left="0.7480314960629921" right="0.7480314960629921" top="0.984251968503937" bottom="0.984251968503937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24.7109375" style="29" bestFit="1" customWidth="1"/>
    <col min="2" max="2" width="38.8515625" style="29" bestFit="1" customWidth="1"/>
    <col min="3" max="3" width="23.8515625" style="29" bestFit="1" customWidth="1"/>
    <col min="4" max="4" width="37.421875" style="29" customWidth="1"/>
    <col min="5" max="5" width="11.57421875" style="29" bestFit="1" customWidth="1"/>
    <col min="6" max="6" width="11.421875" style="29" bestFit="1" customWidth="1"/>
    <col min="7" max="7" width="9.140625" style="29" bestFit="1" customWidth="1"/>
    <col min="8" max="8" width="9.140625" style="29" customWidth="1"/>
    <col min="9" max="9" width="13.7109375" style="29" bestFit="1" customWidth="1"/>
    <col min="10" max="16384" width="9.140625" style="29" customWidth="1"/>
  </cols>
  <sheetData>
    <row r="1" spans="1:5" ht="18.75">
      <c r="A1" s="228" t="s">
        <v>94</v>
      </c>
      <c r="B1" s="228"/>
      <c r="C1" s="228"/>
      <c r="D1" s="228"/>
      <c r="E1" s="228"/>
    </row>
    <row r="3" spans="1:4" ht="12.75">
      <c r="A3" s="229" t="s">
        <v>101</v>
      </c>
      <c r="B3" s="229"/>
      <c r="C3" s="229"/>
      <c r="D3" s="229"/>
    </row>
    <row r="4" spans="1:7" ht="12.75">
      <c r="A4" s="26" t="s">
        <v>80</v>
      </c>
      <c r="B4" s="26" t="s">
        <v>81</v>
      </c>
      <c r="C4" s="26" t="s">
        <v>82</v>
      </c>
      <c r="D4" s="26" t="s">
        <v>83</v>
      </c>
      <c r="E4" s="26" t="s">
        <v>84</v>
      </c>
      <c r="F4" s="26" t="s">
        <v>85</v>
      </c>
      <c r="G4" s="26" t="s">
        <v>86</v>
      </c>
    </row>
    <row r="5" spans="1:8" ht="15">
      <c r="A5" s="26" t="s">
        <v>95</v>
      </c>
      <c r="B5" s="26" t="s">
        <v>96</v>
      </c>
      <c r="C5" s="30">
        <v>42881</v>
      </c>
      <c r="D5" s="26" t="s">
        <v>97</v>
      </c>
      <c r="E5" s="26">
        <v>3</v>
      </c>
      <c r="F5" s="24">
        <v>200</v>
      </c>
      <c r="G5" s="31">
        <f>E5*F5</f>
        <v>600</v>
      </c>
      <c r="H5" s="25"/>
    </row>
    <row r="6" spans="1:7" ht="15">
      <c r="A6" s="26"/>
      <c r="B6" s="26"/>
      <c r="C6" s="26"/>
      <c r="D6" s="26"/>
      <c r="E6" s="26"/>
      <c r="F6" s="26" t="s">
        <v>14</v>
      </c>
      <c r="G6" s="32">
        <f>SUM(G5:G5)</f>
        <v>600</v>
      </c>
    </row>
    <row r="7" spans="3:10" ht="12.75">
      <c r="C7" s="29" t="s">
        <v>87</v>
      </c>
      <c r="D7" s="29" t="s">
        <v>88</v>
      </c>
      <c r="J7" s="26"/>
    </row>
    <row r="8" spans="3:4" ht="12.75">
      <c r="C8" s="27"/>
      <c r="D8" s="27" t="s">
        <v>89</v>
      </c>
    </row>
    <row r="9" spans="3:4" ht="12.75">
      <c r="C9" s="27"/>
      <c r="D9" s="27"/>
    </row>
    <row r="10" spans="1:5" ht="18.75">
      <c r="A10" s="228" t="s">
        <v>94</v>
      </c>
      <c r="B10" s="228"/>
      <c r="C10" s="228"/>
      <c r="D10" s="228"/>
      <c r="E10" s="228"/>
    </row>
    <row r="12" spans="1:11" ht="12.75">
      <c r="A12" s="229" t="s">
        <v>102</v>
      </c>
      <c r="B12" s="229"/>
      <c r="C12" s="229"/>
      <c r="D12" s="229"/>
      <c r="E12" s="26"/>
      <c r="F12" s="26"/>
      <c r="G12" s="26"/>
      <c r="H12" s="27"/>
      <c r="I12" s="27"/>
      <c r="J12" s="27"/>
      <c r="K12" s="27"/>
    </row>
    <row r="13" spans="1:11" ht="12.75">
      <c r="A13" s="26" t="s">
        <v>80</v>
      </c>
      <c r="B13" s="26" t="s">
        <v>6</v>
      </c>
      <c r="C13" s="26" t="s">
        <v>82</v>
      </c>
      <c r="D13" s="26" t="s">
        <v>83</v>
      </c>
      <c r="E13" s="26" t="s">
        <v>84</v>
      </c>
      <c r="F13" s="26" t="s">
        <v>85</v>
      </c>
      <c r="G13" s="26" t="s">
        <v>86</v>
      </c>
      <c r="H13" s="27"/>
      <c r="I13" s="27"/>
      <c r="J13" s="28" t="s">
        <v>90</v>
      </c>
      <c r="K13" s="27"/>
    </row>
    <row r="14" spans="1:11" ht="12.75">
      <c r="A14" s="26" t="s">
        <v>98</v>
      </c>
      <c r="B14" s="26" t="s">
        <v>99</v>
      </c>
      <c r="C14" s="30">
        <v>42736</v>
      </c>
      <c r="D14" s="26" t="s">
        <v>100</v>
      </c>
      <c r="E14" s="26">
        <v>8</v>
      </c>
      <c r="F14" s="31">
        <v>200</v>
      </c>
      <c r="G14" s="31">
        <f>E14*F14</f>
        <v>1600</v>
      </c>
      <c r="H14" s="27"/>
      <c r="I14" s="27"/>
      <c r="J14" s="27"/>
      <c r="K14" s="27"/>
    </row>
    <row r="15" spans="1:11" ht="15">
      <c r="A15" s="27"/>
      <c r="B15" s="27"/>
      <c r="C15" s="33"/>
      <c r="D15" s="27"/>
      <c r="E15" s="26"/>
      <c r="F15" s="26" t="s">
        <v>14</v>
      </c>
      <c r="G15" s="32">
        <f>SUM(G14:G14)</f>
        <v>1600</v>
      </c>
      <c r="H15" s="27"/>
      <c r="I15" s="27"/>
      <c r="J15" s="27"/>
      <c r="K15" s="27"/>
    </row>
    <row r="16" spans="2:11" ht="12.75">
      <c r="B16" s="29" t="s">
        <v>87</v>
      </c>
      <c r="C16" s="29" t="s">
        <v>91</v>
      </c>
      <c r="G16" s="27"/>
      <c r="H16" s="27"/>
      <c r="I16" s="27"/>
      <c r="J16" s="27"/>
      <c r="K16" s="27"/>
    </row>
    <row r="17" spans="2:11" ht="12.75">
      <c r="B17" s="27" t="s">
        <v>92</v>
      </c>
      <c r="C17" s="27" t="s">
        <v>89</v>
      </c>
      <c r="G17" s="27"/>
      <c r="H17" s="27"/>
      <c r="I17" s="27"/>
      <c r="J17" s="27"/>
      <c r="K17" s="27"/>
    </row>
    <row r="18" spans="3:11" ht="12.75">
      <c r="C18" s="27"/>
      <c r="G18" s="27"/>
      <c r="H18" s="27"/>
      <c r="I18" s="27"/>
      <c r="J18" s="27"/>
      <c r="K18" s="27"/>
    </row>
    <row r="19" spans="1:11" ht="18.75">
      <c r="A19" s="228" t="s">
        <v>94</v>
      </c>
      <c r="B19" s="228"/>
      <c r="C19" s="228"/>
      <c r="D19" s="228"/>
      <c r="E19" s="228"/>
      <c r="G19" s="27"/>
      <c r="H19" s="27"/>
      <c r="I19" s="27"/>
      <c r="J19" s="27"/>
      <c r="K19" s="27"/>
    </row>
    <row r="20" spans="8:11" ht="12.75">
      <c r="H20" s="27"/>
      <c r="I20" s="27"/>
      <c r="J20" s="27"/>
      <c r="K20" s="27"/>
    </row>
    <row r="21" spans="1:11" ht="12.75">
      <c r="A21" s="229" t="s">
        <v>103</v>
      </c>
      <c r="B21" s="229"/>
      <c r="C21" s="229"/>
      <c r="D21" s="229"/>
      <c r="E21" s="26"/>
      <c r="F21" s="26"/>
      <c r="G21" s="26"/>
      <c r="H21" s="27"/>
      <c r="I21" s="27"/>
      <c r="J21" s="27"/>
      <c r="K21" s="27"/>
    </row>
    <row r="22" spans="1:11" ht="12.75">
      <c r="A22" s="26" t="s">
        <v>80</v>
      </c>
      <c r="B22" s="26" t="s">
        <v>81</v>
      </c>
      <c r="C22" s="26" t="s">
        <v>82</v>
      </c>
      <c r="D22" s="26" t="s">
        <v>83</v>
      </c>
      <c r="E22" s="26" t="s">
        <v>84</v>
      </c>
      <c r="F22" s="26" t="s">
        <v>85</v>
      </c>
      <c r="G22" s="26" t="s">
        <v>86</v>
      </c>
      <c r="H22" s="27"/>
      <c r="I22" s="27"/>
      <c r="J22" s="27"/>
      <c r="K22" s="27"/>
    </row>
    <row r="23" spans="1:7" ht="12.75">
      <c r="A23" s="26" t="s">
        <v>104</v>
      </c>
      <c r="B23" s="26" t="s">
        <v>105</v>
      </c>
      <c r="C23" s="34" t="s">
        <v>106</v>
      </c>
      <c r="D23" s="26" t="s">
        <v>107</v>
      </c>
      <c r="E23" s="26">
        <v>8</v>
      </c>
      <c r="F23" s="24">
        <v>200</v>
      </c>
      <c r="G23" s="31">
        <f>E23*F23</f>
        <v>1600</v>
      </c>
    </row>
    <row r="24" spans="1:7" ht="12.75">
      <c r="A24" s="26" t="s">
        <v>108</v>
      </c>
      <c r="B24" s="26" t="s">
        <v>109</v>
      </c>
      <c r="C24" s="34">
        <v>42825</v>
      </c>
      <c r="D24" s="26" t="s">
        <v>110</v>
      </c>
      <c r="E24" s="26">
        <v>5</v>
      </c>
      <c r="F24" s="24">
        <v>200</v>
      </c>
      <c r="G24" s="31">
        <f>E24*F24</f>
        <v>1000</v>
      </c>
    </row>
    <row r="25" spans="5:11" ht="15">
      <c r="E25" s="26"/>
      <c r="F25" s="26" t="s">
        <v>14</v>
      </c>
      <c r="G25" s="32">
        <f>SUM(G23:G24)</f>
        <v>2600</v>
      </c>
      <c r="I25" s="35">
        <f>G6+G15+G25+G34+G46+G57+G67+G78+G89</f>
        <v>21600</v>
      </c>
      <c r="K25" s="35"/>
    </row>
    <row r="26" spans="3:7" ht="15">
      <c r="C26" s="29" t="s">
        <v>87</v>
      </c>
      <c r="D26" s="29" t="s">
        <v>88</v>
      </c>
      <c r="E26" s="27"/>
      <c r="F26" s="27"/>
      <c r="G26" s="36"/>
    </row>
    <row r="27" spans="4:7" ht="15">
      <c r="D27" s="27" t="s">
        <v>89</v>
      </c>
      <c r="E27" s="27"/>
      <c r="F27" s="27"/>
      <c r="G27" s="36"/>
    </row>
    <row r="28" spans="3:4" ht="12.75">
      <c r="C28" s="27"/>
      <c r="D28" s="27"/>
    </row>
    <row r="29" spans="1:7" ht="18.75">
      <c r="A29" s="228" t="s">
        <v>142</v>
      </c>
      <c r="B29" s="228"/>
      <c r="C29" s="228"/>
      <c r="D29" s="228"/>
      <c r="E29" s="228"/>
      <c r="G29" s="27"/>
    </row>
    <row r="31" spans="1:7" ht="12.75">
      <c r="A31" s="229" t="s">
        <v>112</v>
      </c>
      <c r="B31" s="229"/>
      <c r="C31" s="229"/>
      <c r="D31" s="229"/>
      <c r="E31" s="26"/>
      <c r="F31" s="26"/>
      <c r="G31" s="26"/>
    </row>
    <row r="32" spans="1:7" ht="12.75">
      <c r="A32" s="26" t="s">
        <v>80</v>
      </c>
      <c r="B32" s="26" t="s">
        <v>81</v>
      </c>
      <c r="C32" s="26" t="s">
        <v>82</v>
      </c>
      <c r="D32" s="26" t="s">
        <v>83</v>
      </c>
      <c r="E32" s="26" t="s">
        <v>84</v>
      </c>
      <c r="F32" s="26" t="s">
        <v>85</v>
      </c>
      <c r="G32" s="26" t="s">
        <v>86</v>
      </c>
    </row>
    <row r="33" spans="1:7" ht="12.75">
      <c r="A33" s="26" t="s">
        <v>113</v>
      </c>
      <c r="B33" s="26" t="s">
        <v>114</v>
      </c>
      <c r="C33" s="30">
        <v>42887</v>
      </c>
      <c r="D33" s="37" t="s">
        <v>115</v>
      </c>
      <c r="E33" s="26">
        <v>3</v>
      </c>
      <c r="F33" s="26">
        <v>200</v>
      </c>
      <c r="G33" s="31">
        <f>E33*F33</f>
        <v>600</v>
      </c>
    </row>
    <row r="34" spans="5:7" ht="15">
      <c r="E34" s="26"/>
      <c r="F34" s="26" t="s">
        <v>14</v>
      </c>
      <c r="G34" s="32">
        <f>SUM(G33:G33)</f>
        <v>600</v>
      </c>
    </row>
    <row r="35" spans="3:7" ht="15">
      <c r="C35" s="29" t="s">
        <v>87</v>
      </c>
      <c r="D35" s="29" t="s">
        <v>88</v>
      </c>
      <c r="E35" s="27"/>
      <c r="F35" s="27"/>
      <c r="G35" s="36"/>
    </row>
    <row r="36" spans="4:7" ht="15">
      <c r="D36" s="27" t="s">
        <v>89</v>
      </c>
      <c r="E36" s="27"/>
      <c r="F36" s="27"/>
      <c r="G36" s="36"/>
    </row>
    <row r="37" spans="1:7" ht="15">
      <c r="A37" s="27"/>
      <c r="B37" s="27"/>
      <c r="C37" s="27"/>
      <c r="D37" s="27"/>
      <c r="E37" s="27"/>
      <c r="F37" s="27"/>
      <c r="G37" s="36"/>
    </row>
    <row r="38" spans="1:7" ht="12.75">
      <c r="A38" s="27"/>
      <c r="B38" s="27"/>
      <c r="C38" s="27"/>
      <c r="D38" s="27"/>
      <c r="E38" s="27"/>
      <c r="F38" s="27"/>
      <c r="G38" s="27"/>
    </row>
    <row r="39" spans="1:7" ht="18.75">
      <c r="A39" s="228" t="s">
        <v>141</v>
      </c>
      <c r="B39" s="228"/>
      <c r="C39" s="228"/>
      <c r="D39" s="228"/>
      <c r="E39" s="228"/>
      <c r="G39" s="27"/>
    </row>
    <row r="41" spans="1:7" ht="12.75">
      <c r="A41" s="229" t="s">
        <v>116</v>
      </c>
      <c r="B41" s="229"/>
      <c r="C41" s="229"/>
      <c r="D41" s="229"/>
      <c r="E41" s="26"/>
      <c r="F41" s="26"/>
      <c r="G41" s="26"/>
    </row>
    <row r="42" spans="1:7" ht="12.75">
      <c r="A42" s="26" t="s">
        <v>80</v>
      </c>
      <c r="B42" s="26" t="s">
        <v>81</v>
      </c>
      <c r="C42" s="26" t="s">
        <v>82</v>
      </c>
      <c r="D42" s="26" t="s">
        <v>83</v>
      </c>
      <c r="E42" s="26" t="s">
        <v>84</v>
      </c>
      <c r="F42" s="26" t="s">
        <v>85</v>
      </c>
      <c r="G42" s="26" t="s">
        <v>86</v>
      </c>
    </row>
    <row r="43" spans="1:7" ht="12.75">
      <c r="A43" s="26" t="s">
        <v>117</v>
      </c>
      <c r="B43" s="26" t="s">
        <v>120</v>
      </c>
      <c r="C43" s="30">
        <v>42736</v>
      </c>
      <c r="D43" s="26" t="s">
        <v>118</v>
      </c>
      <c r="E43" s="26">
        <v>8</v>
      </c>
      <c r="F43" s="24">
        <v>200</v>
      </c>
      <c r="G43" s="31">
        <f>E43*F43</f>
        <v>1600</v>
      </c>
    </row>
    <row r="44" spans="1:7" ht="12.75">
      <c r="A44" s="26" t="s">
        <v>119</v>
      </c>
      <c r="B44" s="26" t="s">
        <v>121</v>
      </c>
      <c r="C44" s="30">
        <v>42736</v>
      </c>
      <c r="D44" s="26" t="s">
        <v>118</v>
      </c>
      <c r="E44" s="26">
        <v>8</v>
      </c>
      <c r="F44" s="24">
        <v>200</v>
      </c>
      <c r="G44" s="31">
        <f>E44*F44</f>
        <v>1600</v>
      </c>
    </row>
    <row r="45" spans="1:7" ht="12.75">
      <c r="A45" s="26" t="s">
        <v>122</v>
      </c>
      <c r="B45" s="26" t="s">
        <v>123</v>
      </c>
      <c r="C45" s="30">
        <v>42736</v>
      </c>
      <c r="D45" s="26" t="s">
        <v>118</v>
      </c>
      <c r="E45" s="26">
        <v>8</v>
      </c>
      <c r="F45" s="24">
        <v>200</v>
      </c>
      <c r="G45" s="31">
        <f>E45*F45</f>
        <v>1600</v>
      </c>
    </row>
    <row r="46" spans="5:7" ht="15">
      <c r="E46" s="26"/>
      <c r="F46" s="26" t="s">
        <v>14</v>
      </c>
      <c r="G46" s="32">
        <f>SUM(G43:G45)</f>
        <v>4800</v>
      </c>
    </row>
    <row r="47" spans="3:7" ht="15">
      <c r="C47" s="29" t="s">
        <v>87</v>
      </c>
      <c r="D47" s="29" t="s">
        <v>88</v>
      </c>
      <c r="E47" s="27"/>
      <c r="F47" s="27"/>
      <c r="G47" s="36"/>
    </row>
    <row r="48" spans="4:7" ht="15">
      <c r="D48" s="27" t="s">
        <v>89</v>
      </c>
      <c r="E48" s="27"/>
      <c r="F48" s="27"/>
      <c r="G48" s="36"/>
    </row>
    <row r="49" spans="1:7" ht="12.75">
      <c r="A49" s="230"/>
      <c r="B49" s="230"/>
      <c r="C49" s="230"/>
      <c r="D49" s="230"/>
      <c r="E49" s="27"/>
      <c r="F49" s="27"/>
      <c r="G49" s="27"/>
    </row>
    <row r="50" spans="1:7" ht="12.75">
      <c r="A50" s="27"/>
      <c r="B50" s="27"/>
      <c r="C50" s="27"/>
      <c r="D50" s="27"/>
      <c r="E50" s="27"/>
      <c r="F50" s="27"/>
      <c r="G50" s="27"/>
    </row>
    <row r="51" spans="1:7" ht="18.75">
      <c r="A51" s="228" t="s">
        <v>141</v>
      </c>
      <c r="B51" s="228"/>
      <c r="C51" s="228"/>
      <c r="D51" s="228"/>
      <c r="E51" s="228"/>
      <c r="G51" s="27"/>
    </row>
    <row r="53" spans="1:7" ht="12.75">
      <c r="A53" s="229" t="s">
        <v>124</v>
      </c>
      <c r="B53" s="229"/>
      <c r="C53" s="229"/>
      <c r="D53" s="229"/>
      <c r="E53" s="26"/>
      <c r="F53" s="26"/>
      <c r="G53" s="26"/>
    </row>
    <row r="54" spans="1:7" ht="12.75">
      <c r="A54" s="26" t="s">
        <v>80</v>
      </c>
      <c r="B54" s="26" t="s">
        <v>81</v>
      </c>
      <c r="C54" s="26" t="s">
        <v>82</v>
      </c>
      <c r="D54" s="26" t="s">
        <v>83</v>
      </c>
      <c r="E54" s="26" t="s">
        <v>84</v>
      </c>
      <c r="F54" s="26" t="s">
        <v>85</v>
      </c>
      <c r="G54" s="26" t="s">
        <v>86</v>
      </c>
    </row>
    <row r="55" spans="1:7" ht="12.75">
      <c r="A55" s="26" t="s">
        <v>125</v>
      </c>
      <c r="B55" s="26" t="s">
        <v>126</v>
      </c>
      <c r="C55" s="30">
        <v>42614</v>
      </c>
      <c r="D55" s="30" t="s">
        <v>127</v>
      </c>
      <c r="E55" s="26">
        <v>12</v>
      </c>
      <c r="F55" s="24">
        <v>200</v>
      </c>
      <c r="G55" s="31">
        <f>E55*F55</f>
        <v>2400</v>
      </c>
    </row>
    <row r="56" spans="1:7" ht="12.75">
      <c r="A56" s="26" t="s">
        <v>128</v>
      </c>
      <c r="B56" s="26" t="s">
        <v>129</v>
      </c>
      <c r="C56" s="30">
        <v>42633</v>
      </c>
      <c r="D56" s="30" t="s">
        <v>135</v>
      </c>
      <c r="E56" s="26">
        <v>11</v>
      </c>
      <c r="F56" s="24">
        <v>200</v>
      </c>
      <c r="G56" s="31">
        <f>E56*F56</f>
        <v>2200</v>
      </c>
    </row>
    <row r="57" spans="3:7" ht="15">
      <c r="C57" s="29" t="s">
        <v>87</v>
      </c>
      <c r="D57" s="29" t="s">
        <v>88</v>
      </c>
      <c r="E57" s="27"/>
      <c r="F57" s="26" t="s">
        <v>14</v>
      </c>
      <c r="G57" s="32">
        <f>SUM(G55:G56)</f>
        <v>4600</v>
      </c>
    </row>
    <row r="58" spans="4:7" ht="15">
      <c r="D58" s="27" t="s">
        <v>89</v>
      </c>
      <c r="E58" s="27"/>
      <c r="F58" s="27"/>
      <c r="G58" s="36"/>
    </row>
    <row r="59" spans="1:7" ht="12.75">
      <c r="A59" s="230"/>
      <c r="B59" s="230"/>
      <c r="C59" s="230"/>
      <c r="D59" s="230"/>
      <c r="E59" s="27"/>
      <c r="F59" s="27"/>
      <c r="G59" s="27"/>
    </row>
    <row r="60" spans="1:7" ht="18.75">
      <c r="A60" s="228" t="s">
        <v>141</v>
      </c>
      <c r="B60" s="228"/>
      <c r="C60" s="228"/>
      <c r="D60" s="228"/>
      <c r="E60" s="228"/>
      <c r="G60" s="27"/>
    </row>
    <row r="62" spans="1:7" ht="12.75">
      <c r="A62" s="229" t="s">
        <v>140</v>
      </c>
      <c r="B62" s="229"/>
      <c r="C62" s="229"/>
      <c r="D62" s="229"/>
      <c r="E62" s="26"/>
      <c r="F62" s="26"/>
      <c r="G62" s="26"/>
    </row>
    <row r="63" spans="1:7" ht="12.75">
      <c r="A63" s="26" t="s">
        <v>80</v>
      </c>
      <c r="B63" s="26" t="s">
        <v>81</v>
      </c>
      <c r="C63" s="26" t="s">
        <v>82</v>
      </c>
      <c r="D63" s="26" t="s">
        <v>83</v>
      </c>
      <c r="E63" s="26" t="s">
        <v>84</v>
      </c>
      <c r="F63" s="26" t="s">
        <v>85</v>
      </c>
      <c r="G63" s="26" t="s">
        <v>86</v>
      </c>
    </row>
    <row r="64" spans="1:7" ht="12.75">
      <c r="A64" s="26" t="s">
        <v>130</v>
      </c>
      <c r="B64" s="26" t="s">
        <v>131</v>
      </c>
      <c r="C64" s="30">
        <v>42644</v>
      </c>
      <c r="D64" s="30" t="s">
        <v>134</v>
      </c>
      <c r="E64" s="26">
        <v>11</v>
      </c>
      <c r="F64" s="24">
        <v>200</v>
      </c>
      <c r="G64" s="31">
        <f>E64*F64</f>
        <v>2200</v>
      </c>
    </row>
    <row r="65" spans="1:7" ht="12.75">
      <c r="A65" s="26" t="s">
        <v>132</v>
      </c>
      <c r="B65" s="26" t="s">
        <v>133</v>
      </c>
      <c r="C65" s="30">
        <v>43009</v>
      </c>
      <c r="D65" s="30" t="s">
        <v>136</v>
      </c>
      <c r="E65" s="26">
        <v>11</v>
      </c>
      <c r="F65" s="24">
        <v>200</v>
      </c>
      <c r="G65" s="31">
        <f>E65*F65</f>
        <v>2200</v>
      </c>
    </row>
    <row r="66" spans="1:7" ht="12.75">
      <c r="A66" s="26" t="s">
        <v>137</v>
      </c>
      <c r="B66" s="26" t="s">
        <v>139</v>
      </c>
      <c r="C66" s="30">
        <v>42846</v>
      </c>
      <c r="D66" s="26" t="s">
        <v>138</v>
      </c>
      <c r="E66" s="26">
        <v>4</v>
      </c>
      <c r="F66" s="24">
        <v>200</v>
      </c>
      <c r="G66" s="31">
        <f>E66*F66</f>
        <v>800</v>
      </c>
    </row>
    <row r="67" spans="5:7" ht="15">
      <c r="E67" s="26"/>
      <c r="F67" s="26" t="s">
        <v>14</v>
      </c>
      <c r="G67" s="32">
        <f>SUM(G64:G66)</f>
        <v>5200</v>
      </c>
    </row>
    <row r="68" spans="3:7" ht="15">
      <c r="C68" s="29" t="s">
        <v>87</v>
      </c>
      <c r="D68" s="29" t="s">
        <v>88</v>
      </c>
      <c r="E68" s="27"/>
      <c r="F68" s="27"/>
      <c r="G68" s="36"/>
    </row>
    <row r="69" spans="4:7" ht="15">
      <c r="D69" s="27" t="s">
        <v>89</v>
      </c>
      <c r="E69" s="27"/>
      <c r="F69" s="27"/>
      <c r="G69" s="36"/>
    </row>
    <row r="70" spans="1:7" ht="12.75">
      <c r="A70" s="27"/>
      <c r="B70" s="27"/>
      <c r="C70" s="27"/>
      <c r="D70" s="27"/>
      <c r="G70" s="27"/>
    </row>
    <row r="71" spans="1:7" ht="12.75">
      <c r="A71" s="27"/>
      <c r="B71" s="27"/>
      <c r="C71" s="27"/>
      <c r="D71" s="27"/>
      <c r="E71" s="27"/>
      <c r="F71" s="27"/>
      <c r="G71" s="27"/>
    </row>
    <row r="72" spans="1:7" ht="12.75">
      <c r="A72" s="27"/>
      <c r="B72" s="27"/>
      <c r="C72" s="27"/>
      <c r="D72" s="27"/>
      <c r="E72" s="27"/>
      <c r="F72" s="27"/>
      <c r="G72" s="27"/>
    </row>
    <row r="73" spans="1:7" ht="18.75">
      <c r="A73" s="228" t="s">
        <v>141</v>
      </c>
      <c r="B73" s="228"/>
      <c r="C73" s="228"/>
      <c r="D73" s="228"/>
      <c r="E73" s="228"/>
      <c r="G73" s="27"/>
    </row>
    <row r="75" spans="1:7" ht="12.75">
      <c r="A75" s="229" t="s">
        <v>143</v>
      </c>
      <c r="B75" s="229"/>
      <c r="C75" s="229"/>
      <c r="D75" s="229"/>
      <c r="E75" s="26"/>
      <c r="F75" s="26"/>
      <c r="G75" s="26"/>
    </row>
    <row r="76" spans="1:7" ht="12.75">
      <c r="A76" s="26" t="s">
        <v>80</v>
      </c>
      <c r="B76" s="26" t="s">
        <v>81</v>
      </c>
      <c r="C76" s="26" t="s">
        <v>82</v>
      </c>
      <c r="D76" s="26" t="s">
        <v>83</v>
      </c>
      <c r="E76" s="26" t="s">
        <v>84</v>
      </c>
      <c r="F76" s="26" t="s">
        <v>85</v>
      </c>
      <c r="G76" s="26" t="s">
        <v>86</v>
      </c>
    </row>
    <row r="77" spans="1:7" ht="12.75">
      <c r="A77" s="26" t="s">
        <v>144</v>
      </c>
      <c r="B77" s="26" t="s">
        <v>145</v>
      </c>
      <c r="C77" s="30">
        <v>42917</v>
      </c>
      <c r="D77" s="30" t="s">
        <v>146</v>
      </c>
      <c r="E77" s="26">
        <v>2</v>
      </c>
      <c r="F77" s="24">
        <v>200</v>
      </c>
      <c r="G77" s="31">
        <f>E77*F77</f>
        <v>400</v>
      </c>
    </row>
    <row r="78" spans="5:7" ht="15">
      <c r="E78" s="38"/>
      <c r="F78" s="38" t="s">
        <v>14</v>
      </c>
      <c r="G78" s="39">
        <f>SUM(G77:G77)</f>
        <v>400</v>
      </c>
    </row>
    <row r="79" spans="3:7" ht="15">
      <c r="C79" s="29" t="s">
        <v>87</v>
      </c>
      <c r="D79" s="29" t="s">
        <v>88</v>
      </c>
      <c r="E79" s="27"/>
      <c r="F79" s="27"/>
      <c r="G79" s="36"/>
    </row>
    <row r="80" spans="4:7" ht="15">
      <c r="D80" s="27" t="s">
        <v>89</v>
      </c>
      <c r="E80" s="27"/>
      <c r="F80" s="27"/>
      <c r="G80" s="36"/>
    </row>
    <row r="81" spans="1:7" ht="12.75">
      <c r="A81" s="27"/>
      <c r="B81" s="27"/>
      <c r="C81" s="27"/>
      <c r="D81" s="27" t="s">
        <v>93</v>
      </c>
      <c r="G81" s="27"/>
    </row>
    <row r="84" spans="1:7" ht="18.75">
      <c r="A84" s="228" t="s">
        <v>111</v>
      </c>
      <c r="B84" s="228"/>
      <c r="C84" s="228"/>
      <c r="D84" s="228"/>
      <c r="E84" s="228"/>
      <c r="G84" s="27"/>
    </row>
    <row r="86" spans="1:7" ht="12.75">
      <c r="A86" s="229" t="s">
        <v>147</v>
      </c>
      <c r="B86" s="229"/>
      <c r="C86" s="229"/>
      <c r="D86" s="229"/>
      <c r="E86" s="26"/>
      <c r="F86" s="26"/>
      <c r="G86" s="26"/>
    </row>
    <row r="87" spans="1:7" ht="12.75">
      <c r="A87" s="26" t="s">
        <v>80</v>
      </c>
      <c r="B87" s="26" t="s">
        <v>81</v>
      </c>
      <c r="C87" s="26" t="s">
        <v>82</v>
      </c>
      <c r="D87" s="26" t="s">
        <v>83</v>
      </c>
      <c r="E87" s="26" t="s">
        <v>84</v>
      </c>
      <c r="F87" s="26" t="s">
        <v>85</v>
      </c>
      <c r="G87" s="26" t="s">
        <v>86</v>
      </c>
    </row>
    <row r="88" spans="1:7" ht="12.75">
      <c r="A88" s="26" t="s">
        <v>148</v>
      </c>
      <c r="B88" s="26" t="s">
        <v>149</v>
      </c>
      <c r="C88" s="30">
        <v>42614</v>
      </c>
      <c r="D88" s="40" t="s">
        <v>150</v>
      </c>
      <c r="E88" s="26">
        <v>12</v>
      </c>
      <c r="F88" s="24">
        <v>100</v>
      </c>
      <c r="G88" s="31">
        <f>E88*F88</f>
        <v>1200</v>
      </c>
    </row>
    <row r="89" spans="5:7" ht="15">
      <c r="E89" s="38"/>
      <c r="F89" s="38" t="s">
        <v>14</v>
      </c>
      <c r="G89" s="39">
        <f>SUM(G88:G88)</f>
        <v>1200</v>
      </c>
    </row>
    <row r="90" spans="3:7" ht="15">
      <c r="C90" s="29" t="s">
        <v>87</v>
      </c>
      <c r="D90" s="29" t="s">
        <v>88</v>
      </c>
      <c r="E90" s="27"/>
      <c r="F90" s="27"/>
      <c r="G90" s="36"/>
    </row>
    <row r="91" spans="4:7" ht="15">
      <c r="D91" s="27" t="s">
        <v>89</v>
      </c>
      <c r="E91" s="27"/>
      <c r="F91" s="27"/>
      <c r="G91" s="36"/>
    </row>
    <row r="92" spans="1:7" ht="12.75">
      <c r="A92" s="27"/>
      <c r="B92" s="27"/>
      <c r="C92" s="27"/>
      <c r="D92" s="27" t="s">
        <v>93</v>
      </c>
      <c r="G92" s="27"/>
    </row>
    <row r="97" spans="1:7" ht="18.75">
      <c r="A97" s="228" t="s">
        <v>111</v>
      </c>
      <c r="B97" s="228"/>
      <c r="C97" s="228"/>
      <c r="D97" s="228"/>
      <c r="E97" s="228"/>
      <c r="G97" s="27"/>
    </row>
    <row r="99" spans="1:7" ht="12.75">
      <c r="A99" s="231" t="s">
        <v>151</v>
      </c>
      <c r="B99" s="229"/>
      <c r="C99" s="229"/>
      <c r="D99" s="229"/>
      <c r="E99" s="26"/>
      <c r="F99" s="26"/>
      <c r="G99" s="26"/>
    </row>
    <row r="100" spans="1:7" ht="12.75">
      <c r="A100" s="26" t="s">
        <v>80</v>
      </c>
      <c r="B100" s="26" t="s">
        <v>81</v>
      </c>
      <c r="C100" s="26" t="s">
        <v>82</v>
      </c>
      <c r="D100" s="26" t="s">
        <v>83</v>
      </c>
      <c r="E100" s="26" t="s">
        <v>84</v>
      </c>
      <c r="F100" s="26" t="s">
        <v>85</v>
      </c>
      <c r="G100" s="26" t="s">
        <v>86</v>
      </c>
    </row>
    <row r="101" spans="1:7" ht="12.75">
      <c r="A101" s="26" t="s">
        <v>148</v>
      </c>
      <c r="B101" s="26" t="s">
        <v>149</v>
      </c>
      <c r="C101" s="30">
        <v>42614</v>
      </c>
      <c r="D101" s="40" t="s">
        <v>150</v>
      </c>
      <c r="E101" s="26">
        <v>12</v>
      </c>
      <c r="F101" s="24">
        <v>100</v>
      </c>
      <c r="G101" s="31">
        <f>E101*F101</f>
        <v>1200</v>
      </c>
    </row>
    <row r="102" spans="5:7" ht="15">
      <c r="E102" s="38"/>
      <c r="F102" s="38" t="s">
        <v>14</v>
      </c>
      <c r="G102" s="39">
        <f>SUM(G101:G101)</f>
        <v>1200</v>
      </c>
    </row>
    <row r="103" spans="3:7" ht="15">
      <c r="C103" s="29" t="s">
        <v>87</v>
      </c>
      <c r="D103" s="29" t="s">
        <v>88</v>
      </c>
      <c r="E103" s="27"/>
      <c r="F103" s="27"/>
      <c r="G103" s="36"/>
    </row>
    <row r="104" spans="4:7" ht="15">
      <c r="D104" s="27" t="s">
        <v>89</v>
      </c>
      <c r="E104" s="27"/>
      <c r="F104" s="27"/>
      <c r="G104" s="36"/>
    </row>
    <row r="105" spans="1:7" ht="12.75">
      <c r="A105" s="27"/>
      <c r="B105" s="27"/>
      <c r="C105" s="27"/>
      <c r="D105" s="27" t="s">
        <v>93</v>
      </c>
      <c r="G105" s="27"/>
    </row>
  </sheetData>
  <sheetProtection/>
  <mergeCells count="22">
    <mergeCell ref="A29:E29"/>
    <mergeCell ref="A31:D31"/>
    <mergeCell ref="A73:E73"/>
    <mergeCell ref="A75:D75"/>
    <mergeCell ref="A97:E97"/>
    <mergeCell ref="A99:D99"/>
    <mergeCell ref="A39:E39"/>
    <mergeCell ref="A41:D41"/>
    <mergeCell ref="A49:D49"/>
    <mergeCell ref="A51:E51"/>
    <mergeCell ref="A1:E1"/>
    <mergeCell ref="A3:D3"/>
    <mergeCell ref="A10:E10"/>
    <mergeCell ref="A12:D12"/>
    <mergeCell ref="A19:E19"/>
    <mergeCell ref="A21:D21"/>
    <mergeCell ref="A84:E84"/>
    <mergeCell ref="A86:D86"/>
    <mergeCell ref="A53:D53"/>
    <mergeCell ref="A59:D59"/>
    <mergeCell ref="A60:E60"/>
    <mergeCell ref="A62:D62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6"/>
  <sheetViews>
    <sheetView zoomScalePageLayoutView="0" workbookViewId="0" topLeftCell="A1">
      <selection activeCell="G14" sqref="G14:G15"/>
    </sheetView>
  </sheetViews>
  <sheetFormatPr defaultColWidth="9.140625" defaultRowHeight="12.75"/>
  <cols>
    <col min="1" max="1" width="0.13671875" style="9" customWidth="1"/>
    <col min="2" max="2" width="35.00390625" style="9" hidden="1" customWidth="1"/>
    <col min="3" max="3" width="25.28125" style="9" hidden="1" customWidth="1"/>
    <col min="4" max="4" width="3.8515625" style="23" bestFit="1" customWidth="1"/>
    <col min="5" max="5" width="19.7109375" style="9" hidden="1" customWidth="1"/>
    <col min="6" max="6" width="22.00390625" style="9" customWidth="1"/>
    <col min="7" max="7" width="70.28125" style="9" bestFit="1" customWidth="1"/>
    <col min="8" max="8" width="19.140625" style="9" customWidth="1"/>
    <col min="9" max="9" width="7.8515625" style="9" customWidth="1"/>
    <col min="10" max="10" width="21.7109375" style="9" customWidth="1"/>
    <col min="11" max="11" width="13.28125" style="9" customWidth="1"/>
    <col min="12" max="12" width="27.8515625" style="9" customWidth="1"/>
    <col min="13" max="13" width="11.57421875" style="9" bestFit="1" customWidth="1"/>
    <col min="14" max="14" width="0.13671875" style="9" customWidth="1"/>
    <col min="15" max="15" width="12.140625" style="9" bestFit="1" customWidth="1"/>
    <col min="16" max="16" width="9.140625" style="9" hidden="1" customWidth="1"/>
    <col min="17" max="17" width="10.140625" style="9" hidden="1" customWidth="1"/>
    <col min="18" max="16384" width="9.140625" style="9" customWidth="1"/>
  </cols>
  <sheetData>
    <row r="1" spans="4:18" ht="15.75">
      <c r="D1" s="12"/>
      <c r="E1" s="12"/>
      <c r="F1" s="12"/>
      <c r="G1" s="12"/>
      <c r="H1" s="12"/>
      <c r="I1" s="12"/>
      <c r="J1" s="21"/>
      <c r="K1" s="12"/>
      <c r="L1" s="12"/>
      <c r="M1" s="12"/>
      <c r="N1" s="12"/>
      <c r="O1" s="12"/>
      <c r="P1" s="12"/>
      <c r="Q1" s="12"/>
      <c r="R1" s="12"/>
    </row>
    <row r="2" spans="1:21" s="6" customFormat="1" ht="15" customHeight="1">
      <c r="A2" s="7"/>
      <c r="B2" s="2"/>
      <c r="C2" s="20"/>
      <c r="D2" s="2"/>
      <c r="E2" s="1"/>
      <c r="F2" s="1"/>
      <c r="G2" s="1"/>
      <c r="H2" s="2"/>
      <c r="I2" s="2"/>
      <c r="J2" s="22"/>
      <c r="K2" s="1"/>
      <c r="L2" s="2"/>
      <c r="M2" s="2"/>
      <c r="N2" s="13"/>
      <c r="O2" s="3"/>
      <c r="P2" s="14"/>
      <c r="Q2" s="3"/>
      <c r="R2" s="11"/>
      <c r="S2" s="4"/>
      <c r="T2" s="4"/>
      <c r="U2" s="5"/>
    </row>
    <row r="3" spans="1:21" s="6" customFormat="1" ht="15" customHeight="1">
      <c r="A3" s="7"/>
      <c r="B3" s="2"/>
      <c r="C3" s="20"/>
      <c r="D3" s="2"/>
      <c r="E3" s="2"/>
      <c r="F3" s="1"/>
      <c r="G3" s="1"/>
      <c r="H3" s="2"/>
      <c r="I3" s="2"/>
      <c r="J3" s="22"/>
      <c r="K3" s="1"/>
      <c r="L3" s="2"/>
      <c r="M3" s="2"/>
      <c r="N3" s="13"/>
      <c r="O3" s="3"/>
      <c r="P3" s="14"/>
      <c r="Q3" s="3"/>
      <c r="R3" s="11"/>
      <c r="S3" s="10"/>
      <c r="T3" s="4"/>
      <c r="U3" s="5"/>
    </row>
    <row r="4" spans="1:21" s="6" customFormat="1" ht="15" customHeight="1">
      <c r="A4" s="7"/>
      <c r="B4" s="2"/>
      <c r="C4" s="20"/>
      <c r="D4" s="2"/>
      <c r="E4" s="1"/>
      <c r="F4" s="1"/>
      <c r="G4" s="2"/>
      <c r="H4" s="2"/>
      <c r="I4" s="2"/>
      <c r="J4" s="22"/>
      <c r="K4" s="1"/>
      <c r="L4" s="2"/>
      <c r="M4" s="2"/>
      <c r="N4" s="13"/>
      <c r="O4" s="3"/>
      <c r="P4" s="14"/>
      <c r="Q4" s="3"/>
      <c r="R4" s="11"/>
      <c r="S4" s="4"/>
      <c r="T4" s="4"/>
      <c r="U4" s="5"/>
    </row>
    <row r="5" spans="1:21" s="6" customFormat="1" ht="15" customHeight="1">
      <c r="A5" s="7"/>
      <c r="B5" s="2"/>
      <c r="C5" s="20"/>
      <c r="D5" s="2"/>
      <c r="E5" s="2"/>
      <c r="F5" s="1"/>
      <c r="G5" s="1"/>
      <c r="H5" s="2"/>
      <c r="I5" s="2"/>
      <c r="J5" s="22"/>
      <c r="K5" s="1"/>
      <c r="L5" s="2"/>
      <c r="M5" s="2"/>
      <c r="N5" s="15"/>
      <c r="O5" s="11"/>
      <c r="P5" s="14"/>
      <c r="Q5" s="11"/>
      <c r="R5" s="11"/>
      <c r="S5" s="4"/>
      <c r="T5" s="16"/>
      <c r="U5" s="5"/>
    </row>
    <row r="6" spans="4:15" ht="15.75">
      <c r="D6" s="2"/>
      <c r="E6" s="23"/>
      <c r="F6" s="1"/>
      <c r="G6" s="2"/>
      <c r="H6" s="2"/>
      <c r="I6" s="23"/>
      <c r="M6" s="17"/>
      <c r="N6" s="18"/>
      <c r="O6" s="19"/>
    </row>
    <row r="7" spans="4:9" ht="15">
      <c r="D7" s="2"/>
      <c r="E7" s="23"/>
      <c r="F7" s="1"/>
      <c r="G7" s="1"/>
      <c r="H7" s="2"/>
      <c r="I7" s="23"/>
    </row>
    <row r="8" spans="4:9" ht="15">
      <c r="D8" s="2"/>
      <c r="E8" s="23"/>
      <c r="F8" s="1"/>
      <c r="G8" s="1"/>
      <c r="H8" s="2"/>
      <c r="I8" s="23"/>
    </row>
    <row r="9" spans="4:9" ht="15">
      <c r="D9" s="2"/>
      <c r="E9" s="23"/>
      <c r="F9" s="1"/>
      <c r="G9" s="1"/>
      <c r="H9" s="2"/>
      <c r="I9" s="23"/>
    </row>
    <row r="10" spans="4:9" ht="15">
      <c r="D10" s="2"/>
      <c r="E10" s="23"/>
      <c r="F10" s="1"/>
      <c r="G10" s="1"/>
      <c r="H10" s="2"/>
      <c r="I10" s="23"/>
    </row>
    <row r="11" spans="4:9" ht="15">
      <c r="D11" s="2"/>
      <c r="E11" s="23"/>
      <c r="F11" s="1"/>
      <c r="G11" s="1"/>
      <c r="H11" s="2"/>
      <c r="I11" s="23"/>
    </row>
    <row r="12" spans="4:9" ht="15">
      <c r="D12" s="2"/>
      <c r="E12" s="23"/>
      <c r="F12" s="1"/>
      <c r="G12" s="1"/>
      <c r="H12" s="2"/>
      <c r="I12" s="23"/>
    </row>
    <row r="13" spans="4:9" ht="15">
      <c r="D13" s="2"/>
      <c r="E13" s="23"/>
      <c r="F13" s="1"/>
      <c r="G13" s="1"/>
      <c r="H13" s="2"/>
      <c r="I13" s="23"/>
    </row>
    <row r="14" spans="4:9" ht="15">
      <c r="D14" s="2"/>
      <c r="E14" s="23"/>
      <c r="F14" s="1"/>
      <c r="G14" s="1"/>
      <c r="H14" s="2"/>
      <c r="I14" s="23"/>
    </row>
    <row r="15" spans="4:9" ht="15">
      <c r="D15" s="2"/>
      <c r="E15" s="23"/>
      <c r="F15" s="1"/>
      <c r="G15" s="1"/>
      <c r="H15" s="2"/>
      <c r="I15" s="23"/>
    </row>
    <row r="16" spans="4:9" ht="15">
      <c r="D16" s="2"/>
      <c r="E16" s="23"/>
      <c r="F16" s="1"/>
      <c r="G16" s="1"/>
      <c r="H16" s="2"/>
      <c r="I16" s="23"/>
    </row>
    <row r="17" spans="4:9" ht="15">
      <c r="D17" s="2"/>
      <c r="E17" s="23"/>
      <c r="F17" s="1"/>
      <c r="G17" s="1"/>
      <c r="H17" s="2"/>
      <c r="I17" s="23"/>
    </row>
    <row r="18" spans="4:9" ht="15">
      <c r="D18" s="2"/>
      <c r="E18" s="23"/>
      <c r="F18" s="1"/>
      <c r="G18" s="1"/>
      <c r="H18" s="2"/>
      <c r="I18" s="23"/>
    </row>
    <row r="19" spans="4:9" ht="15">
      <c r="D19" s="2"/>
      <c r="E19" s="23"/>
      <c r="F19" s="1"/>
      <c r="G19" s="2"/>
      <c r="H19" s="2"/>
      <c r="I19" s="23"/>
    </row>
    <row r="20" spans="4:9" ht="15">
      <c r="D20" s="2"/>
      <c r="E20" s="23"/>
      <c r="F20" s="1"/>
      <c r="G20" s="1"/>
      <c r="H20" s="2"/>
      <c r="I20" s="23"/>
    </row>
    <row r="21" spans="4:9" ht="15">
      <c r="D21" s="2"/>
      <c r="E21" s="23"/>
      <c r="F21" s="1"/>
      <c r="G21" s="2"/>
      <c r="H21" s="2"/>
      <c r="I21" s="23"/>
    </row>
    <row r="22" spans="4:9" ht="15">
      <c r="D22" s="2"/>
      <c r="E22" s="23"/>
      <c r="F22" s="1"/>
      <c r="G22" s="2"/>
      <c r="H22" s="2"/>
      <c r="I22" s="23"/>
    </row>
    <row r="23" spans="4:9" ht="15">
      <c r="D23" s="2"/>
      <c r="E23" s="23"/>
      <c r="F23" s="1"/>
      <c r="G23" s="1"/>
      <c r="H23" s="2"/>
      <c r="I23" s="23"/>
    </row>
    <row r="24" spans="4:9" ht="15">
      <c r="D24" s="2"/>
      <c r="E24" s="23"/>
      <c r="F24" s="1"/>
      <c r="G24" s="1"/>
      <c r="H24" s="2"/>
      <c r="I24" s="23"/>
    </row>
    <row r="25" spans="4:9" ht="15">
      <c r="D25" s="2"/>
      <c r="E25" s="23"/>
      <c r="F25" s="1"/>
      <c r="G25" s="2"/>
      <c r="H25" s="2"/>
      <c r="I25" s="23"/>
    </row>
    <row r="26" spans="4:9" ht="15">
      <c r="D26" s="2"/>
      <c r="E26" s="23"/>
      <c r="F26" s="1"/>
      <c r="G26" s="2"/>
      <c r="H26" s="2"/>
      <c r="I26" s="23"/>
    </row>
    <row r="27" spans="4:9" ht="15">
      <c r="D27" s="2"/>
      <c r="E27" s="23"/>
      <c r="F27" s="1"/>
      <c r="G27" s="2"/>
      <c r="H27" s="2"/>
      <c r="I27" s="23"/>
    </row>
    <row r="28" spans="4:9" ht="15">
      <c r="D28" s="2"/>
      <c r="E28" s="23"/>
      <c r="F28" s="1"/>
      <c r="G28" s="2"/>
      <c r="H28" s="2"/>
      <c r="I28" s="23"/>
    </row>
    <row r="29" spans="4:9" ht="15">
      <c r="D29" s="2"/>
      <c r="E29" s="23"/>
      <c r="F29" s="1"/>
      <c r="G29" s="2"/>
      <c r="H29" s="2"/>
      <c r="I29" s="23"/>
    </row>
    <row r="30" spans="4:9" ht="15">
      <c r="D30" s="2"/>
      <c r="E30" s="23"/>
      <c r="F30" s="1"/>
      <c r="G30" s="8"/>
      <c r="H30" s="2"/>
      <c r="I30" s="23"/>
    </row>
    <row r="31" spans="4:9" ht="15">
      <c r="D31" s="2"/>
      <c r="E31" s="23"/>
      <c r="F31" s="1"/>
      <c r="G31" s="2"/>
      <c r="H31" s="2"/>
      <c r="I31" s="23"/>
    </row>
    <row r="32" spans="4:9" ht="15">
      <c r="D32" s="2"/>
      <c r="E32" s="23"/>
      <c r="F32" s="1"/>
      <c r="G32" s="2"/>
      <c r="H32" s="2"/>
      <c r="I32" s="23"/>
    </row>
    <row r="33" spans="4:9" ht="15">
      <c r="D33" s="2"/>
      <c r="E33" s="23"/>
      <c r="F33" s="1"/>
      <c r="G33" s="2"/>
      <c r="H33" s="2"/>
      <c r="I33" s="23"/>
    </row>
    <row r="34" spans="4:9" ht="15">
      <c r="D34" s="2"/>
      <c r="E34" s="23"/>
      <c r="F34" s="1"/>
      <c r="G34" s="2"/>
      <c r="H34" s="2"/>
      <c r="I34" s="23"/>
    </row>
    <row r="35" spans="4:9" ht="15">
      <c r="D35" s="2"/>
      <c r="E35" s="23"/>
      <c r="F35" s="1"/>
      <c r="G35" s="2"/>
      <c r="H35" s="2"/>
      <c r="I35" s="23"/>
    </row>
    <row r="36" spans="4:9" ht="15">
      <c r="D36" s="2"/>
      <c r="E36" s="23"/>
      <c r="F36" s="1"/>
      <c r="G36" s="1"/>
      <c r="H36" s="2"/>
      <c r="I36" s="23"/>
    </row>
    <row r="37" spans="4:9" ht="15">
      <c r="D37" s="2"/>
      <c r="E37" s="23"/>
      <c r="F37" s="1"/>
      <c r="G37" s="2"/>
      <c r="H37" s="2"/>
      <c r="I37" s="23"/>
    </row>
    <row r="38" spans="4:9" ht="15">
      <c r="D38" s="2"/>
      <c r="E38" s="23"/>
      <c r="F38" s="1"/>
      <c r="G38" s="2"/>
      <c r="H38" s="2"/>
      <c r="I38" s="23"/>
    </row>
    <row r="39" spans="4:9" ht="15">
      <c r="D39" s="2"/>
      <c r="E39" s="23"/>
      <c r="F39" s="1"/>
      <c r="G39" s="1"/>
      <c r="H39" s="2"/>
      <c r="I39" s="23"/>
    </row>
    <row r="40" spans="4:9" ht="15">
      <c r="D40" s="2"/>
      <c r="E40" s="23"/>
      <c r="F40" s="1"/>
      <c r="G40" s="2"/>
      <c r="H40" s="2"/>
      <c r="I40" s="23"/>
    </row>
    <row r="41" spans="4:9" ht="15">
      <c r="D41" s="2"/>
      <c r="E41" s="23"/>
      <c r="F41" s="1"/>
      <c r="G41" s="1"/>
      <c r="H41" s="2"/>
      <c r="I41" s="23"/>
    </row>
    <row r="42" spans="4:9" ht="15">
      <c r="D42" s="2"/>
      <c r="E42" s="23"/>
      <c r="F42" s="1"/>
      <c r="G42" s="1"/>
      <c r="H42" s="2"/>
      <c r="I42" s="23"/>
    </row>
    <row r="43" spans="4:9" ht="15">
      <c r="D43" s="2"/>
      <c r="E43" s="23"/>
      <c r="F43" s="1"/>
      <c r="G43" s="1"/>
      <c r="H43" s="2"/>
      <c r="I43" s="23"/>
    </row>
    <row r="44" spans="4:9" ht="15">
      <c r="D44" s="2"/>
      <c r="E44" s="23"/>
      <c r="F44" s="1"/>
      <c r="G44" s="1"/>
      <c r="H44" s="2"/>
      <c r="I44" s="23"/>
    </row>
    <row r="45" spans="4:9" ht="15">
      <c r="D45" s="2"/>
      <c r="E45" s="23"/>
      <c r="F45" s="1"/>
      <c r="G45" s="2"/>
      <c r="H45" s="2"/>
      <c r="I45" s="23"/>
    </row>
    <row r="46" spans="4:9" ht="15">
      <c r="D46" s="2"/>
      <c r="E46" s="23"/>
      <c r="F46" s="1"/>
      <c r="G46" s="2"/>
      <c r="H46" s="2"/>
      <c r="I46" s="23"/>
    </row>
    <row r="47" spans="4:9" ht="15">
      <c r="D47" s="2"/>
      <c r="E47" s="23"/>
      <c r="F47" s="1"/>
      <c r="G47" s="2"/>
      <c r="H47" s="2"/>
      <c r="I47" s="23"/>
    </row>
    <row r="48" spans="4:9" ht="15">
      <c r="D48" s="2"/>
      <c r="E48" s="23"/>
      <c r="F48" s="1"/>
      <c r="G48" s="1"/>
      <c r="H48" s="2"/>
      <c r="I48" s="23"/>
    </row>
    <row r="49" spans="4:9" ht="15">
      <c r="D49" s="2"/>
      <c r="E49" s="23"/>
      <c r="F49" s="1"/>
      <c r="G49" s="2"/>
      <c r="H49" s="2"/>
      <c r="I49" s="23"/>
    </row>
    <row r="50" spans="4:9" ht="15">
      <c r="D50" s="2"/>
      <c r="E50" s="23"/>
      <c r="F50" s="1"/>
      <c r="G50" s="1"/>
      <c r="H50" s="2"/>
      <c r="I50" s="23"/>
    </row>
    <row r="51" spans="4:9" ht="15">
      <c r="D51" s="2"/>
      <c r="E51" s="23"/>
      <c r="F51" s="1"/>
      <c r="G51" s="1"/>
      <c r="H51" s="2"/>
      <c r="I51" s="23"/>
    </row>
    <row r="52" spans="5:9" ht="12.75">
      <c r="E52" s="23"/>
      <c r="F52" s="23"/>
      <c r="G52" s="23"/>
      <c r="H52" s="23"/>
      <c r="I52" s="23"/>
    </row>
    <row r="53" spans="5:9" ht="15.75">
      <c r="E53" s="23"/>
      <c r="F53" s="23"/>
      <c r="G53" s="12"/>
      <c r="H53" s="12"/>
      <c r="I53" s="23"/>
    </row>
    <row r="54" spans="4:9" ht="15">
      <c r="D54" s="15"/>
      <c r="E54" s="23"/>
      <c r="F54" s="1"/>
      <c r="G54" s="1"/>
      <c r="H54" s="15"/>
      <c r="I54" s="23"/>
    </row>
    <row r="55" spans="4:9" ht="15">
      <c r="D55" s="15"/>
      <c r="E55" s="23"/>
      <c r="F55" s="1"/>
      <c r="G55" s="1"/>
      <c r="H55" s="15"/>
      <c r="I55" s="23"/>
    </row>
    <row r="56" spans="4:9" ht="15">
      <c r="D56" s="15"/>
      <c r="E56" s="23"/>
      <c r="F56" s="1"/>
      <c r="G56" s="1"/>
      <c r="H56" s="15"/>
      <c r="I56" s="23"/>
    </row>
    <row r="57" spans="4:9" ht="15">
      <c r="D57" s="15"/>
      <c r="E57" s="23"/>
      <c r="F57" s="1"/>
      <c r="G57" s="2"/>
      <c r="H57" s="15"/>
      <c r="I57" s="23"/>
    </row>
    <row r="58" spans="4:9" ht="15">
      <c r="D58" s="15"/>
      <c r="E58" s="23"/>
      <c r="F58" s="1"/>
      <c r="G58" s="2"/>
      <c r="H58" s="15"/>
      <c r="I58" s="23"/>
    </row>
    <row r="59" spans="4:9" ht="15">
      <c r="D59" s="15"/>
      <c r="E59" s="23"/>
      <c r="F59" s="1"/>
      <c r="G59" s="2"/>
      <c r="H59" s="15"/>
      <c r="I59" s="23"/>
    </row>
    <row r="60" spans="4:9" ht="15">
      <c r="D60" s="15"/>
      <c r="E60" s="23"/>
      <c r="F60" s="1"/>
      <c r="G60" s="1"/>
      <c r="H60" s="15"/>
      <c r="I60" s="23"/>
    </row>
    <row r="61" spans="4:9" ht="15">
      <c r="D61" s="15"/>
      <c r="E61" s="23"/>
      <c r="F61" s="1"/>
      <c r="G61" s="1"/>
      <c r="H61" s="15"/>
      <c r="I61" s="23"/>
    </row>
    <row r="62" spans="4:9" ht="15">
      <c r="D62" s="15"/>
      <c r="E62" s="23"/>
      <c r="F62" s="1"/>
      <c r="G62" s="1"/>
      <c r="H62" s="15"/>
      <c r="I62" s="23"/>
    </row>
    <row r="63" spans="4:9" ht="15">
      <c r="D63" s="15"/>
      <c r="E63" s="23"/>
      <c r="F63" s="1"/>
      <c r="G63" s="2"/>
      <c r="H63" s="15"/>
      <c r="I63" s="23"/>
    </row>
    <row r="64" spans="4:9" ht="15">
      <c r="D64" s="15"/>
      <c r="E64" s="23"/>
      <c r="F64" s="1"/>
      <c r="G64" s="2"/>
      <c r="H64" s="15"/>
      <c r="I64" s="23"/>
    </row>
    <row r="65" spans="4:9" ht="15">
      <c r="D65" s="15"/>
      <c r="E65" s="23"/>
      <c r="F65" s="1"/>
      <c r="G65" s="2"/>
      <c r="H65" s="15"/>
      <c r="I65" s="23"/>
    </row>
    <row r="66" spans="5:9" ht="12.75">
      <c r="E66" s="23"/>
      <c r="F66" s="23"/>
      <c r="G66" s="23"/>
      <c r="H66" s="23"/>
      <c r="I66" s="23"/>
    </row>
    <row r="67" spans="5:9" ht="15.75">
      <c r="E67" s="23"/>
      <c r="F67" s="23"/>
      <c r="G67" s="12"/>
      <c r="H67" s="12"/>
      <c r="I67" s="23"/>
    </row>
    <row r="68" spans="4:9" ht="15">
      <c r="D68" s="15"/>
      <c r="E68" s="23"/>
      <c r="F68" s="1"/>
      <c r="G68" s="1"/>
      <c r="H68" s="15"/>
      <c r="I68" s="23"/>
    </row>
    <row r="69" spans="4:9" ht="15">
      <c r="D69" s="15"/>
      <c r="E69" s="23"/>
      <c r="F69" s="1"/>
      <c r="G69" s="1"/>
      <c r="H69" s="15"/>
      <c r="I69" s="23"/>
    </row>
    <row r="70" spans="4:9" ht="15">
      <c r="D70" s="15"/>
      <c r="E70" s="23"/>
      <c r="F70" s="1"/>
      <c r="G70" s="1"/>
      <c r="H70" s="15"/>
      <c r="I70" s="23"/>
    </row>
    <row r="71" spans="4:9" ht="15">
      <c r="D71" s="15"/>
      <c r="E71" s="23"/>
      <c r="F71" s="1"/>
      <c r="G71" s="2"/>
      <c r="H71" s="15"/>
      <c r="I71" s="23"/>
    </row>
    <row r="72" spans="4:9" ht="15">
      <c r="D72" s="15"/>
      <c r="E72" s="23"/>
      <c r="F72" s="1"/>
      <c r="G72" s="1"/>
      <c r="H72" s="15"/>
      <c r="I72" s="23"/>
    </row>
    <row r="73" spans="5:9" ht="12.75">
      <c r="E73" s="23"/>
      <c r="F73" s="23"/>
      <c r="G73" s="23"/>
      <c r="H73" s="23"/>
      <c r="I73" s="23"/>
    </row>
    <row r="74" spans="5:9" ht="15.75">
      <c r="E74" s="23"/>
      <c r="F74" s="23"/>
      <c r="G74" s="12"/>
      <c r="H74" s="12"/>
      <c r="I74" s="23"/>
    </row>
    <row r="75" spans="4:9" ht="15">
      <c r="D75" s="15"/>
      <c r="E75" s="23"/>
      <c r="F75" s="1"/>
      <c r="G75" s="1"/>
      <c r="H75" s="15"/>
      <c r="I75" s="23"/>
    </row>
    <row r="76" spans="4:9" ht="15">
      <c r="D76" s="15"/>
      <c r="E76" s="23"/>
      <c r="F76" s="1"/>
      <c r="G76" s="1"/>
      <c r="H76" s="15"/>
      <c r="I76" s="23"/>
    </row>
    <row r="77" spans="4:9" ht="15">
      <c r="D77" s="15"/>
      <c r="E77" s="23"/>
      <c r="F77" s="1"/>
      <c r="G77" s="1"/>
      <c r="H77" s="15"/>
      <c r="I77" s="23"/>
    </row>
    <row r="78" spans="4:9" ht="15">
      <c r="D78" s="15"/>
      <c r="E78" s="23"/>
      <c r="F78" s="1"/>
      <c r="G78" s="1"/>
      <c r="H78" s="15"/>
      <c r="I78" s="23"/>
    </row>
    <row r="79" spans="4:9" ht="15">
      <c r="D79" s="15"/>
      <c r="E79" s="23"/>
      <c r="F79" s="1"/>
      <c r="G79" s="1"/>
      <c r="H79" s="15"/>
      <c r="I79" s="23"/>
    </row>
    <row r="80" spans="4:9" ht="15">
      <c r="D80" s="15"/>
      <c r="E80" s="23"/>
      <c r="F80" s="1"/>
      <c r="G80" s="1"/>
      <c r="H80" s="15"/>
      <c r="I80" s="23"/>
    </row>
    <row r="81" spans="4:9" ht="15">
      <c r="D81" s="15"/>
      <c r="E81" s="23"/>
      <c r="F81" s="1"/>
      <c r="G81" s="1"/>
      <c r="H81" s="15"/>
      <c r="I81" s="23"/>
    </row>
    <row r="82" spans="4:9" ht="15">
      <c r="D82" s="15"/>
      <c r="E82" s="23"/>
      <c r="F82" s="1"/>
      <c r="G82" s="1"/>
      <c r="H82" s="15"/>
      <c r="I82" s="23"/>
    </row>
    <row r="83" spans="5:9" ht="12.75">
      <c r="E83" s="23"/>
      <c r="F83" s="23"/>
      <c r="G83" s="23"/>
      <c r="H83" s="23"/>
      <c r="I83" s="23"/>
    </row>
    <row r="84" spans="5:9" ht="12.75">
      <c r="E84" s="23"/>
      <c r="F84" s="23"/>
      <c r="G84" s="23"/>
      <c r="H84" s="23"/>
      <c r="I84" s="23"/>
    </row>
    <row r="85" spans="5:9" ht="12.75">
      <c r="E85" s="23"/>
      <c r="F85" s="23"/>
      <c r="G85" s="23"/>
      <c r="H85" s="23"/>
      <c r="I85" s="23"/>
    </row>
    <row r="86" spans="5:9" ht="12.75">
      <c r="E86" s="23"/>
      <c r="F86" s="23"/>
      <c r="G86" s="23"/>
      <c r="H86" s="23"/>
      <c r="I86" s="23"/>
    </row>
    <row r="87" spans="5:9" ht="12.75">
      <c r="E87" s="23"/>
      <c r="F87" s="23"/>
      <c r="G87" s="23"/>
      <c r="H87" s="23"/>
      <c r="I87" s="23"/>
    </row>
    <row r="88" spans="5:9" ht="12.75">
      <c r="E88" s="23"/>
      <c r="F88" s="23"/>
      <c r="G88" s="23"/>
      <c r="H88" s="23"/>
      <c r="I88" s="23"/>
    </row>
    <row r="89" spans="5:9" ht="12.75">
      <c r="E89" s="23"/>
      <c r="F89" s="23"/>
      <c r="G89" s="23"/>
      <c r="H89" s="23"/>
      <c r="I89" s="23"/>
    </row>
    <row r="90" spans="4:8" ht="12.75">
      <c r="D90" s="150"/>
      <c r="F90" s="150"/>
      <c r="G90" s="150"/>
      <c r="H90" s="150"/>
    </row>
    <row r="91" spans="6:8" ht="12.75">
      <c r="F91" s="23"/>
      <c r="G91" s="23"/>
      <c r="H91" s="23"/>
    </row>
    <row r="92" spans="6:8" ht="12.75">
      <c r="F92" s="23"/>
      <c r="G92" s="23"/>
      <c r="H92" s="23"/>
    </row>
    <row r="93" spans="6:8" ht="12.75">
      <c r="F93" s="23"/>
      <c r="G93" s="23"/>
      <c r="H93" s="23"/>
    </row>
    <row r="94" spans="6:8" ht="12.75">
      <c r="F94" s="23"/>
      <c r="G94" s="23"/>
      <c r="H94" s="23"/>
    </row>
    <row r="95" spans="6:8" ht="12.75">
      <c r="F95" s="23"/>
      <c r="G95" s="23"/>
      <c r="H95" s="23"/>
    </row>
    <row r="96" spans="6:8" ht="12.75">
      <c r="F96" s="23"/>
      <c r="G96" s="23"/>
      <c r="H96" s="23"/>
    </row>
  </sheetData>
  <sheetProtection/>
  <printOptions/>
  <pageMargins left="0.7" right="0.7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Zavod za podjetništvo in turizem Brežice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Horžen</dc:creator>
  <cp:keywords/>
  <dc:description/>
  <cp:lastModifiedBy>Vesna Kržan</cp:lastModifiedBy>
  <cp:lastPrinted>2017-10-11T09:38:42Z</cp:lastPrinted>
  <dcterms:created xsi:type="dcterms:W3CDTF">2006-10-30T12:10:42Z</dcterms:created>
  <dcterms:modified xsi:type="dcterms:W3CDTF">2018-01-08T13:49:18Z</dcterms:modified>
  <cp:category/>
  <cp:version/>
  <cp:contentType/>
  <cp:contentStatus/>
</cp:coreProperties>
</file>