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defaultThemeVersion="124226"/>
  <mc:AlternateContent xmlns:mc="http://schemas.openxmlformats.org/markup-compatibility/2006">
    <mc:Choice Requires="x15">
      <x15ac:absPath xmlns:x15ac="http://schemas.microsoft.com/office/spreadsheetml/2010/11/ac" url="C:\Users\vilma.zupancic\OneDrive - Obcina Brezice\SLUZBA\JAVNA NAROČILA\NMV\OIOPJN\Ureditev prostorov za ZDB\RD\"/>
    </mc:Choice>
  </mc:AlternateContent>
  <xr:revisionPtr revIDLastSave="230" documentId="6_{F59D3621-8AD8-4288-B4B3-4F154C0F917F}" xr6:coauthVersionLast="33" xr6:coauthVersionMax="33" xr10:uidLastSave="{4408091E-4C2B-429E-ADEC-6345462B2E13}"/>
  <bookViews>
    <workbookView xWindow="0" yWindow="0" windowWidth="28800" windowHeight="11625" tabRatio="824" xr2:uid="{00000000-000D-0000-FFFF-FFFF00000000}"/>
  </bookViews>
  <sheets>
    <sheet name="rekapitulacija skupna" sheetId="1" r:id="rId1"/>
    <sheet name="Tehnični opis prostorov" sheetId="24" r:id="rId2"/>
    <sheet name="rekapitulacija grad.- obrt. del" sheetId="2" r:id="rId3"/>
    <sheet name="preddela" sheetId="3" r:id="rId4"/>
    <sheet name="zidarska dela" sheetId="6" r:id="rId5"/>
    <sheet name="mizarska dela" sheetId="13" r:id="rId6"/>
    <sheet name="tlakarska dela" sheetId="21" r:id="rId7"/>
    <sheet name="suhomontažna dela" sheetId="15" r:id="rId8"/>
    <sheet name="pleskarska dela" sheetId="17" r:id="rId9"/>
    <sheet name="ostala dela" sheetId="20" r:id="rId10"/>
    <sheet name="pohištvena oprema" sheetId="22" r:id="rId11"/>
    <sheet name="računalniška in druga oprema" sheetId="23" r:id="rId12"/>
  </sheets>
  <definedNames>
    <definedName name="_xlnm.Print_Area" localSheetId="8">'pleskarska dela'!$A$1:$F$11</definedName>
    <definedName name="_xlnm.Print_Area" localSheetId="2">'rekapitulacija grad.- obrt. del'!$A$1:$H$71</definedName>
    <definedName name="_xlnm.Print_Area" localSheetId="0">'rekapitulacija skupna'!$A$1:$F$35</definedName>
    <definedName name="_xlnm.Print_Area" localSheetId="7">'suhomontažna dela'!$A$1:$F$20</definedName>
    <definedName name="_xlnm.Print_Area" localSheetId="6">'tlakarska dela'!$A$1:$F$19</definedName>
    <definedName name="_xlnm.Print_Area" localSheetId="4">'zidarska dela'!$A$1:$F$11</definedName>
  </definedNames>
  <calcPr calcId="179017"/>
  <fileRecoveryPr autoRecover="0"/>
</workbook>
</file>

<file path=xl/calcChain.xml><?xml version="1.0" encoding="utf-8"?>
<calcChain xmlns="http://schemas.openxmlformats.org/spreadsheetml/2006/main">
  <c r="F6" i="13" l="1"/>
  <c r="F32" i="20" l="1"/>
  <c r="F3" i="20"/>
  <c r="E8" i="23" l="1"/>
  <c r="E9" i="23"/>
  <c r="E10" i="23"/>
  <c r="E11" i="23"/>
  <c r="E12" i="23"/>
  <c r="E13" i="23"/>
  <c r="E14" i="23"/>
  <c r="E15" i="23"/>
  <c r="E7" i="23"/>
  <c r="E16" i="23" l="1"/>
  <c r="F16" i="1" s="1"/>
  <c r="F20" i="22" l="1"/>
  <c r="F19" i="22"/>
  <c r="F49" i="22" l="1"/>
  <c r="F50" i="22"/>
  <c r="F48" i="22"/>
  <c r="F45" i="22"/>
  <c r="F42" i="22"/>
  <c r="F43" i="22"/>
  <c r="F44" i="22"/>
  <c r="F41" i="22"/>
  <c r="F38" i="22"/>
  <c r="F37" i="22"/>
  <c r="F30" i="22"/>
  <c r="F36" i="22"/>
  <c r="F35" i="22"/>
  <c r="F34" i="22"/>
  <c r="F33" i="22"/>
  <c r="F32" i="22"/>
  <c r="F31" i="22"/>
  <c r="F26" i="20"/>
  <c r="F27" i="20"/>
  <c r="F28" i="20"/>
  <c r="F30" i="20"/>
  <c r="F25" i="20"/>
  <c r="F22" i="20"/>
  <c r="F20" i="20"/>
  <c r="F19" i="20"/>
  <c r="F18" i="20"/>
  <c r="F15" i="20"/>
  <c r="F13" i="20"/>
  <c r="F12" i="20"/>
  <c r="F22" i="17"/>
  <c r="F20" i="17"/>
  <c r="F21" i="15"/>
  <c r="F20" i="15"/>
  <c r="F15" i="17"/>
  <c r="F17" i="17"/>
  <c r="F12" i="17"/>
  <c r="F10" i="17"/>
  <c r="F16" i="15"/>
  <c r="F15" i="15"/>
  <c r="F11" i="15"/>
  <c r="F10" i="15"/>
  <c r="F19" i="21"/>
  <c r="F15" i="21"/>
  <c r="F13" i="21"/>
  <c r="F9" i="21"/>
  <c r="F35" i="13"/>
  <c r="F33" i="13"/>
  <c r="F27" i="13"/>
  <c r="F15" i="13"/>
  <c r="F13" i="13"/>
  <c r="F22" i="6"/>
  <c r="F23" i="6"/>
  <c r="F21" i="6"/>
  <c r="F17" i="6"/>
  <c r="F16" i="6"/>
  <c r="F12" i="6"/>
  <c r="F11" i="6"/>
  <c r="F10" i="6"/>
  <c r="F41" i="3"/>
  <c r="F42" i="3"/>
  <c r="F43" i="3"/>
  <c r="F39" i="3"/>
  <c r="F40" i="3"/>
  <c r="F38" i="3"/>
  <c r="F25" i="3"/>
  <c r="F24" i="3"/>
  <c r="F23" i="3"/>
  <c r="F22" i="3"/>
  <c r="F21" i="3"/>
  <c r="F20" i="3"/>
  <c r="F19" i="3"/>
  <c r="F29" i="3"/>
  <c r="F30" i="3"/>
  <c r="F31" i="3"/>
  <c r="F32" i="3"/>
  <c r="F33" i="3"/>
  <c r="F34" i="3"/>
  <c r="F35" i="3"/>
  <c r="F28" i="3"/>
  <c r="F52" i="22" l="1"/>
  <c r="F15" i="1" s="1"/>
  <c r="F9" i="20"/>
  <c r="F7" i="20" l="1"/>
  <c r="F27" i="22" l="1"/>
  <c r="F26" i="22"/>
  <c r="F25" i="22"/>
  <c r="F24" i="22"/>
  <c r="F23" i="22"/>
  <c r="F22" i="22"/>
  <c r="F21" i="22"/>
  <c r="F15" i="3" l="1"/>
  <c r="F5" i="17" l="1"/>
  <c r="F5" i="15" l="1"/>
  <c r="F5" i="6" l="1"/>
  <c r="F8" i="13" l="1"/>
  <c r="F37" i="13" s="1"/>
  <c r="F62" i="2" s="1"/>
  <c r="F16" i="3" l="1"/>
  <c r="F14" i="3" l="1"/>
  <c r="F10" i="3"/>
  <c r="F6" i="20" l="1"/>
  <c r="F66" i="2" s="1"/>
  <c r="F5" i="21" l="1"/>
  <c r="F21" i="21" l="1"/>
  <c r="F63" i="2" s="1"/>
  <c r="F6" i="15"/>
  <c r="F23" i="15" s="1"/>
  <c r="F64" i="2" s="1"/>
  <c r="F7" i="17" l="1"/>
  <c r="F24" i="17" s="1"/>
  <c r="F65" i="2" s="1"/>
  <c r="F67" i="2" s="1"/>
  <c r="F6" i="6" l="1"/>
  <c r="F4" i="6" l="1"/>
  <c r="F25" i="6" s="1"/>
  <c r="F58" i="2" s="1"/>
  <c r="F12" i="3" l="1"/>
  <c r="F11" i="3"/>
  <c r="F13" i="3"/>
  <c r="F5" i="3" l="1"/>
  <c r="F45" i="3" s="1"/>
  <c r="F57" i="2" s="1"/>
  <c r="F59" i="2" s="1"/>
  <c r="F69" i="2" s="1"/>
  <c r="F14" i="1" l="1"/>
  <c r="F70" i="2"/>
  <c r="F71" i="2" s="1"/>
  <c r="F17" i="1" l="1"/>
  <c r="F18" i="1" l="1"/>
  <c r="F20" i="1" s="1"/>
  <c r="F21" i="1" s="1"/>
  <c r="F22" i="1" l="1"/>
</calcChain>
</file>

<file path=xl/sharedStrings.xml><?xml version="1.0" encoding="utf-8"?>
<sst xmlns="http://schemas.openxmlformats.org/spreadsheetml/2006/main" count="455" uniqueCount="202">
  <si>
    <t>kpl</t>
  </si>
  <si>
    <t>m2</t>
  </si>
  <si>
    <t>I PREDELA</t>
  </si>
  <si>
    <t>Odvoz porušenega materiala na končno  deponijo v razdaljo do 20 km, ločeno po vrstah odpadka z nakladanjem materiala ter vsemi pomožnimi deli in prenosi</t>
  </si>
  <si>
    <t>UREDITEV GRADBIŠČA</t>
  </si>
  <si>
    <t>kos</t>
  </si>
  <si>
    <t xml:space="preserve">GRADBENA + OBRTNIŠKA DELA </t>
  </si>
  <si>
    <t>DDV</t>
  </si>
  <si>
    <t>LESENA VRATA</t>
  </si>
  <si>
    <t xml:space="preserve">POPIS DEL GRADBENO - OBRTNIŠKA DELA </t>
  </si>
  <si>
    <t>V ceni vsakih posameznih del je po potrebi zajeti vse delovne in pomožne odre kot tudi čiščenje vseh</t>
  </si>
  <si>
    <t xml:space="preserve">1. GRADBENO - OBRTNIŠKA DELA </t>
  </si>
  <si>
    <t>ddv</t>
  </si>
  <si>
    <t>SKUPAJ</t>
  </si>
  <si>
    <t>kom</t>
  </si>
  <si>
    <t>Vzidava vrat velikosti do 2 m2</t>
  </si>
  <si>
    <t>stanja.</t>
  </si>
  <si>
    <t>garancijami, navodili za obratovanje in vzdrževanje in servisiranje ter funkcionalno shemo izvedenega</t>
  </si>
  <si>
    <t xml:space="preserve"> določitve kvalitete.</t>
  </si>
  <si>
    <t xml:space="preserve">* Vse naprave in elemente se mora dobaviti z vsemi ustreznimi in veljavnimi certifikati, atesti, </t>
  </si>
  <si>
    <t>* S privolitvijo investitorja se lahko vse naprave nadomesti z nadomestnimi, ki morajo  imeti enako ali</t>
  </si>
  <si>
    <t>* Vse naprave in elementi v popisu materiala in del so nevedeni samo primeroma (kot npr.) zaradi</t>
  </si>
  <si>
    <t xml:space="preserve"> teh v rekapitulacijo.</t>
  </si>
  <si>
    <t>elementov po končanih delih.</t>
  </si>
  <si>
    <t>* Pri oddaji ponudbe naročniku je izvajalec dolžan sam preveriti zmnožke in seštevke ter prenose le</t>
  </si>
  <si>
    <t xml:space="preserve"> boljšo kvaliteto.</t>
  </si>
  <si>
    <t>* Pred izvedbo del je potrebno preveriti in se uskladiti z obstoječim stanjem ter vsekmi mikrolokacijami</t>
  </si>
  <si>
    <t xml:space="preserve"> opreme in priključkov na objektu.</t>
  </si>
  <si>
    <t xml:space="preserve">Vse dimenzije predvidene opreme je pred izdelavo potrebno preveriti na mestu samem in jih uskladiti s projektantom.
Dokončno določitev barv in detajlov uskladiti s projektantom.
</t>
  </si>
  <si>
    <t>RUŠITVENA DELA, DEMONTAŽA OPREME, ODVOZ PORUŠENEGA MATERIALA</t>
  </si>
  <si>
    <t xml:space="preserve">REKAPITULACIJA </t>
  </si>
  <si>
    <t>Brežice, junij 2017</t>
  </si>
  <si>
    <t>sestavil:</t>
  </si>
  <si>
    <t>A. GRADBENA DELA:</t>
  </si>
  <si>
    <t>B. OBRTNIŠKA DELA</t>
  </si>
  <si>
    <t>Mitja Baškovič</t>
  </si>
  <si>
    <t>II ZIDARSKA DELA</t>
  </si>
  <si>
    <t>I MIZARSKA DELA</t>
  </si>
  <si>
    <t>II TLAKARSKA DELA</t>
  </si>
  <si>
    <t xml:space="preserve">IV PLESKARSKA  DELA </t>
  </si>
  <si>
    <t xml:space="preserve">V OSTALA  DELA </t>
  </si>
  <si>
    <t>VI OPREMA</t>
  </si>
  <si>
    <t xml:space="preserve">V OSTALA DELA </t>
  </si>
  <si>
    <t>Brežice, november 2017</t>
  </si>
  <si>
    <t>PISARNA 1</t>
  </si>
  <si>
    <t xml:space="preserve">III SUHOMONTAŽNA  DELA  </t>
  </si>
  <si>
    <t xml:space="preserve">Priprava podlage za pleskanje in pleskanje stropa iz mavčnokartonskih plošč s silikonsko paropropustno barvo, 2x, z dobavo materiala ter vsemi pomožnimi deli in prenosi. Barva bela.                                                </t>
  </si>
  <si>
    <t xml:space="preserve">Enobarvno barvanje vseh sten s paropropustno  barvo (2x), kompletno z dobavo materiala, pripravo barve ter vsemi pomožnimi deli in prenosi.  Barvo sten  določi projektant - dokončno izbiro barve potrdi projektant na podlagi vzorcev izbranega izvajalca.       </t>
  </si>
  <si>
    <t>Izklop elektrike v prostoru.</t>
  </si>
  <si>
    <t>Odstranitev zaključnega tlaka - itison, z odvozom porušenega materiala na deponijo na gradbišču z razvrščanjem po vrsti odpadka.</t>
  </si>
  <si>
    <t xml:space="preserve">Rušenje obstoječega lesenega strešnega okna (dim. 70/107 cm). Rušenje z odvozom porušenega materiala na deponijo na gradbišču z razvrščanjem po vrsti odpadka. </t>
  </si>
  <si>
    <t>Odstranitev komplet pohištvene opreme (2 omari, pisalna miza, pisarniški stol, predalnik) na deponijo v sklopu kompleksa - uskladiti z vodstvom.</t>
  </si>
  <si>
    <t xml:space="preserve">Demontaža lesenih vratnih kril z zasteklitvijo v lesenem podboju z odvozom na deponijo na gradbišču z razvrščanjem po vrsti odpadka. Vrata velikosti do 2 m2. </t>
  </si>
  <si>
    <t>Odklop in demontaža obstoječih svetilk: stropna nadgradna svetilka dim. 1200/600 mm z odvozom na deponijo na gradbišču z razvrščanjem po vrsti odpadka.</t>
  </si>
  <si>
    <t xml:space="preserve">Brušenje obstoječih ometov sten (z odstranjevanjem starih nanosov barv) do stabilne podloge z vsemi pomožnimi deli in prenosi. </t>
  </si>
  <si>
    <t>Vgradnja strešnega okna velikosti do 2 m2</t>
  </si>
  <si>
    <t xml:space="preserve">Pri vseh postavkah je upoštevana kompletna obdelava in morebitno barvanje izdelkov! </t>
  </si>
  <si>
    <t xml:space="preserve">1xL </t>
  </si>
  <si>
    <t xml:space="preserve">Enokrilna, notranja lesena vrata dim. 0,88/2,05 m,v lesenem podboju, polno krilo. Zidarska odprtina 0,91/2,07 m; deb. stene 15 cm; 
Obdelava  vrat: imitacija lesa - podobna obstoječim vratom v objektu.
Oprema: nasadila, cilindrična ključavnica, kljuka enaka ali podobna obstoječim v objektu (srednji cenovni razred). Vključno s talnim zaustavljavcem vrat.
</t>
  </si>
  <si>
    <t>Dobava in montaža lesenega strešnega okna v obstoječo odprtino (kot npr. strešno okno Velux GGL MK06 3068) velikosti 78/118 cm, klasično odpiranje, material brezbarven lak, ročno upravljanje; z obrobami, zunanjim vgradnim setom; siesta senčilo; vključno z vsemi potrebnimi deli, prenosi in potrošnim materialom.</t>
  </si>
  <si>
    <t xml:space="preserve">Izvedba poševnega stropa, višina prostora 1,45m - 2,35m, z oblogo iz mavčnih plošč 1x1,25 cm stropni kovinski profil montiran na leseno stropno konstrukcijo obito z ladijskim podom. Komplet poševni strop iz mavčnih plošč, s fugiranjem stikov ter vsemi pomožnimi deli in prenosi. </t>
  </si>
  <si>
    <t>Izvedba ravnega spuščenega stropa, višina prostora 2,60m, višina obešanja 25 cm z oblogo iz mavčnih plošč 1x1,25 cm stropni kovinski profil obešen na leseno stropno konstrukcijo obito z ladijskim podom. Komplet spuščen ravni strop iz mavčnih plošč, s fugiranjem stikov ter vsemi pomožnimi deli in prenosi. Na površini  stropa se montirajo svetilke.</t>
  </si>
  <si>
    <t xml:space="preserve">III SUHOMONTAŽNA DELA </t>
  </si>
  <si>
    <t>Pleskarska dela splošno: 
Izvajalec pleskarskih del mora pred pričetkom dela  pregledati vse površine, ki bodo pleskane in opozoriti izvajalca gradbenih del, da se odstranijo eventuelne pomanjkljivosti, ki jih je opazil in katere bi utegnile kvarno vplivati na brezhibno izvršitev in kvaliteto pleskarskih del. 
Za pleskarska dela se sme uporabiti le kvaliteten material priznanega izvora in kakovosti. Kvaliteta izvršenega dela mora biti brezhibna, Vse pleskane površine morajo biti enakomerne, brez temnih ali svetlih lis, madežev, sledov po čopiču ali podobnih pomanjkljivosti. Barve oziroma barvne odtenke odobri projektant. Izvajalec mora na zahtevo projektanta napraviti brezplačne vzorce. 
Izvajalec pleskarskih del mora strogo paziti na to, da s svojim delom ne poškoduje ali onesnaži izdelkov drugih izvajalcev, po potrebi mora le-te ustrezno zaščititi. Izlivanje barv, beleža in drugega pleskarskega materiala v vodovodne ali straniščne školjke ni dovoljeno, za škodo odgovarja izvajalec pleskarskih del, prav tako odgovarja za škodo, ki bi nastala zaradi nepazljivosti ali malomarnega dela. Po izvršenem delu mora izvajalec pleskarskih del odstraniti ves preostali material in odpadke ter očistiti prostore, ki so bili zaradi njegovih del onesnaženi.</t>
  </si>
  <si>
    <t>Zaključno čiščenje vseh prostorov po končanih posameznih delih (komplet čiščenje oken, zunanjih in notranjih okenskih polic, tal,…).</t>
  </si>
  <si>
    <t>Stropno nadgradno linijsko svetilo (kot npr. BRIGHT DPL 24 W LED, 2160 lm, 3000 K, BELA), opremljeno z LED virom svetlobe in vgrajenim napajalnikom, bele barve. Moč LED vezja največ 24 W, tok 350 mA, 2160 lumnov, življenjska doba LED minimalno 50.000 ur, CRI&gt;90 ter Mac Adams 3. Dimenzije 38 mm X 74 mm X 1128 mm. Svetilka je opremljena z mikroprizmatično optiko (Diamond Prism LED) proti bleščanju, faktor UGR&lt;19. Svetilki je priložena oprema za montažo in priklop. Svetilka ustreza standardom CEI EN 60598-1, UNI EN 12464-1. Z garancijsko dobo 5 (pet) let.
Svetilo spada v energijski razred: A ++
Enakovredno kot naprimer:
Proizvajalec: Esse-Ci
Tip: Bright LED</t>
  </si>
  <si>
    <t xml:space="preserve">II ZIDARSKA DELA </t>
  </si>
  <si>
    <t xml:space="preserve">Pisalna miza pravokotne oblike na kovinskem ali alu podnožju, sestavljene iz delovne plošče iz kvalitetne in odporne iverne plošče ali iverala deb.25mm. Delovna plošča obdelana z laminatom I.kvalitete (npr.Fundermax,.Egger ali podobno..). Delovna plošča ima zaključen rob vertikalne oblike ali s porezanim robom navznoter pod kotom 30 st. Miza ima izdelano zvrtino za prehod kablov ter dodatek za horizontalni in vertikalni razvod kabelske napeljave. Pisalna miza ima dodatek izdelan iz perforirane pločevine pritrjen ali na kovinske noge ali na spodnji del mizne plošče, za namestitev računalnika), prašno barvan, kovinske sive barve. Dim.160 x 80 (š) cm </t>
  </si>
  <si>
    <t xml:space="preserve">Polkrožni dodatek k pisalni mizi tlorisno polkrožne oblike na kovinski nogi ali alu podnožju. Delovna plošča iz kvalitetne in odporne iverne plošče ali iverala deb.25mm. Delovna plošča obdelana z laminatom I.kvalitete (npr.Fundermax,.Egger ali podobno..). Delovna plošča ima zaključen rob vertikalne oblike ali s porezanim robom navznoter pod kotom 30 st. Dim.80 x 160 cm, r=80 cm 
</t>
  </si>
  <si>
    <t>Premični predalnik na gumijastih kolesih, s štirimi predali in cilindrično ključavnico, dim. 450/600/650 mm</t>
  </si>
  <si>
    <t xml:space="preserve">Omara za fascikle - VISOKA, dim. 800/400/2000 mm, s petimi premičnimi policami globine 400 mm ,  z dvemi vratnimi krili obdelanimi v laminatu širine 400 mm. (variantna: vratna krila različne barve). </t>
  </si>
  <si>
    <t xml:space="preserve">Omara za fascikle - NIZKA, dim. 800/400/1250 mm, s tremi premičnimi policami globine 400 mm ,  z dvemi vratnimi krili obdelanimi v laminatu širine 400 mm. (variantna: vratna krila različne barve). </t>
  </si>
  <si>
    <t xml:space="preserve">Omara za garderobo, dim. 800/400/2000 mm, z vmesno pregradno steno, z garderobnim vodilom in ključavnico ,  z dvemi vratnimi krili obdelanimi v laminatu širine 400 mm. (variantna: vratna krila različne barve). </t>
  </si>
  <si>
    <t>Delovni stol - dobava in montaža delovnega stola kot npr. Ergoles model Sigma ali enakovredno (možnost regulacije sile nagibanja, višine sedežnega dela; nastavljiva ročna opirala; PVC podnožje; gumirana kolesa, oblazinjenje v tekstilno usnje - barvo določi projektant na osnovi vzorcev izbranega izvajalca.</t>
  </si>
  <si>
    <t>Leseni stol - dobava in montaža lesenega stola kot npr. Ergoles model Ana ali enakovredno (podnožje krom; finalna obdelava laminat; barvo določi projektant na osnovi vzorcev izbranega izvajalca.</t>
  </si>
  <si>
    <t>Koš za papir - smeti , nizek iz nerjaveče pločevine ( cca 16L )</t>
  </si>
  <si>
    <t>Dobava in montaža klimatske naprave (kot npr. Klima naprava Sinclair serije Rocky 3 ASH-09AIR3). Energetski razred A+; hladilna zmogljivost 2,50 kW; zmogljivost ogrevanja 2,70 kW; DC inverter tehnologije; katehinski filter in filter z aktivnim ogljikom;</t>
  </si>
  <si>
    <t>OCENA VREDNOSTI IN POPISI ZA PROJEKT NADGRADNJE IN RAZVOJ</t>
  </si>
  <si>
    <t>PREVENTIVNIH PROGRAMOV IN NJIHOVO IZVAJANJE V</t>
  </si>
  <si>
    <t>ZDRAVSTVENEM DOMU BREŽICE</t>
  </si>
  <si>
    <t>izdelovalec: Mitja Baškovič</t>
  </si>
  <si>
    <t>PISARNA 2</t>
  </si>
  <si>
    <t>Odstranitev komplet pohištvene opreme na deponijo v sklopu kompleksa - uskladiti z vodstvom.</t>
  </si>
  <si>
    <t xml:space="preserve">Demontaža lesenih vratnih kril v lesenem podboju z odvozom na deponijo na gradbišču z razvrščanjem po vrsti odpadka. Vrata velikosti do 2 m2. </t>
  </si>
  <si>
    <t>Odstranitev zaključnega tlaka - laminat, z odvozom porušenega materiala na deponijo na gradbišču z razvrščanjem po vrsti odpadka.</t>
  </si>
  <si>
    <t>Odklop in demontaža obstoječih svetilk: stropna nadgradna svetilka dim. 1200/300 mm z odvozom na deponijo na gradbišču z razvrščanjem po vrsti odpadka.</t>
  </si>
  <si>
    <t>Demontaža obstoječe šolske table montirane na steno, deponiranje na začasni deponiji in ponovna montaža po zaključenih delih.</t>
  </si>
  <si>
    <t>Odstranitev obstoječih okenskih lamelnih senčil z odvozom materiala na deponijo.</t>
  </si>
  <si>
    <t>PREDAVALNICA</t>
  </si>
  <si>
    <t>TELOVADNICA</t>
  </si>
  <si>
    <t>Odstranitev komplet športne pohištvene opreme na deponijo v sklopu kompleksa - uskladiti z vodstvom.</t>
  </si>
  <si>
    <t xml:space="preserve">Demontaža lesenih vratnih kril v lesenem podboju z odvozom na deponijo na gradbišču z razvrščanjem po vrsti odpadka. 1 x vrata velikosti do 2 m2 in 1 x vrata velikosti nad 2 m2. </t>
  </si>
  <si>
    <t>Odklop in demontaža obstoječih svetilk s kovinsko zaščito proti udarcem z žogo: stropna nadgradna svetilka dim. 1200/100 mm z odvozom na deponijo na gradbišču z razvrščanjem po vrsti odpadka.</t>
  </si>
  <si>
    <t>Demontaža obstoječe mreže za zaščito oken, komplet s pritrdilnim materialom.</t>
  </si>
  <si>
    <t>Vzidava vrat velikosti nad 2 m2</t>
  </si>
  <si>
    <t xml:space="preserve">Enokrilna, notranja lesena vrata dim. 0,94/2,05 m,v lesenem podboju, polno krilo. Zidarska odprtina 0,97/2,07 m; deb. stene 15 cm; 
Obdelava  vrat: imitacija lesa - podobna obstoječim vratom v objektu.
Oprema: nasadila, cilindrična ključavnica, kljuka enaka ali podobna obstoječim v objektu (srednji cenovni razred). Vključno s talnim zaustavljavcem vrat.
</t>
  </si>
  <si>
    <t xml:space="preserve">Enokrilna, notranja lesena vrata dim. 1,08/2,05 m,v lesenem podboju, polno krilo. Zidarska odprtina 1,11/2,07 m; deb. stene 15 cm; 
Obdelava  vrat: imitacija lesa - podobna obstoječim vratom v objektu.
Oprema: nasadila, cilindrična ključavnica, kljuka enaka ali podobna obstoječim v objektu (srednji cenovni razred). Vključno s talnim zaustavljavcem vrat.
</t>
  </si>
  <si>
    <t>1xD</t>
  </si>
  <si>
    <t xml:space="preserve">Dvokrilna, notranja lesena vrata dim. 0, 34 + 0,80/2,05 m,v lesenem podboju, polno krilo. Zidarska odprtina 1,17/2,07 m; deb. stene 33 cm; 
Obdelava  vrat: imitacija lesa - podobna obstoječim vratom v objektu.
Oprema: nasadila, cilindrična ključavnica, kljuka enaka ali podobna obstoječim v objektu (srednji cenovni razred). Vključno s talnim zaustavljavcem vrat.
</t>
  </si>
  <si>
    <t>Dobava in polaganje gotovega parketa debeline 11 mm na lepilo - zgornji obrabni sloj 4,5 mm, obdelava zgornje površine PA plus. Izgled parketa in dimenzije potrdi projektant na podlagi vzorcev izbranega izvajalca. Polaganje parketa na lepilo, kompletno s pripravo podlage, vsemi potrebnimi elementi in zaključki ter dobavo materiala in vsemi pomožnimi deli in prenosi.</t>
  </si>
  <si>
    <t xml:space="preserve"> Dobava in montaža ravnih, zaključnih parketnih obrob, kompletno z vijačenjem dobavo materijala, barvanjem in vsemi pomožnimi deli in prenosi.</t>
  </si>
  <si>
    <t xml:space="preserve">Dobava in polaganje elastične športne podlage (kot npr. PVC športni pod Gerflor -TARAFLEX SPORT M PLUS) deb. 7 mm; Športni pod brez spojev in šivov, vodoodporen.  Polaganje na pripravljeno podlago (vključno s pripravo podlage) z vsemi potrebnimi deli in prenosi ter zaključki. 
</t>
  </si>
  <si>
    <t>Izvedba ravnega spuščenega stropa, višina prostora 5,70m, višina obešanja 25 cm z oblogo iz mavčnih plošč 1x1,25 cm stropni kovinski profil obešen na leseno stropno konstrukcijo obito z ladijskim podom. Komplet spuščen ravni strop iz mavčnih plošč, s fugiranjem stikov ter vsemi pomožnimi deli in prenosi. Na površini  stropa se montirajo svetilke.</t>
  </si>
  <si>
    <t>Izvedba poševnega stropa, višina prostora 3,45m - 5,45m, z oblogo iz mavčnih plošč 1x1,25 cm stropni kovinski profil montiran na leseno stropno konstrukcijo obito z ladijskim podom. Komplet poševni strop iz mavčnih plošč, s fugiranjem stikov ter vsemi pomožnimi deli in prenosi. Na površini  stropa se montirajo svetilke.</t>
  </si>
  <si>
    <t>Dobava in montaža okenskih senčil, z vsemi potrebni deli in prenosi ter pritrdilnim materialom. Velikost oken 100/120 cm. Barvo potrdi projektant na podlagi vzorcev izbranega izvajalca.</t>
  </si>
  <si>
    <t xml:space="preserve">Dobava in montaža zaščitne mreže oken za zaustavitev žoge in preprečitev razbitja oken; napeta, odstranljiva mreža, s potrebnim odmikom od ravnine stekel iz odporne UV polietilenske mreže, vrvica fi 4 mm, okenca 100 x 100 mm. Pritrditev na nosilno žično vrv. Komplet z nosilnimi konzolami, jekleno pletenico vključno z vsemi potrebnimi deli in pritrdilnim materialom. Mreža 10 cm večja na vsaki strani. Standardni pritrdilni set.
</t>
  </si>
  <si>
    <t>Dobava in montaža mehke zaščite sten v ploščah (šir. 92 cm z zarobljenimi vsemi štirimi robovi) na pripravljeno podlago, skupne debeline 2 cm (kot npr. Elan Inventa). Spodnji sloj iz namenske pene (Pu pena 15 mm, gostota 115/kg/m3). Zgornji sloj iz velurja (deb. 5 mm). Višina polaganja 2,00 m. Barvo in material določi projektant na podlagi vzorcev izbranega izvajalca.</t>
  </si>
  <si>
    <t>Stropno nadgradno linijsko svetilo (kot npr. BRIGHT DPL 12 W LED, 1080 lm, 3000 K, BELA), opremljeno z LED virom svetlobe in vgrajenim napajalnikom, bele barve. Moč LED vezja 12 W, tok 350 mA, 1080 lumnov, življenjska doba LED minimalno 50.000 ur, CRI&gt;90 ter Mac Adams 3. Dimenzije 38 mm X 74 mm X 568 mm. Svetilka je opremljena z mikroprizmatično optiko (Diamond Prism LED) proti bleščanju, faktor UGR&lt;19. Svetilki je priložena oprema za montažo in priklop. Svetilka ustreza standardom CEI EN 60598-1, UNI EN 12464-1. Z garancijsko dobo 5 (pet) let. Vključno s kovinsko zaščito proti udarcem z žogo.
Svetilo spada v energijski razred: A ++
Enakovredno kot naprimer kot naprimer:
Proizvajalec: Esse-Ci
Tip: Bright LED</t>
  </si>
  <si>
    <t xml:space="preserve">Miza šolska - pravokotne oblike na kovinskem ali alu podnožju, sestavljene iz delovne plošče iz kvalitetne in odporne iverne plošče ali iverala deb.25mm. Delovna plošča obdelana z laminatom I.kvalitete (npr.Fundermax,.Egger ali podobno..). Delovna plošča ima zaključen rob vertikalne oblike ali s porezanim robom navznoter pod kotom 30 st. Dim.120 x 80 (š) cm </t>
  </si>
  <si>
    <t>Dobava in montaža sestavljivega regala s policami iz jeklene pločevine dim. 960/395/1996 mm; 5 polic (nivoji nastavljivi po višini v rastru 62,5 mm); barva RAL 7035; Skladiščenje športnih rekvizitov.</t>
  </si>
  <si>
    <t>Dobava in montaža enojnega, fiksnega letvenika dim. 260 x 90 cm, komplet z elementi za pritrditev na steno. Stranice letvenika so izdelane iz prvovrstnega smrekovega lesa, 16 prečk pa iz trdega lesa. Vključno z montažnim setom za pritrditev v tla in steno.</t>
  </si>
  <si>
    <t>Voz za žoge, kovinski 100/55/80</t>
  </si>
  <si>
    <t>Dobava in montaža homogene elastične talne obloge iz PVC-ja v rolah širine 183 cm, trajno antistatične vključno s zaokroženim stenskim zaključkom in prvim premazom po končanih delih. Obloga se lepi po celotni površini na predpripravljeno podlago (izravnalna masa) s specialnim disperzijskim lepilom (poraba cca. 350-400 g/m²). Robovi role morajo biti krojeni in pripravljeni za varjenje stikov. Vse stike rol je potrebno zavariti s specialnimi varilnimi vrvicami po navodilih proizvajalca talne obloge. Proizvod kot npr. Armstrong DLW MEDINTONE ali enakovredno. V ceni upoštevati dobavo in montažo materiala ter pomožne prevoze in prenose ter uporabo potrebnih orodij za kvalitetno izvedbo. Barvo doliči projektant na podlagi predloženih vzorcev. Dolžina zaokrožnic 19 m1.</t>
  </si>
  <si>
    <t>TEHNIČNA SPECIFIKACIJA OPREME</t>
  </si>
  <si>
    <t>V ceno morajo biti všteti vsi stroški ponudnika vezani na dobavo, namestitev in zagon opreme v nadaljevanju, kot tudi vsi stroški garancij.</t>
  </si>
  <si>
    <t>Oprema</t>
  </si>
  <si>
    <t>Tehnične zahteve opreme</t>
  </si>
  <si>
    <t>Količina</t>
  </si>
  <si>
    <t>Cena na enoto brez DDV</t>
  </si>
  <si>
    <t>Skupaj</t>
  </si>
  <si>
    <t>Ponujena oprema (celoten in natančen nazv)</t>
  </si>
  <si>
    <r>
      <t xml:space="preserve">Ponujena garancija     </t>
    </r>
    <r>
      <rPr>
        <sz val="10"/>
        <rFont val="Arial"/>
        <family val="2"/>
        <charset val="238"/>
      </rPr>
      <t>(v mesecih)</t>
    </r>
  </si>
  <si>
    <t>Osebni stacionarni računalnik</t>
  </si>
  <si>
    <r>
      <rPr>
        <b/>
        <sz val="10"/>
        <rFont val="Arial"/>
        <family val="2"/>
        <charset val="238"/>
      </rPr>
      <t xml:space="preserve">Računalnik HP ProDesk 400 G4 MT i5-7500/8GB/SSD 256GB/W10Pro ali enakovredno epu: </t>
    </r>
    <r>
      <rPr>
        <sz val="10"/>
        <rFont val="Arial"/>
        <family val="2"/>
        <charset val="238"/>
      </rPr>
      <t xml:space="preserve">Intel Core i5-7500 (3,4-3,80 GHz) 6MB 4C/4T </t>
    </r>
    <r>
      <rPr>
        <b/>
        <sz val="10"/>
        <rFont val="Arial"/>
        <family val="2"/>
        <charset val="238"/>
      </rPr>
      <t>os</t>
    </r>
    <r>
      <rPr>
        <sz val="10"/>
        <rFont val="Arial"/>
        <family val="2"/>
        <charset val="238"/>
      </rPr>
      <t xml:space="preserve">: Windows 10 Professional 64 bit </t>
    </r>
    <r>
      <rPr>
        <b/>
        <sz val="10"/>
        <rFont val="Arial"/>
        <family val="2"/>
        <charset val="238"/>
      </rPr>
      <t xml:space="preserve">SLO/ANG gpu: </t>
    </r>
    <r>
      <rPr>
        <sz val="10"/>
        <rFont val="Arial"/>
        <family val="2"/>
        <charset val="238"/>
      </rPr>
      <t xml:space="preserve">integrirana grafična kartica lntel®HD 630 </t>
    </r>
    <r>
      <rPr>
        <b/>
        <sz val="10"/>
        <rFont val="Arial"/>
        <family val="2"/>
        <charset val="238"/>
      </rPr>
      <t xml:space="preserve">ram: </t>
    </r>
    <r>
      <rPr>
        <sz val="10"/>
        <rFont val="Arial"/>
        <family val="2"/>
        <charset val="238"/>
      </rPr>
      <t xml:space="preserve">8 GB DDR4 2400 MHz (1x8GB), 1x prosta reža, do 32 GB ssd: 256 GB TLC </t>
    </r>
    <r>
      <rPr>
        <b/>
        <sz val="10"/>
        <rFont val="Arial"/>
        <family val="2"/>
        <charset val="238"/>
      </rPr>
      <t xml:space="preserve">odd: </t>
    </r>
    <r>
      <rPr>
        <sz val="10"/>
        <rFont val="Arial"/>
        <family val="2"/>
        <charset val="238"/>
      </rPr>
      <t xml:space="preserve">slim DVD+/-RW SuperMulti DL </t>
    </r>
    <r>
      <rPr>
        <b/>
        <sz val="10"/>
        <rFont val="Arial"/>
        <family val="2"/>
        <charset val="238"/>
      </rPr>
      <t xml:space="preserve">ohišje: MT, </t>
    </r>
    <r>
      <rPr>
        <sz val="10"/>
        <rFont val="Arial"/>
        <family val="2"/>
        <charset val="238"/>
      </rPr>
      <t xml:space="preserve">napajalnik </t>
    </r>
    <r>
      <rPr>
        <b/>
        <sz val="10"/>
        <rFont val="Arial"/>
        <family val="2"/>
        <charset val="238"/>
      </rPr>
      <t xml:space="preserve">180 </t>
    </r>
    <r>
      <rPr>
        <sz val="10"/>
        <rFont val="Arial"/>
        <family val="2"/>
        <charset val="238"/>
      </rPr>
      <t xml:space="preserve">W </t>
    </r>
    <r>
      <rPr>
        <b/>
        <sz val="10"/>
        <rFont val="Arial"/>
        <family val="2"/>
        <charset val="238"/>
      </rPr>
      <t xml:space="preserve">(82% </t>
    </r>
    <r>
      <rPr>
        <sz val="10"/>
        <rFont val="Arial"/>
        <family val="2"/>
        <charset val="238"/>
      </rPr>
      <t xml:space="preserve">izkoristek) active PFC— </t>
    </r>
    <r>
      <rPr>
        <b/>
        <sz val="10"/>
        <rFont val="Arial"/>
        <family val="2"/>
        <charset val="238"/>
      </rPr>
      <t xml:space="preserve">nabor vezja: </t>
    </r>
    <r>
      <rPr>
        <sz val="10"/>
        <rFont val="Arial"/>
        <family val="2"/>
        <charset val="238"/>
      </rPr>
      <t xml:space="preserve">Intel H270 </t>
    </r>
    <r>
      <rPr>
        <b/>
        <sz val="10"/>
        <rFont val="Arial"/>
        <family val="2"/>
        <charset val="238"/>
      </rPr>
      <t xml:space="preserve">razširitvene reže: </t>
    </r>
    <r>
      <rPr>
        <sz val="10"/>
        <rFont val="Arial"/>
        <family val="2"/>
        <charset val="238"/>
      </rPr>
      <t xml:space="preserve">1x PCIe Gen3 x16 (polna višina, 1/2 dolžine) do 75 W 1x PCIe Gen3 x4 (x16 reža) (polna višina, 1/2 dol.) do 35 W 1x PCI Gen3 x1 (polna višina, 1/2 dolžine) do 10 W 1x M.2 2230 (30 mm) PCIe x1 samo za WLAN kartice </t>
    </r>
    <r>
      <rPr>
        <b/>
        <sz val="10"/>
        <rFont val="Arial"/>
        <family val="2"/>
        <charset val="238"/>
      </rPr>
      <t xml:space="preserve">razširitvena mesta za diske: </t>
    </r>
    <r>
      <rPr>
        <sz val="10"/>
        <rFont val="Arial"/>
        <family val="2"/>
        <charset val="238"/>
      </rPr>
      <t xml:space="preserve">1x notranje 3,5" mesto 1x notranje 3,5" ali 2,5" mesto (zasedeno) </t>
    </r>
    <r>
      <rPr>
        <b/>
        <sz val="10"/>
        <rFont val="Arial"/>
        <family val="2"/>
        <charset val="238"/>
      </rPr>
      <t xml:space="preserve">priključki spredaj:2x USB </t>
    </r>
    <r>
      <rPr>
        <sz val="10"/>
        <rFont val="Arial"/>
        <family val="2"/>
        <charset val="238"/>
      </rPr>
      <t xml:space="preserve">3.1 gen11x kombiniran avdio vhod/izhod </t>
    </r>
    <r>
      <rPr>
        <b/>
        <sz val="10"/>
        <rFont val="Arial"/>
        <family val="2"/>
        <charset val="238"/>
      </rPr>
      <t xml:space="preserve">priključki zadaj:1x </t>
    </r>
    <r>
      <rPr>
        <sz val="10"/>
        <rFont val="Arial"/>
        <family val="2"/>
        <charset val="238"/>
      </rPr>
      <t xml:space="preserve">Display </t>
    </r>
    <r>
      <rPr>
        <b/>
        <sz val="10"/>
        <rFont val="Arial"/>
        <family val="2"/>
        <charset val="238"/>
      </rPr>
      <t>Port, 1x VGA2x USB 3.1</t>
    </r>
    <r>
      <rPr>
        <sz val="10"/>
        <rFont val="Arial"/>
        <family val="2"/>
        <charset val="238"/>
      </rPr>
      <t xml:space="preserve"> geni, 4x USB 2.01 x RJ45,1x audio vhod, 1x audio izhod, </t>
    </r>
    <r>
      <rPr>
        <b/>
        <sz val="10"/>
        <rFont val="Arial"/>
        <family val="2"/>
        <charset val="238"/>
      </rPr>
      <t>priložena HP ali enakovredno USB optična miška</t>
    </r>
    <r>
      <rPr>
        <sz val="10"/>
        <rFont val="Arial"/>
        <family val="2"/>
        <charset val="238"/>
      </rPr>
      <t>,</t>
    </r>
    <r>
      <rPr>
        <b/>
        <sz val="10"/>
        <rFont val="Arial"/>
        <family val="2"/>
        <charset val="238"/>
      </rPr>
      <t xml:space="preserve"> USB SLO tipkovnica</t>
    </r>
    <r>
      <rPr>
        <sz val="10"/>
        <rFont val="Arial"/>
        <family val="2"/>
        <charset val="238"/>
      </rPr>
      <t xml:space="preserve">, </t>
    </r>
    <r>
      <rPr>
        <b/>
        <sz val="10"/>
        <rFont val="Arial"/>
        <family val="2"/>
        <charset val="238"/>
      </rPr>
      <t>zvok</t>
    </r>
    <r>
      <rPr>
        <sz val="10"/>
        <rFont val="Arial"/>
        <family val="2"/>
        <charset val="238"/>
      </rPr>
      <t xml:space="preserve">: notranji zvočnik, </t>
    </r>
    <r>
      <rPr>
        <b/>
        <sz val="10"/>
        <rFont val="Arial"/>
        <family val="2"/>
        <charset val="238"/>
      </rPr>
      <t>LAN</t>
    </r>
    <r>
      <rPr>
        <sz val="10"/>
        <rFont val="Arial"/>
        <family val="2"/>
        <charset val="238"/>
      </rPr>
      <t xml:space="preserve">: integriran Realtek RTL8111 HSH GbE LOM kontroler, varnost: TPM 2.0 modul, </t>
    </r>
    <r>
      <rPr>
        <b/>
        <sz val="10"/>
        <rFont val="Arial"/>
        <family val="2"/>
        <charset val="238"/>
      </rPr>
      <t>mere</t>
    </r>
    <r>
      <rPr>
        <sz val="10"/>
        <rFont val="Arial"/>
        <family val="2"/>
        <charset val="238"/>
      </rPr>
      <t xml:space="preserve">: 170 (Š) x 274 (G) x 338 (V) mm, </t>
    </r>
    <r>
      <rPr>
        <b/>
        <sz val="10"/>
        <rFont val="Arial"/>
        <family val="2"/>
        <charset val="238"/>
      </rPr>
      <t>masa</t>
    </r>
    <r>
      <rPr>
        <sz val="10"/>
        <rFont val="Arial"/>
        <family val="2"/>
        <charset val="238"/>
      </rPr>
      <t xml:space="preserve">: 5,47 kg, </t>
    </r>
    <r>
      <rPr>
        <b/>
        <u/>
        <sz val="10"/>
        <rFont val="Arial"/>
        <family val="2"/>
        <charset val="238"/>
      </rPr>
      <t>certifikat: Energy Star, Epeat Gold</t>
    </r>
    <r>
      <rPr>
        <sz val="10"/>
        <rFont val="Arial"/>
        <family val="2"/>
        <charset val="238"/>
      </rPr>
      <t xml:space="preserve">, </t>
    </r>
    <r>
      <rPr>
        <b/>
        <sz val="10"/>
        <rFont val="Arial"/>
        <family val="2"/>
        <charset val="238"/>
      </rPr>
      <t>barva</t>
    </r>
    <r>
      <rPr>
        <sz val="10"/>
        <rFont val="Arial"/>
        <family val="2"/>
        <charset val="238"/>
      </rPr>
      <t xml:space="preserve">: črno/srebrna, </t>
    </r>
    <r>
      <rPr>
        <b/>
        <u/>
        <sz val="10"/>
        <rFont val="Arial"/>
        <family val="2"/>
        <charset val="238"/>
      </rPr>
      <t>garancija: najmanj 3 leta</t>
    </r>
    <r>
      <rPr>
        <sz val="10"/>
        <rFont val="Arial"/>
        <family val="2"/>
        <charset val="238"/>
      </rPr>
      <t xml:space="preserve">;                                                                            </t>
    </r>
  </si>
  <si>
    <t>Monitor za osebni stacionarni računalnik</t>
  </si>
  <si>
    <r>
      <rPr>
        <b/>
        <sz val="10"/>
        <rFont val="Arial"/>
        <family val="2"/>
        <charset val="238"/>
      </rPr>
      <t>Monitor HP EliteDisplay E243 60,45cm (23,8") FHD IPS 16:9, nastavljiv ali enakovreden, zaslon</t>
    </r>
    <r>
      <rPr>
        <sz val="10"/>
        <rFont val="Arial"/>
        <family val="2"/>
        <charset val="238"/>
      </rPr>
      <t>: IPS 60,45 cm (23,8 in.) LED monitor</t>
    </r>
    <r>
      <rPr>
        <b/>
        <sz val="10"/>
        <rFont val="Arial"/>
        <family val="2"/>
        <charset val="238"/>
      </rPr>
      <t xml:space="preserve"> ločljivost</t>
    </r>
    <r>
      <rPr>
        <sz val="10"/>
        <rFont val="Arial"/>
        <family val="2"/>
        <charset val="238"/>
      </rPr>
      <t xml:space="preserve">: 1920 x 1080 @ 60Hz (16:9), </t>
    </r>
    <r>
      <rPr>
        <b/>
        <sz val="10"/>
        <rFont val="Arial"/>
        <family val="2"/>
        <charset val="238"/>
      </rPr>
      <t>priklop</t>
    </r>
    <r>
      <rPr>
        <sz val="10"/>
        <rFont val="Arial"/>
        <family val="2"/>
        <charset val="238"/>
      </rPr>
      <t xml:space="preserve">: DisplayPort 1.2, HDMI 1.4, VGA3x USB 3.0, (2x vhod, 1x izhod), </t>
    </r>
    <r>
      <rPr>
        <b/>
        <sz val="10"/>
        <rFont val="Arial"/>
        <family val="2"/>
        <charset val="238"/>
      </rPr>
      <t>kontrast</t>
    </r>
    <r>
      <rPr>
        <sz val="10"/>
        <rFont val="Arial"/>
        <family val="2"/>
        <charset val="238"/>
      </rPr>
      <t xml:space="preserve">: 1000:1 statični, 10M:1 dinamični, </t>
    </r>
    <r>
      <rPr>
        <b/>
        <sz val="10"/>
        <rFont val="Arial"/>
        <family val="2"/>
        <charset val="238"/>
      </rPr>
      <t>ostalo</t>
    </r>
    <r>
      <rPr>
        <sz val="10"/>
        <rFont val="Arial"/>
        <family val="2"/>
        <charset val="238"/>
      </rPr>
      <t>: poraba 21 W; VESA (100 x 100 mm) g</t>
    </r>
    <r>
      <rPr>
        <b/>
        <u/>
        <sz val="10"/>
        <rFont val="Arial"/>
        <family val="2"/>
        <charset val="238"/>
      </rPr>
      <t>arancija: najamnj 3 leta</t>
    </r>
    <r>
      <rPr>
        <sz val="10"/>
        <rFont val="Arial"/>
        <family val="2"/>
        <charset val="238"/>
      </rPr>
      <t xml:space="preserve">, </t>
    </r>
    <r>
      <rPr>
        <b/>
        <sz val="10"/>
        <rFont val="Arial"/>
        <family val="2"/>
        <charset val="238"/>
      </rPr>
      <t>vrsta zaslona</t>
    </r>
    <r>
      <rPr>
        <sz val="10"/>
        <rFont val="Arial"/>
        <family val="2"/>
        <charset val="238"/>
      </rPr>
      <t xml:space="preserve">: IPS, </t>
    </r>
    <r>
      <rPr>
        <b/>
        <sz val="10"/>
        <rFont val="Arial"/>
        <family val="2"/>
        <charset val="238"/>
      </rPr>
      <t>horizontalna frekvenca</t>
    </r>
    <r>
      <rPr>
        <sz val="10"/>
        <rFont val="Arial"/>
        <family val="2"/>
        <charset val="238"/>
      </rPr>
      <t xml:space="preserve">: 30 do 80 kHz, </t>
    </r>
    <r>
      <rPr>
        <b/>
        <sz val="10"/>
        <rFont val="Arial"/>
        <family val="2"/>
        <charset val="238"/>
      </rPr>
      <t>vertikalna frekvenca</t>
    </r>
    <r>
      <rPr>
        <sz val="10"/>
        <rFont val="Arial"/>
        <family val="2"/>
        <charset val="238"/>
      </rPr>
      <t xml:space="preserve">: 50 do 60 Hz, </t>
    </r>
    <r>
      <rPr>
        <b/>
        <sz val="10"/>
        <rFont val="Arial"/>
        <family val="2"/>
        <charset val="238"/>
      </rPr>
      <t>vidni kot</t>
    </r>
    <r>
      <rPr>
        <sz val="10"/>
        <rFont val="Arial"/>
        <family val="2"/>
        <charset val="238"/>
      </rPr>
      <t xml:space="preserve">: 178°/178°, </t>
    </r>
    <r>
      <rPr>
        <b/>
        <sz val="10"/>
        <rFont val="Arial"/>
        <family val="2"/>
        <charset val="238"/>
      </rPr>
      <t>odzivni čas</t>
    </r>
    <r>
      <rPr>
        <sz val="10"/>
        <rFont val="Arial"/>
        <family val="2"/>
        <charset val="238"/>
      </rPr>
      <t xml:space="preserve">: 5 ms (siva na sivo), </t>
    </r>
    <r>
      <rPr>
        <b/>
        <sz val="10"/>
        <rFont val="Arial"/>
        <family val="2"/>
        <charset val="238"/>
      </rPr>
      <t>velikost pike</t>
    </r>
    <r>
      <rPr>
        <sz val="10"/>
        <rFont val="Arial"/>
        <family val="2"/>
        <charset val="238"/>
      </rPr>
      <t xml:space="preserve">: 0,2745 mm, </t>
    </r>
    <r>
      <rPr>
        <b/>
        <sz val="10"/>
        <rFont val="Arial"/>
        <family val="2"/>
        <charset val="238"/>
      </rPr>
      <t>svetilnost</t>
    </r>
    <r>
      <rPr>
        <sz val="10"/>
        <rFont val="Arial"/>
        <family val="2"/>
        <charset val="238"/>
      </rPr>
      <t xml:space="preserve">: max 250 cd/m2 št.barv: 16,7 milijonov s tehnologijo FRC, </t>
    </r>
    <r>
      <rPr>
        <b/>
        <sz val="10"/>
        <rFont val="Arial"/>
        <family val="2"/>
        <charset val="238"/>
      </rPr>
      <t xml:space="preserve">barvni gamut </t>
    </r>
    <r>
      <rPr>
        <sz val="10"/>
        <rFont val="Arial"/>
        <family val="2"/>
        <charset val="238"/>
      </rPr>
      <t xml:space="preserve">NTSC 72%, 94% sRGB, </t>
    </r>
    <r>
      <rPr>
        <b/>
        <sz val="10"/>
        <rFont val="Arial"/>
        <family val="2"/>
        <charset val="238"/>
      </rPr>
      <t>nagib zaslona</t>
    </r>
    <r>
      <rPr>
        <sz val="10"/>
        <rFont val="Arial"/>
        <family val="2"/>
        <charset val="238"/>
      </rPr>
      <t xml:space="preserve">: -5° to +23°, </t>
    </r>
    <r>
      <rPr>
        <b/>
        <sz val="10"/>
        <rFont val="Arial"/>
        <family val="2"/>
        <charset val="238"/>
      </rPr>
      <t>stranki nagib</t>
    </r>
    <r>
      <rPr>
        <sz val="10"/>
        <rFont val="Arial"/>
        <family val="2"/>
        <charset val="238"/>
      </rPr>
      <t xml:space="preserve"> (Pivot): 90°, </t>
    </r>
    <r>
      <rPr>
        <b/>
        <sz val="10"/>
        <rFont val="Arial"/>
        <family val="2"/>
        <charset val="238"/>
      </rPr>
      <t xml:space="preserve">vodoravni zasuk </t>
    </r>
    <r>
      <rPr>
        <sz val="10"/>
        <rFont val="Arial"/>
        <family val="2"/>
        <charset val="238"/>
      </rPr>
      <t xml:space="preserve">(Swivel): 45° nastavljiv po višini: DA (do 15 cm), </t>
    </r>
    <r>
      <rPr>
        <b/>
        <sz val="10"/>
        <rFont val="Arial"/>
        <family val="2"/>
        <charset val="238"/>
      </rPr>
      <t>zvočniki</t>
    </r>
    <r>
      <rPr>
        <sz val="10"/>
        <rFont val="Arial"/>
        <family val="2"/>
        <charset val="238"/>
      </rPr>
      <t xml:space="preserve">: DA (HP S100 zvočnik 2LC49AA ali enakovredno, </t>
    </r>
    <r>
      <rPr>
        <b/>
        <sz val="10"/>
        <rFont val="Arial"/>
        <family val="2"/>
        <charset val="238"/>
      </rPr>
      <t>značilnosti</t>
    </r>
    <r>
      <rPr>
        <sz val="10"/>
        <rFont val="Arial"/>
        <family val="2"/>
        <charset val="238"/>
      </rPr>
      <t xml:space="preserve">: brezrobi dizajn (Micro Edge), </t>
    </r>
    <r>
      <rPr>
        <b/>
        <sz val="10"/>
        <rFont val="Arial"/>
        <family val="2"/>
        <charset val="238"/>
      </rPr>
      <t>barva:</t>
    </r>
    <r>
      <rPr>
        <sz val="10"/>
        <rFont val="Arial"/>
        <family val="2"/>
        <charset val="238"/>
      </rPr>
      <t xml:space="preserve"> srebrna, dimenzije (ŠxGxV) cm: 53,88 x 20,49 x 33,29 teža: 5,59 kg priloženi kabli: VGA, DlsplayPort, USB B-&gt;A, </t>
    </r>
    <r>
      <rPr>
        <b/>
        <u/>
        <sz val="10"/>
        <rFont val="Arial"/>
        <family val="2"/>
        <charset val="238"/>
      </rPr>
      <t>certifikati: EPEAT Gold, Energy Star</t>
    </r>
  </si>
  <si>
    <t>Projekcijsko platno</t>
  </si>
  <si>
    <r>
      <rPr>
        <b/>
        <sz val="10"/>
        <rFont val="Arial"/>
        <family val="2"/>
        <charset val="238"/>
      </rPr>
      <t>Profesionalno električno platno</t>
    </r>
    <r>
      <rPr>
        <sz val="10"/>
        <rFont val="Arial"/>
        <family val="2"/>
        <charset val="238"/>
      </rPr>
      <t xml:space="preserve">; Platno z vzmetnimi nosilci za namestitev na steno ali strop Aluminijasta struktura brez vidnih vijakov; Tiho in hitro delovanje platna (najmanj 25 obratov na min); Črna prevleka na zadnjem delu; Dimenzije platna: 220 X177 cm Projekcijska površina: 210 X 132 cm Format platna: 16:10, </t>
    </r>
    <r>
      <rPr>
        <b/>
        <u/>
        <sz val="10"/>
        <rFont val="Arial"/>
        <family val="2"/>
        <charset val="238"/>
      </rPr>
      <t>Garancija: najmanj 3 leta</t>
    </r>
  </si>
  <si>
    <t>Projektor</t>
  </si>
  <si>
    <r>
      <rPr>
        <b/>
        <sz val="10"/>
        <rFont val="Arial"/>
        <family val="2"/>
        <charset val="238"/>
      </rPr>
      <t>LCD projektor za učilnice in manjše konferenčne sobe</t>
    </r>
    <r>
      <rPr>
        <sz val="10"/>
        <rFont val="Arial"/>
        <family val="2"/>
        <charset val="238"/>
      </rPr>
      <t xml:space="preserve"> Manj sence in bleščanja -predavatelj naj ne stoji v snopu luči </t>
    </r>
    <r>
      <rPr>
        <b/>
        <sz val="10"/>
        <rFont val="Arial"/>
        <family val="2"/>
        <charset val="238"/>
      </rPr>
      <t>Paket</t>
    </r>
    <r>
      <rPr>
        <sz val="10"/>
        <rFont val="Arial"/>
        <family val="2"/>
        <charset val="238"/>
      </rPr>
      <t xml:space="preserve">: Priložen zidni nosilec za hitro in enostavno namestitev z nastavljivo višino, daljinski upravljalnik, priključni kabli </t>
    </r>
    <r>
      <rPr>
        <b/>
        <sz val="10"/>
        <rFont val="Arial"/>
        <family val="2"/>
        <charset val="238"/>
      </rPr>
      <t xml:space="preserve">Vse potrebne licence, </t>
    </r>
    <r>
      <rPr>
        <b/>
        <u/>
        <sz val="10"/>
        <rFont val="Arial"/>
        <family val="2"/>
        <charset val="238"/>
      </rPr>
      <t>Garancija: najmanj 3 leta,</t>
    </r>
    <r>
      <rPr>
        <sz val="10"/>
        <rFont val="Arial"/>
        <family val="2"/>
        <charset val="238"/>
      </rPr>
      <t xml:space="preserve"> </t>
    </r>
    <r>
      <rPr>
        <b/>
        <sz val="10"/>
        <rFont val="Arial"/>
        <family val="2"/>
        <charset val="238"/>
      </rPr>
      <t>Hrup</t>
    </r>
    <r>
      <rPr>
        <sz val="10"/>
        <rFont val="Arial"/>
        <family val="2"/>
        <charset val="238"/>
      </rPr>
      <t xml:space="preserve">: eko </t>
    </r>
    <r>
      <rPr>
        <b/>
        <sz val="10"/>
        <rFont val="Arial"/>
        <family val="2"/>
        <charset val="238"/>
      </rPr>
      <t>Masa</t>
    </r>
    <r>
      <rPr>
        <sz val="10"/>
        <rFont val="Arial"/>
        <family val="2"/>
        <charset val="238"/>
      </rPr>
      <t xml:space="preserve">: do 6 kg </t>
    </r>
    <r>
      <rPr>
        <b/>
        <sz val="10"/>
        <rFont val="Arial"/>
        <family val="2"/>
        <charset val="238"/>
      </rPr>
      <t>Poraba energije</t>
    </r>
    <r>
      <rPr>
        <sz val="10"/>
        <rFont val="Arial"/>
        <family val="2"/>
        <charset val="238"/>
      </rPr>
      <t xml:space="preserve">: eko </t>
    </r>
    <r>
      <rPr>
        <b/>
        <sz val="10"/>
        <rFont val="Arial"/>
        <family val="2"/>
        <charset val="238"/>
      </rPr>
      <t>Audio funkcije</t>
    </r>
    <r>
      <rPr>
        <sz val="10"/>
        <rFont val="Arial"/>
        <family val="2"/>
        <charset val="238"/>
      </rPr>
      <t xml:space="preserve">: vgrajeni zvočniki </t>
    </r>
    <r>
      <rPr>
        <b/>
        <sz val="10"/>
        <rFont val="Arial"/>
        <family val="2"/>
        <charset val="238"/>
      </rPr>
      <t>Priključki</t>
    </r>
    <r>
      <rPr>
        <sz val="10"/>
        <rFont val="Arial"/>
        <family val="2"/>
        <charset val="238"/>
      </rPr>
      <t>: Vhod/izhod, nadzor, omrežje LAN, 2X USB</t>
    </r>
  </si>
  <si>
    <t>Večfunkcijska naprava</t>
  </si>
  <si>
    <r>
      <rPr>
        <b/>
        <sz val="10"/>
        <rFont val="Arial"/>
        <family val="2"/>
        <charset val="238"/>
      </rPr>
      <t>Večfunkcijska laserska naprava HP LJ Pro MFP M227sdn ali enakovredno</t>
    </r>
    <r>
      <rPr>
        <sz val="10"/>
        <rFont val="Arial"/>
        <family val="2"/>
        <charset val="238"/>
      </rPr>
      <t xml:space="preserve"> </t>
    </r>
    <r>
      <rPr>
        <b/>
        <sz val="10"/>
        <rFont val="Arial"/>
        <family val="2"/>
        <charset val="238"/>
      </rPr>
      <t>Funkcije</t>
    </r>
    <r>
      <rPr>
        <sz val="10"/>
        <rFont val="Arial"/>
        <family val="2"/>
        <charset val="238"/>
      </rPr>
      <t xml:space="preserve">: tiskanje/skeniranje/kopiranje </t>
    </r>
    <r>
      <rPr>
        <b/>
        <sz val="10"/>
        <rFont val="Arial"/>
        <family val="2"/>
        <charset val="238"/>
      </rPr>
      <t>Format in tehnologija</t>
    </r>
    <r>
      <rPr>
        <sz val="10"/>
        <rFont val="Arial"/>
        <family val="2"/>
        <charset val="238"/>
      </rPr>
      <t xml:space="preserve">: A4, laserska </t>
    </r>
    <r>
      <rPr>
        <b/>
        <sz val="10"/>
        <rFont val="Arial"/>
        <family val="2"/>
        <charset val="238"/>
      </rPr>
      <t>Ločljivost tiskanja</t>
    </r>
    <r>
      <rPr>
        <sz val="10"/>
        <rFont val="Arial"/>
        <family val="2"/>
        <charset val="238"/>
      </rPr>
      <t>: do 1200 x 1200 dpi</t>
    </r>
    <r>
      <rPr>
        <b/>
        <sz val="10"/>
        <rFont val="Arial"/>
        <family val="2"/>
        <charset val="238"/>
      </rPr>
      <t xml:space="preserve"> Hitrost tiskanja</t>
    </r>
    <r>
      <rPr>
        <sz val="10"/>
        <rFont val="Arial"/>
        <family val="2"/>
        <charset val="238"/>
      </rPr>
      <t xml:space="preserve">: do 28 str/min čb </t>
    </r>
    <r>
      <rPr>
        <b/>
        <sz val="10"/>
        <rFont val="Arial"/>
        <family val="2"/>
        <charset val="238"/>
      </rPr>
      <t>Povezava</t>
    </r>
    <r>
      <rPr>
        <sz val="10"/>
        <rFont val="Arial"/>
        <family val="2"/>
        <charset val="238"/>
      </rPr>
      <t xml:space="preserve">: Hi-speed USB 2.0, mrežna </t>
    </r>
    <r>
      <rPr>
        <b/>
        <sz val="10"/>
        <rFont val="Arial"/>
        <family val="2"/>
        <charset val="238"/>
      </rPr>
      <t>Ostalo</t>
    </r>
    <r>
      <rPr>
        <sz val="10"/>
        <rFont val="Arial"/>
        <family val="2"/>
        <charset val="238"/>
      </rPr>
      <t xml:space="preserve">: ADF 35-listni, duplex, </t>
    </r>
    <r>
      <rPr>
        <b/>
        <u/>
        <sz val="10"/>
        <rFont val="Arial"/>
        <family val="2"/>
        <charset val="238"/>
      </rPr>
      <t>Garancija: najmanj 2 leti</t>
    </r>
    <r>
      <rPr>
        <u/>
        <sz val="10"/>
        <rFont val="Arial"/>
        <family val="2"/>
        <charset val="238"/>
      </rPr>
      <t xml:space="preserve"> </t>
    </r>
    <r>
      <rPr>
        <sz val="10"/>
        <rFont val="Arial"/>
        <family val="2"/>
        <charset val="238"/>
      </rPr>
      <t xml:space="preserve">(ne velja za potrošni material), </t>
    </r>
    <r>
      <rPr>
        <b/>
        <sz val="10"/>
        <rFont val="Arial"/>
        <family val="2"/>
        <charset val="238"/>
      </rPr>
      <t>Maksimalni mesečni obrat</t>
    </r>
    <r>
      <rPr>
        <sz val="10"/>
        <rFont val="Arial"/>
        <family val="2"/>
        <charset val="238"/>
      </rPr>
      <t xml:space="preserve">: 30.000 strani/mesec </t>
    </r>
    <r>
      <rPr>
        <b/>
        <sz val="10"/>
        <rFont val="Arial"/>
        <family val="2"/>
        <charset val="238"/>
      </rPr>
      <t>Priporočeni mesečni obrat</t>
    </r>
    <r>
      <rPr>
        <sz val="10"/>
        <rFont val="Arial"/>
        <family val="2"/>
        <charset val="238"/>
      </rPr>
      <t xml:space="preserve">: 250 do 2.500 strani/mesec </t>
    </r>
    <r>
      <rPr>
        <b/>
        <sz val="10"/>
        <rFont val="Arial"/>
        <family val="2"/>
        <charset val="238"/>
      </rPr>
      <t>Duplex ADF skeniranje</t>
    </r>
    <r>
      <rPr>
        <sz val="10"/>
        <rFont val="Arial"/>
        <family val="2"/>
        <charset val="238"/>
      </rPr>
      <t xml:space="preserve">: ne </t>
    </r>
    <r>
      <rPr>
        <b/>
        <sz val="10"/>
        <rFont val="Arial"/>
        <family val="2"/>
        <charset val="238"/>
      </rPr>
      <t>Izpis prve strani</t>
    </r>
    <r>
      <rPr>
        <sz val="10"/>
        <rFont val="Arial"/>
        <family val="2"/>
        <charset val="238"/>
      </rPr>
      <t xml:space="preserve">: 6,4 sek.bk </t>
    </r>
    <r>
      <rPr>
        <b/>
        <sz val="10"/>
        <rFont val="Arial"/>
        <family val="2"/>
        <charset val="238"/>
      </rPr>
      <t>Obojestransko tiskanje Hitrost duplex tiskanja</t>
    </r>
    <r>
      <rPr>
        <sz val="10"/>
        <rFont val="Arial"/>
        <family val="2"/>
        <charset val="238"/>
      </rPr>
      <t xml:space="preserve">: 24 str/min </t>
    </r>
    <r>
      <rPr>
        <b/>
        <sz val="10"/>
        <rFont val="Arial"/>
        <family val="2"/>
        <charset val="238"/>
      </rPr>
      <t>Spomin</t>
    </r>
    <r>
      <rPr>
        <sz val="10"/>
        <rFont val="Arial"/>
        <family val="2"/>
        <charset val="238"/>
      </rPr>
      <t xml:space="preserve">: 256 MB </t>
    </r>
    <r>
      <rPr>
        <b/>
        <sz val="10"/>
        <rFont val="Arial"/>
        <family val="2"/>
        <charset val="238"/>
      </rPr>
      <t>Procesor</t>
    </r>
    <r>
      <rPr>
        <sz val="10"/>
        <rFont val="Arial"/>
        <family val="2"/>
        <charset val="238"/>
      </rPr>
      <t xml:space="preserve">: 800 MHz </t>
    </r>
    <r>
      <rPr>
        <b/>
        <sz val="10"/>
        <rFont val="Arial"/>
        <family val="2"/>
        <charset val="238"/>
      </rPr>
      <t>Zaslon</t>
    </r>
    <r>
      <rPr>
        <sz val="10"/>
        <rFont val="Arial"/>
        <family val="2"/>
        <charset val="238"/>
      </rPr>
      <t xml:space="preserve">: 2-line LCD </t>
    </r>
    <r>
      <rPr>
        <b/>
        <sz val="10"/>
        <rFont val="Arial"/>
        <family val="2"/>
        <charset val="238"/>
      </rPr>
      <t>tiskanje z USB-ja</t>
    </r>
    <r>
      <rPr>
        <sz val="10"/>
        <rFont val="Arial"/>
        <family val="2"/>
        <charset val="238"/>
      </rPr>
      <t xml:space="preserve"> HP ePrint; AirPrint 1.5 z media presence sensor; Google Cloud Print™ 2.0 (ali enakovredno) </t>
    </r>
    <r>
      <rPr>
        <b/>
        <sz val="10"/>
        <rFont val="Arial"/>
        <family val="2"/>
        <charset val="238"/>
      </rPr>
      <t>Tiskalniški jezik</t>
    </r>
    <r>
      <rPr>
        <sz val="10"/>
        <rFont val="Arial"/>
        <family val="2"/>
        <charset val="238"/>
      </rPr>
      <t xml:space="preserve">:PCL5c; PCL6; PS; PCLmS; PDF; URF; PWG </t>
    </r>
    <r>
      <rPr>
        <b/>
        <sz val="10"/>
        <rFont val="Arial"/>
        <family val="2"/>
        <charset val="238"/>
      </rPr>
      <t>predal</t>
    </r>
    <r>
      <rPr>
        <sz val="10"/>
        <rFont val="Arial"/>
        <family val="2"/>
        <charset val="238"/>
      </rPr>
      <t xml:space="preserve">: standardno </t>
    </r>
    <r>
      <rPr>
        <b/>
        <sz val="10"/>
        <rFont val="Arial"/>
        <family val="2"/>
        <charset val="238"/>
      </rPr>
      <t xml:space="preserve">predal 1 </t>
    </r>
    <r>
      <rPr>
        <sz val="10"/>
        <rFont val="Arial"/>
        <family val="2"/>
        <charset val="238"/>
      </rPr>
      <t xml:space="preserve">1x10 listov </t>
    </r>
    <r>
      <rPr>
        <b/>
        <sz val="10"/>
        <rFont val="Arial"/>
        <family val="2"/>
        <charset val="238"/>
      </rPr>
      <t>predal 2</t>
    </r>
    <r>
      <rPr>
        <sz val="10"/>
        <rFont val="Arial"/>
        <family val="2"/>
        <charset val="238"/>
      </rPr>
      <t xml:space="preserve"> 1 x 250 listov </t>
    </r>
    <r>
      <rPr>
        <b/>
        <sz val="10"/>
        <rFont val="Arial"/>
        <family val="2"/>
        <charset val="238"/>
      </rPr>
      <t>ADF 35-listni Podprte velikosti medijev</t>
    </r>
    <r>
      <rPr>
        <sz val="10"/>
        <rFont val="Arial"/>
        <family val="2"/>
        <charset val="238"/>
      </rPr>
      <t xml:space="preserve">: A4; A5; A6; B5 (JIS) </t>
    </r>
    <r>
      <rPr>
        <b/>
        <sz val="10"/>
        <rFont val="Arial"/>
        <family val="2"/>
        <charset val="238"/>
      </rPr>
      <t>Podprte velikosti medijev ADF</t>
    </r>
    <r>
      <rPr>
        <sz val="10"/>
        <rFont val="Arial"/>
        <family val="2"/>
        <charset val="238"/>
      </rPr>
      <t xml:space="preserve">: 215,9mm x 297 mm </t>
    </r>
    <r>
      <rPr>
        <b/>
        <sz val="10"/>
        <rFont val="Arial"/>
        <family val="2"/>
        <charset val="238"/>
      </rPr>
      <t>Skeniranje Barvno skeniranje</t>
    </r>
    <r>
      <rPr>
        <sz val="10"/>
        <rFont val="Arial"/>
        <family val="2"/>
        <charset val="238"/>
      </rPr>
      <t xml:space="preserve">: da, globina 24-bit </t>
    </r>
    <r>
      <rPr>
        <b/>
        <sz val="10"/>
        <rFont val="Arial"/>
        <family val="2"/>
        <charset val="238"/>
      </rPr>
      <t>Format datoteke skeniranja</t>
    </r>
    <r>
      <rPr>
        <sz val="10"/>
        <rFont val="Arial"/>
        <family val="2"/>
        <charset val="238"/>
      </rPr>
      <t xml:space="preserve">: JPG, RAW (BMP), PNG, TIFF, PDF </t>
    </r>
    <r>
      <rPr>
        <b/>
        <sz val="10"/>
        <rFont val="Arial"/>
        <family val="2"/>
        <charset val="238"/>
      </rPr>
      <t>Resolucija skeniranja</t>
    </r>
    <r>
      <rPr>
        <sz val="10"/>
        <rFont val="Arial"/>
        <family val="2"/>
        <charset val="238"/>
      </rPr>
      <t xml:space="preserve">: do 600 dpi (colour, flatbed); do 1200 dpi (monochrome, flatbed) </t>
    </r>
    <r>
      <rPr>
        <b/>
        <sz val="10"/>
        <rFont val="Arial"/>
        <family val="2"/>
        <charset val="238"/>
      </rPr>
      <t>Hitrost</t>
    </r>
    <r>
      <rPr>
        <sz val="10"/>
        <rFont val="Arial"/>
        <family val="2"/>
        <charset val="238"/>
      </rPr>
      <t>: do 15 str/min</t>
    </r>
  </si>
  <si>
    <t>Oprema za tolmačenje: 2 oddajnika + 10 sprejemnikov + slušalke za tolmača</t>
  </si>
  <si>
    <t>Podrobnejši opis ni potreben</t>
  </si>
  <si>
    <t>Vgradna indukcijska /slušna zanka za predavalnico</t>
  </si>
  <si>
    <t>Analizator telesne sestave</t>
  </si>
  <si>
    <r>
      <rPr>
        <b/>
        <sz val="10"/>
        <rFont val="Arial"/>
        <family val="2"/>
        <charset val="238"/>
      </rPr>
      <t>Analizator za profesionalno rabo</t>
    </r>
    <r>
      <rPr>
        <sz val="10"/>
        <rFont val="Arial"/>
        <family val="2"/>
        <charset val="238"/>
      </rPr>
      <t xml:space="preserve">: Natančna segmentna analiza telesne sestave Več frekvenčna (6 frekvenčna) metoda Barvni zaslon z WIN uporabniških vmesnikom v slo jeziku Obširen opis rezultatov Avtokalibracija pred vsakim tehtanjem </t>
    </r>
    <r>
      <rPr>
        <b/>
        <sz val="10"/>
        <rFont val="Arial"/>
        <family val="2"/>
        <charset val="238"/>
      </rPr>
      <t>Prikaz</t>
    </r>
    <r>
      <rPr>
        <sz val="10"/>
        <rFont val="Arial"/>
        <family val="2"/>
        <charset val="238"/>
      </rPr>
      <t xml:space="preserve">: teže, % maščobe, maščobne mase, raven maščob v trebušnem predelu, mišične mase, ocene mišične sposobnosti, kostne mase, % vode, ekstra - celične vode, intra- celične vode, razmerje ECW/TBW, proteine, puste telesne teže, bazalnega metabolizma,	indikator bazalnega metabolizma, indeksa telesne mase, ocene postave, segmetne analize. </t>
    </r>
    <r>
      <rPr>
        <b/>
        <sz val="10"/>
        <rFont val="Arial"/>
        <family val="2"/>
        <charset val="238"/>
      </rPr>
      <t>Možnost standardnih meritev in meritev za športnike</t>
    </r>
    <r>
      <rPr>
        <sz val="10"/>
        <rFont val="Arial"/>
        <family val="2"/>
        <charset val="238"/>
      </rPr>
      <t xml:space="preserve">. </t>
    </r>
    <r>
      <rPr>
        <b/>
        <sz val="10"/>
        <rFont val="Arial"/>
        <family val="2"/>
        <charset val="238"/>
      </rPr>
      <t>Možnost segmentne analize</t>
    </r>
    <r>
      <rPr>
        <sz val="10"/>
        <rFont val="Arial"/>
        <family val="2"/>
        <charset val="238"/>
      </rPr>
      <t xml:space="preserve"> razporejenosti telesne sestave za obe roki, nogi in trup. Segmentna analiza naj prikaže: % maščob, razporejenost maščob, mišično maso, razporejenost mišične mase, ravnovesje mišične mase in upornost telesa.
</t>
    </r>
    <r>
      <rPr>
        <b/>
        <sz val="10"/>
        <rFont val="Arial"/>
        <family val="2"/>
        <charset val="238"/>
      </rPr>
      <t>Dodatno</t>
    </r>
    <r>
      <rPr>
        <sz val="10"/>
        <rFont val="Arial"/>
        <family val="2"/>
        <charset val="238"/>
      </rPr>
      <t xml:space="preserve">: Razpon starosti (5-99 let), USB ali računalniška povezava </t>
    </r>
    <r>
      <rPr>
        <b/>
        <u/>
        <sz val="10"/>
        <rFont val="Arial"/>
        <family val="2"/>
        <charset val="238"/>
      </rPr>
      <t>Garancija: najmanj 3 leta</t>
    </r>
    <r>
      <rPr>
        <sz val="10"/>
        <rFont val="Arial"/>
        <family val="2"/>
        <charset val="238"/>
      </rPr>
      <t xml:space="preserve"> </t>
    </r>
    <r>
      <rPr>
        <u/>
        <sz val="10"/>
        <rFont val="Arial"/>
        <family val="2"/>
        <charset val="238"/>
      </rPr>
      <t>Skladnost z EU in slovensko zakonodajo</t>
    </r>
  </si>
  <si>
    <t>Previjalna miza</t>
  </si>
  <si>
    <t>Previjalna miza iz rjavega iverala, na kovinskih nogah, s snemljivim delom in standardnimi ročaji, stranske police in štirje predali. Tehnologija tihega zapiranja.</t>
  </si>
  <si>
    <t>Ureditev gradbišča s postavitvijo ograje, ureditvijo transportnih poti, ureditev deponij odpadnega materiala ter vsemi potrebnimi deli za ureditve gradbišča (gradbišče skupne površine cca 160,90 m2). Pomembno: Dela se izvajajo v času obratovanja objekta, trasportne poti, deponije in čas del obvezno uskladiti z vodstvom!</t>
  </si>
  <si>
    <t>ur</t>
  </si>
  <si>
    <t>Projektantski nadzor (po priporočeni ceni inženirske zbornice)</t>
  </si>
  <si>
    <t>REKAPITULACIJA GRADBENO OBRTNIŠKIH DEL</t>
  </si>
  <si>
    <t>Tehnični opis predvidenih posegov:</t>
  </si>
  <si>
    <t>Pisarna 1 – kvadratura: 22,50 m2</t>
  </si>
  <si>
    <t>-       Odstranitev pohištvene opreme</t>
  </si>
  <si>
    <t xml:space="preserve">-       Odklop in demontaža obstoječih stropnih svetilk </t>
  </si>
  <si>
    <t>-       Demontaža lesenih vrat</t>
  </si>
  <si>
    <t>-       Brušenje obstoječih ometov sten</t>
  </si>
  <si>
    <t>-       Odstranitev zaključnega tlaka – itison</t>
  </si>
  <si>
    <t>-       Rušenje obstoječega lesenega strešnega okna</t>
  </si>
  <si>
    <t>-       Dobava in montaža novega lesenega strešnega okna (komplet)</t>
  </si>
  <si>
    <t>-       Dobava in vgradnja enokrilnih, notranjih lesenih vrat dim. 0,88/2,05 m</t>
  </si>
  <si>
    <t xml:space="preserve">-       Dobava in montaža homogene elastične talne obloge iz PVC-ja v rolah </t>
  </si>
  <si>
    <t>-       Izvedba spuščenega stropa iz mavčnih plošč</t>
  </si>
  <si>
    <t>-       Priprava podlage za pleskanje in pleskanje sten in stropa iz mavčnokartonskih plošč</t>
  </si>
  <si>
    <t>-       Zaključno čiščenje vseh prostorov</t>
  </si>
  <si>
    <t>-       Dobava in montaža klimatske naprave</t>
  </si>
  <si>
    <t>-       Dobava in montaža stropne nadgradne linijske svetilke z LED virom svetlobe</t>
  </si>
  <si>
    <t>-       Dobava in montaža pisalne mize, polkrožnega dodatka k pisalni mizi</t>
  </si>
  <si>
    <t>-       Premični predalnik na gumijastih kolesih</t>
  </si>
  <si>
    <t>-       Omara za fascikle – VISOKA</t>
  </si>
  <si>
    <t>-       Omara za fascikle – NIZKA</t>
  </si>
  <si>
    <t>-       Dobava in montaža delovnega stola</t>
  </si>
  <si>
    <t>-       Dobava in montaža lesenega stola</t>
  </si>
  <si>
    <t>-       Koš za papir - smeti</t>
  </si>
  <si>
    <t>Pisarna 2 – kvadratura: 17,70 m2</t>
  </si>
  <si>
    <t>Predavalnica – kvadratura: 58,00 m2</t>
  </si>
  <si>
    <t>-       Odstranitev obstoječega zaključnega tlaka – laminat</t>
  </si>
  <si>
    <t>-       Demontaža obstoječe šolske table in ponovna montaža</t>
  </si>
  <si>
    <t>-       Odstranitev obstoječih okenskih lamelnih senčil</t>
  </si>
  <si>
    <t xml:space="preserve">-       Dobava in vgradnja enokrilnih, notranjih lesenih vrat </t>
  </si>
  <si>
    <t>-       Dobava in polaganje gotovega parketa</t>
  </si>
  <si>
    <t>-       Dobava in montaža okenskih senčil</t>
  </si>
  <si>
    <t>-       Miza šolska - pravokotne oblike</t>
  </si>
  <si>
    <t>Telovadnica – kvadratura: 62,70 m2</t>
  </si>
  <si>
    <t>-       Odstranitev športne pohištvene opreme</t>
  </si>
  <si>
    <t>-       Demontaža obstoječe mreže za zaščito oken</t>
  </si>
  <si>
    <t>-       Odklop in demontaža obstoječih svetilk s kovinsko zaščito</t>
  </si>
  <si>
    <t xml:space="preserve">-       Dobava in vgradnja enokrilnih in dvokrilnih, notranjih lesenih vrat </t>
  </si>
  <si>
    <t>-       Dobava in polaganje elastične športne notranje talne podlage</t>
  </si>
  <si>
    <t>-       Dobava in polaganje notranje mehke zaščite sten</t>
  </si>
  <si>
    <t>-       Dobava in montaža stropne nadgradne linijske svetilke z LED virom svetlobe s kovinsko zaščito proti udarcem žoge</t>
  </si>
  <si>
    <t>-       Kovinske police za športne rekvizite</t>
  </si>
  <si>
    <t xml:space="preserve">Skupna kvadratura predavalnice (58,00 m2) in telovadnice (62,70 m2) je 120,70 m2. </t>
  </si>
  <si>
    <t>3. RAČUNALNIŠKA IN DRUGA OPREMA</t>
  </si>
  <si>
    <t>3. POHIŠTVENA OPREMA</t>
  </si>
  <si>
    <t>Ponudnik (izvajalec) opreme mora izpolniti naslednje okoljske zahteve:</t>
  </si>
  <si>
    <t>1. Les in materiali na njegovi osnovi morajo izvirati iz zakonitih virov.</t>
  </si>
  <si>
    <t>2. Les in materiali na njegovi osnovi morajo izvirati iz trajnostno pridelanih virov.</t>
  </si>
  <si>
    <t>3. Plastični deli s težo enako ali večjo od 50 g ne smejo vsebovati dodatkov materialov, ki lahko ovirajo recikliranje.</t>
  </si>
  <si>
    <t xml:space="preserve">4. Premazi za les ne smejo vsebovati aziridina in kromovih (VI) spojin ter več kot 130 g/l hlapnih organskih spojin (HOS). Plastični deli ne smejo vsebovati aziridina, kromovih (VI) spojin in več kot 5 % teže hlapnih organskih spojin (HOS), kovinski deli pa ne smejo vsebovati aziridina in kromovih (VI) spojin.
Premaz lesa ne sme biti razvrščen in označen z enim ali več stavki za nevarnost po Uredbi (ES) št 1272/2008:4
H331 (Strupeno pri vdihavanju),
H311 (Strupeno v stiku s kožo),
H301 (Strupeno pri zaužitju),
H330 (Smrtno pri vdihavanju),
H310 (Smrtno v stiku s kožo),
H300 (Smrtno pri zaužitju),
H351 (Sum povzročitve raka),
H334 (Lahko povzroči simptome alergije ali astme ali težave z dihanjem pri vdihavanju),
H350 (Lahko povzroči raka),
H340 (Lahko povzroči genske okvare),
</t>
  </si>
  <si>
    <t>H373 (Lahko škodi organom pri dolgotrajni ali ponavljajoči se izpostavljenosti) in H732 (Škodi organom pri dolgotrajni ali ponavljajoči se izpostavljenosti),
H350i (Lahko povzroči raka pri vdihavanju),H400 (Zelo strupeno za vodne organizme),
H411 (Strupeno za vodne organizme z dolgotrajnim učinkom),
H412 (Škodljivo za vodne organizme, z dolgotrajnim učinkom),
H410 (Zelo strupeno za vodne organizme, z dolgotrajnim učinkom),
H413 (Lahko ima dolgotrajne škodljive učinke na vodne organizme),
H360F (Lahko škodi plodnosti),
H360D (Lahko škodi nerojenemu otroku),
H361f (Sum škodljivosti za plodnost),
H361 d (Sum škodljivosti za nerojenega otroka),
H341 (Sum povzročitve genskih okvar),
H400 (Zelo strupeno za vodne organizme) in H410 (Zelo strupeno za vodne organizme, z dolgotrajnim učinkom),
H411 (Strupeno za vodne organizme z dolgotrajnim učinkom),
H412 (Škodljivo za vodne organizme, z dolgotrajnim učinkom).
Premazom ne smejo biti dodani ftalati, ki so razvrščeni in označeni z enim ali več stavki za nevarnost po Uredbi (ES) št. 1272/2008:
H360F (Lahko škodi plodnosti),
H360D (Lahko škodi nerojenemu otroku),
H361f (Sum škodljivosti za plodnost).</t>
  </si>
  <si>
    <t>5. Emisija oz. koncentracija formaldehida iz lesnih kompozitov ne sme biti višja od 8 mg/100 g suhe snovi (določena po ekstrakcijski metodi, znani tudi kot perforator metoda - SIST EN 120) ali 3,5 mg/h*m2 (določena po plinski metodi - SIST EN 717-2) ali 0,1 ppm (določena po metodi komore - SIST EN 717-1).</t>
  </si>
  <si>
    <t>6. Adhezivi ali lepila, ki se uporabljajo pri sestavljanju pohištva, ne smejo vsebovati več kot 10 % mase hlapnih organskih spojin (HOS).</t>
  </si>
  <si>
    <t>7. Embalaža mora biti iz materiala, ki ga je mogoče enostavno reciklirati, ali iz materialov, ki temeljijo na obnovljivih virih.</t>
  </si>
  <si>
    <t>Ponudnik izpolnjevanje navedenih pogojev ob oddaji ponudbe izkaže s podpisom izjave (Izjava ponudnika o izpolnjevanju pogojev.</t>
  </si>
  <si>
    <t>Naročnik bo med izvajanjem javnega naročila preverjal, ali ponudnik izpolnjuje zahteve. V primeru neizpolnjevanja navedenih pogojev, bo naročnik odstopil od pogodbe.</t>
  </si>
  <si>
    <t>Izbrani ponudnik bo izpolnjevanje navedenih pogojev izkazoval z ustreznimi listinami (kot opisano v dokumentu "Primeri okoljskih zahtev in meril za pohištvo", verzija 1.0, januar 2018, Direktorat za javna naročila - http://www.djn.mju.gov.si/resources/files/ZeJN/Prilog_ZeJN/ZeJN_P8_pohistvo.pdf</t>
  </si>
  <si>
    <t>Skupaj (1+2+3)</t>
  </si>
  <si>
    <t>Popust</t>
  </si>
  <si>
    <t>Skupaj s popustom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</si>
</sst>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quot;SIT&quot;_-;\-* #,##0.00\ &quot;SIT&quot;_-;_-* &quot;-&quot;??\ &quot;SIT&quot;_-;_-@_-"/>
    <numFmt numFmtId="165" formatCode="#,##0.00\ [$€-1]"/>
    <numFmt numFmtId="166" formatCode="&quot;$&quot;#,##0_);[Red]\(&quot;$&quot;#,##0\)"/>
    <numFmt numFmtId="167" formatCode="&quot;SIT&quot;\ #,##0_);\(&quot;SIT&quot;\ #,##0\)"/>
    <numFmt numFmtId="168" formatCode="_-* #,##0.00_-;\-* #,##0.00_-;_-* &quot;-&quot;??_-;_-@_-"/>
    <numFmt numFmtId="169" formatCode="&quot;SIT&quot;\ #,##0.000_);\(&quot;SIT&quot;\ #,##0.000\)"/>
    <numFmt numFmtId="170" formatCode="_-* #,##0.00\ [$€]_-;\-* #,##0.00\ [$€]_-;_-* &quot;-&quot;??\ [$€]_-;_-@_-"/>
    <numFmt numFmtId="171" formatCode="_-* #,##0.00\ [$€-1]_-;\-* #,##0.00\ [$€-1]_-;_-* &quot;-&quot;??\ [$€-1]_-;_-@_-"/>
    <numFmt numFmtId="172" formatCode="#,##0.00\ &quot;€&quot;"/>
  </numFmts>
  <fonts count="48" x14ac:knownFonts="1">
    <font>
      <sz val="11"/>
      <color theme="1"/>
      <name val="Calibri"/>
      <family val="2"/>
      <charset val="238"/>
      <scheme val="minor"/>
    </font>
    <font>
      <sz val="10"/>
      <color theme="1"/>
      <name val="Arial"/>
      <family val="2"/>
      <charset val="238"/>
    </font>
    <font>
      <b/>
      <sz val="12"/>
      <color theme="1"/>
      <name val="Arial"/>
      <family val="2"/>
      <charset val="238"/>
    </font>
    <font>
      <b/>
      <sz val="11"/>
      <color theme="1"/>
      <name val="Arial"/>
      <family val="2"/>
      <charset val="238"/>
    </font>
    <font>
      <sz val="10"/>
      <name val="Arial CE"/>
      <family val="2"/>
      <charset val="238"/>
    </font>
    <font>
      <b/>
      <sz val="14"/>
      <color theme="1"/>
      <name val="Arial"/>
      <family val="2"/>
      <charset val="238"/>
    </font>
    <font>
      <sz val="11"/>
      <color theme="1"/>
      <name val="Arial"/>
      <family val="2"/>
      <charset val="238"/>
    </font>
    <font>
      <b/>
      <sz val="11"/>
      <color theme="1"/>
      <name val="Calibri"/>
      <family val="2"/>
      <charset val="238"/>
      <scheme val="minor"/>
    </font>
    <font>
      <sz val="10"/>
      <name val="Arial CE"/>
      <charset val="238"/>
    </font>
    <font>
      <sz val="10"/>
      <name val="Arial"/>
      <family val="2"/>
      <charset val="238"/>
    </font>
    <font>
      <sz val="12"/>
      <name val="Times New Roman CE"/>
      <charset val="238"/>
    </font>
    <font>
      <sz val="12"/>
      <name val="Courier"/>
      <family val="1"/>
      <charset val="238"/>
    </font>
    <font>
      <sz val="12"/>
      <name val="Courier New"/>
      <family val="3"/>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sz val="11"/>
      <color indexed="10"/>
      <name val="Calibri"/>
      <family val="2"/>
      <charset val="238"/>
    </font>
    <font>
      <i/>
      <sz val="11"/>
      <color indexed="23"/>
      <name val="Calibri"/>
      <family val="2"/>
      <charset val="238"/>
    </font>
    <font>
      <b/>
      <sz val="11"/>
      <color indexed="9"/>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b/>
      <sz val="11"/>
      <color indexed="52"/>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52"/>
      <name val="Calibri"/>
      <family val="2"/>
      <charset val="238"/>
    </font>
    <font>
      <b/>
      <sz val="18"/>
      <color indexed="56"/>
      <name val="Cambria"/>
      <family val="2"/>
      <charset val="238"/>
    </font>
    <font>
      <sz val="11"/>
      <color indexed="60"/>
      <name val="Calibri"/>
      <family val="2"/>
      <charset val="238"/>
    </font>
    <font>
      <sz val="11"/>
      <color theme="1"/>
      <name val="Calibri"/>
      <family val="2"/>
      <charset val="238"/>
      <scheme val="minor"/>
    </font>
    <font>
      <sz val="11"/>
      <name val="Arial"/>
      <family val="2"/>
      <charset val="238"/>
    </font>
    <font>
      <sz val="10"/>
      <color rgb="FFFF0000"/>
      <name val="Arial"/>
      <family val="2"/>
      <charset val="238"/>
    </font>
    <font>
      <b/>
      <sz val="12"/>
      <color theme="1"/>
      <name val="Calibri"/>
      <family val="2"/>
      <charset val="238"/>
      <scheme val="minor"/>
    </font>
    <font>
      <b/>
      <sz val="11"/>
      <color theme="1"/>
      <name val="Arial"/>
      <family val="2"/>
      <charset val="238"/>
    </font>
    <font>
      <sz val="11"/>
      <color theme="1"/>
      <name val="Arial"/>
      <family val="2"/>
      <charset val="238"/>
    </font>
    <font>
      <sz val="11"/>
      <color theme="1"/>
      <name val="Calibri"/>
      <family val="2"/>
      <charset val="238"/>
      <scheme val="minor"/>
    </font>
    <font>
      <b/>
      <sz val="14"/>
      <color theme="1"/>
      <name val="Arial"/>
      <family val="2"/>
      <charset val="238"/>
    </font>
    <font>
      <b/>
      <sz val="11"/>
      <color theme="1"/>
      <name val="Calibri"/>
      <family val="2"/>
      <charset val="238"/>
      <scheme val="minor"/>
    </font>
    <font>
      <b/>
      <sz val="12"/>
      <color theme="1"/>
      <name val="Arial"/>
      <family val="2"/>
      <charset val="238"/>
    </font>
    <font>
      <sz val="8"/>
      <color indexed="8"/>
      <name val="Tahoma"/>
      <family val="2"/>
      <charset val="238"/>
    </font>
    <font>
      <sz val="9"/>
      <color theme="1"/>
      <name val="Arial"/>
      <family val="2"/>
      <charset val="238"/>
    </font>
    <font>
      <sz val="9"/>
      <color theme="1"/>
      <name val="Calibri"/>
      <family val="2"/>
      <charset val="238"/>
      <scheme val="minor"/>
    </font>
    <font>
      <sz val="12"/>
      <color theme="1"/>
      <name val="Arial"/>
      <family val="2"/>
      <charset val="238"/>
    </font>
    <font>
      <b/>
      <sz val="10"/>
      <color theme="1"/>
      <name val="Arial"/>
      <family val="2"/>
      <charset val="238"/>
    </font>
    <font>
      <b/>
      <sz val="10"/>
      <name val="Arial"/>
      <family val="2"/>
      <charset val="238"/>
    </font>
    <font>
      <b/>
      <u/>
      <sz val="10"/>
      <name val="Arial"/>
      <family val="2"/>
      <charset val="238"/>
    </font>
    <font>
      <u/>
      <sz val="10"/>
      <name val="Arial"/>
      <family val="2"/>
      <charset val="238"/>
    </font>
  </fonts>
  <fills count="26">
    <fill>
      <patternFill patternType="none"/>
    </fill>
    <fill>
      <patternFill patternType="gray125"/>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indexed="9"/>
        <bgColor indexed="26"/>
      </patternFill>
    </fill>
    <fill>
      <patternFill patternType="solid">
        <fgColor rgb="FF92D050"/>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13">
    <xf numFmtId="0" fontId="0" fillId="0" borderId="0"/>
    <xf numFmtId="0" fontId="10" fillId="0" borderId="0"/>
    <xf numFmtId="0" fontId="9" fillId="0" borderId="0"/>
    <xf numFmtId="0" fontId="13" fillId="3"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2" borderId="0" applyNumberFormat="0" applyBorder="0" applyAlignment="0" applyProtection="0"/>
    <xf numFmtId="0" fontId="13" fillId="13"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2"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4"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4" borderId="0" applyNumberFormat="0" applyBorder="0" applyAlignment="0" applyProtection="0"/>
    <xf numFmtId="0" fontId="14" fillId="4"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5" borderId="0" applyNumberFormat="0" applyBorder="0" applyAlignment="0" applyProtection="0"/>
    <xf numFmtId="0" fontId="20" fillId="5" borderId="0" applyNumberFormat="0" applyBorder="0" applyAlignment="0" applyProtection="0"/>
    <xf numFmtId="0" fontId="23" fillId="22" borderId="12" applyNumberFormat="0" applyAlignment="0" applyProtection="0"/>
    <xf numFmtId="0" fontId="19" fillId="23" borderId="13" applyNumberFormat="0" applyAlignment="0" applyProtection="0"/>
    <xf numFmtId="0" fontId="15" fillId="7" borderId="0" applyNumberFormat="0" applyBorder="0" applyAlignment="0" applyProtection="0"/>
    <xf numFmtId="170" fontId="8" fillId="0" borderId="0" applyFont="0" applyFill="0" applyBorder="0" applyAlignment="0" applyProtection="0"/>
    <xf numFmtId="170" fontId="8" fillId="0" borderId="0" applyFont="0" applyFill="0" applyBorder="0" applyAlignment="0" applyProtection="0"/>
    <xf numFmtId="166" fontId="12" fillId="0" borderId="0" applyFill="0" applyBorder="0" applyAlignment="0" applyProtection="0"/>
    <xf numFmtId="0" fontId="18" fillId="0" borderId="0" applyNumberFormat="0" applyFill="0" applyBorder="0" applyAlignment="0" applyProtection="0"/>
    <xf numFmtId="0" fontId="15" fillId="7" borderId="0" applyNumberFormat="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1" fillId="8" borderId="12" applyNumberFormat="0" applyAlignment="0" applyProtection="0"/>
    <xf numFmtId="0" fontId="16" fillId="22" borderId="17" applyNumberFormat="0" applyAlignment="0" applyProtection="0"/>
    <xf numFmtId="0" fontId="27" fillId="0" borderId="18" applyNumberFormat="0" applyFill="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8" fillId="0" borderId="0" applyNumberFormat="0" applyFill="0" applyBorder="0" applyAlignment="0" applyProtection="0"/>
    <xf numFmtId="167" fontId="11" fillId="0" borderId="0"/>
    <xf numFmtId="0" fontId="29" fillId="11" borderId="0" applyNumberFormat="0" applyBorder="0" applyAlignment="0" applyProtection="0"/>
    <xf numFmtId="0" fontId="29" fillId="11" borderId="0" applyNumberFormat="0" applyBorder="0" applyAlignment="0" applyProtection="0"/>
    <xf numFmtId="0" fontId="9" fillId="0" borderId="0"/>
    <xf numFmtId="0" fontId="9" fillId="0" borderId="0"/>
    <xf numFmtId="0" fontId="4" fillId="0" borderId="0"/>
    <xf numFmtId="0" fontId="4" fillId="0" borderId="0"/>
    <xf numFmtId="0" fontId="4" fillId="0" borderId="0"/>
    <xf numFmtId="0" fontId="4"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0" fontId="9" fillId="0" borderId="0"/>
    <xf numFmtId="169" fontId="12" fillId="0" borderId="0"/>
    <xf numFmtId="0" fontId="13" fillId="6" borderId="19" applyNumberFormat="0" applyFont="0" applyAlignment="0" applyProtection="0"/>
    <xf numFmtId="0" fontId="8" fillId="6" borderId="19" applyNumberFormat="0" applyFont="0" applyAlignment="0" applyProtection="0"/>
    <xf numFmtId="0" fontId="8" fillId="6" borderId="19" applyNumberFormat="0" applyFont="0" applyAlignment="0" applyProtection="0"/>
    <xf numFmtId="9" fontId="4" fillId="0" borderId="0" applyFont="0" applyFill="0" applyBorder="0" applyAlignment="0" applyProtection="0"/>
    <xf numFmtId="0" fontId="8" fillId="6" borderId="19" applyNumberFormat="0" applyFont="0" applyAlignment="0" applyProtection="0"/>
    <xf numFmtId="0" fontId="8" fillId="6" borderId="19" applyNumberFormat="0" applyFont="0" applyAlignment="0" applyProtection="0"/>
    <xf numFmtId="0" fontId="17" fillId="0" borderId="0" applyNumberFormat="0" applyFill="0" applyBorder="0" applyAlignment="0" applyProtection="0"/>
    <xf numFmtId="0" fontId="16" fillId="22" borderId="17" applyNumberFormat="0" applyAlignment="0" applyProtection="0"/>
    <xf numFmtId="0" fontId="18" fillId="0" borderId="0" applyNumberFormat="0" applyFill="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5" borderId="0" applyNumberFormat="0" applyBorder="0" applyAlignment="0" applyProtection="0"/>
    <xf numFmtId="0" fontId="27" fillId="0" borderId="18" applyNumberFormat="0" applyFill="0" applyAlignment="0" applyProtection="0"/>
    <xf numFmtId="0" fontId="19" fillId="23" borderId="13" applyNumberFormat="0" applyAlignment="0" applyProtection="0"/>
    <xf numFmtId="0" fontId="23" fillId="22" borderId="12" applyNumberFormat="0" applyAlignment="0" applyProtection="0"/>
    <xf numFmtId="0" fontId="20" fillId="5" borderId="0" applyNumberFormat="0" applyBorder="0" applyAlignment="0" applyProtection="0"/>
    <xf numFmtId="0" fontId="4" fillId="0" borderId="0"/>
    <xf numFmtId="0" fontId="28" fillId="0" borderId="0" applyNumberFormat="0" applyFill="0" applyBorder="0" applyAlignment="0" applyProtection="0"/>
    <xf numFmtId="0" fontId="22" fillId="0" borderId="20" applyNumberFormat="0" applyFill="0" applyAlignment="0" applyProtection="0"/>
    <xf numFmtId="168" fontId="4" fillId="0" borderId="0" applyFont="0" applyFill="0" applyBorder="0" applyAlignment="0" applyProtection="0"/>
    <xf numFmtId="0" fontId="21" fillId="8" borderId="12" applyNumberFormat="0" applyAlignment="0" applyProtection="0"/>
    <xf numFmtId="0" fontId="22" fillId="0" borderId="20" applyNumberFormat="0" applyFill="0" applyAlignment="0" applyProtection="0"/>
    <xf numFmtId="0" fontId="17" fillId="0" borderId="0" applyNumberFormat="0" applyFill="0" applyBorder="0" applyAlignment="0" applyProtection="0"/>
    <xf numFmtId="164" fontId="30" fillId="0" borderId="0" applyFont="0" applyFill="0" applyBorder="0" applyAlignment="0" applyProtection="0"/>
    <xf numFmtId="4" fontId="9" fillId="0" borderId="0"/>
    <xf numFmtId="0" fontId="40" fillId="24" borderId="0">
      <alignment horizontal="left" vertical="top"/>
    </xf>
  </cellStyleXfs>
  <cellXfs count="170">
    <xf numFmtId="0" fontId="0" fillId="0" borderId="0" xfId="0"/>
    <xf numFmtId="0" fontId="9" fillId="0" borderId="5" xfId="112" applyFont="1" applyFill="1" applyBorder="1" applyAlignment="1" applyProtection="1">
      <alignment horizontal="left" vertical="top" wrapText="1"/>
    </xf>
    <xf numFmtId="0" fontId="9" fillId="0" borderId="8" xfId="112" applyFont="1" applyFill="1" applyBorder="1" applyAlignment="1" applyProtection="1">
      <alignment horizontal="left" vertical="top" wrapText="1"/>
    </xf>
    <xf numFmtId="0" fontId="36" fillId="0" borderId="0" xfId="0" applyFont="1" applyProtection="1"/>
    <xf numFmtId="0" fontId="36" fillId="0" borderId="0" xfId="0" applyFont="1" applyBorder="1" applyProtection="1"/>
    <xf numFmtId="0" fontId="34" fillId="0" borderId="0" xfId="0" applyFont="1" applyBorder="1" applyProtection="1"/>
    <xf numFmtId="0" fontId="35" fillId="0" borderId="0" xfId="0" applyFont="1" applyBorder="1" applyProtection="1"/>
    <xf numFmtId="0" fontId="5" fillId="0" borderId="0" xfId="0" applyFont="1" applyBorder="1" applyProtection="1"/>
    <xf numFmtId="0" fontId="37" fillId="0" borderId="0" xfId="0" applyFont="1" applyBorder="1" applyProtection="1"/>
    <xf numFmtId="0" fontId="38" fillId="0" borderId="0" xfId="0" applyFont="1" applyProtection="1"/>
    <xf numFmtId="0" fontId="43" fillId="0" borderId="0" xfId="0" applyFont="1" applyBorder="1" applyProtection="1"/>
    <xf numFmtId="0" fontId="39" fillId="0" borderId="0" xfId="0" applyFont="1" applyBorder="1" applyProtection="1"/>
    <xf numFmtId="171" fontId="39" fillId="0" borderId="0" xfId="0" applyNumberFormat="1" applyFont="1" applyBorder="1" applyProtection="1"/>
    <xf numFmtId="0" fontId="2" fillId="0" borderId="0" xfId="0" applyFont="1" applyBorder="1" applyProtection="1"/>
    <xf numFmtId="0" fontId="39" fillId="0" borderId="21" xfId="0" applyFont="1" applyBorder="1" applyProtection="1"/>
    <xf numFmtId="9" fontId="39" fillId="0" borderId="21" xfId="0" applyNumberFormat="1" applyFont="1" applyBorder="1" applyProtection="1"/>
    <xf numFmtId="171" fontId="39" fillId="0" borderId="21" xfId="0" applyNumberFormat="1" applyFont="1" applyBorder="1" applyProtection="1"/>
    <xf numFmtId="171" fontId="36" fillId="0" borderId="0" xfId="0" applyNumberFormat="1" applyFont="1" applyBorder="1" applyProtection="1"/>
    <xf numFmtId="0" fontId="45" fillId="0" borderId="0" xfId="0" applyFont="1" applyBorder="1" applyAlignment="1" applyProtection="1">
      <alignment horizontal="center" vertical="top" wrapText="1"/>
    </xf>
    <xf numFmtId="0" fontId="9" fillId="0" borderId="0" xfId="0" applyFont="1" applyBorder="1" applyProtection="1"/>
    <xf numFmtId="0" fontId="45" fillId="0" borderId="0" xfId="0" applyFont="1" applyBorder="1" applyAlignment="1" applyProtection="1">
      <alignment horizontal="center" vertical="top" wrapText="1"/>
    </xf>
    <xf numFmtId="0" fontId="9" fillId="0" borderId="0" xfId="0" applyFont="1" applyBorder="1" applyAlignment="1" applyProtection="1">
      <alignment horizontal="left" wrapText="1"/>
    </xf>
    <xf numFmtId="0" fontId="9" fillId="0" borderId="0" xfId="0" applyFont="1" applyBorder="1" applyAlignment="1" applyProtection="1">
      <alignment wrapText="1"/>
    </xf>
    <xf numFmtId="0" fontId="45" fillId="0" borderId="22" xfId="0" applyFont="1" applyBorder="1" applyAlignment="1" applyProtection="1">
      <alignment horizontal="center" wrapText="1"/>
    </xf>
    <xf numFmtId="0" fontId="45" fillId="0" borderId="0" xfId="0" applyFont="1" applyBorder="1" applyAlignment="1" applyProtection="1">
      <alignment horizontal="center" wrapText="1"/>
    </xf>
    <xf numFmtId="0" fontId="45" fillId="0" borderId="22" xfId="0" applyFont="1" applyBorder="1" applyAlignment="1" applyProtection="1">
      <alignment horizontal="left" vertical="top" wrapText="1"/>
    </xf>
    <xf numFmtId="0" fontId="9" fillId="0" borderId="22" xfId="0" applyFont="1" applyBorder="1" applyAlignment="1" applyProtection="1">
      <alignment horizontal="justify" vertical="top" wrapText="1"/>
    </xf>
    <xf numFmtId="4" fontId="9" fillId="0" borderId="22" xfId="0" applyNumberFormat="1" applyFont="1" applyBorder="1" applyAlignment="1" applyProtection="1">
      <alignment horizontal="center" vertical="top"/>
    </xf>
    <xf numFmtId="4" fontId="9" fillId="0" borderId="22" xfId="0" applyNumberFormat="1" applyFont="1" applyBorder="1" applyProtection="1"/>
    <xf numFmtId="0" fontId="45" fillId="0" borderId="22" xfId="0" applyFont="1" applyBorder="1" applyAlignment="1" applyProtection="1">
      <alignment horizontal="left" wrapText="1"/>
    </xf>
    <xf numFmtId="0" fontId="9" fillId="0" borderId="22" xfId="0" applyFont="1" applyBorder="1" applyAlignment="1" applyProtection="1">
      <alignment horizontal="left" vertical="top" wrapText="1"/>
    </xf>
    <xf numFmtId="0" fontId="9" fillId="0" borderId="23" xfId="0" applyFont="1" applyBorder="1" applyAlignment="1" applyProtection="1">
      <alignment horizontal="left" vertical="top" wrapText="1"/>
    </xf>
    <xf numFmtId="4" fontId="9" fillId="0" borderId="23" xfId="0" applyNumberFormat="1" applyFont="1" applyBorder="1" applyAlignment="1" applyProtection="1">
      <alignment horizontal="center" vertical="top"/>
    </xf>
    <xf numFmtId="0" fontId="45" fillId="0" borderId="0" xfId="0" applyFont="1" applyBorder="1" applyAlignment="1" applyProtection="1">
      <alignment wrapText="1"/>
    </xf>
    <xf numFmtId="0" fontId="45" fillId="0" borderId="24" xfId="0" applyFont="1" applyBorder="1" applyAlignment="1" applyProtection="1">
      <alignment horizontal="center" wrapText="1"/>
    </xf>
    <xf numFmtId="0" fontId="45" fillId="0" borderId="25" xfId="0" applyFont="1" applyBorder="1" applyAlignment="1" applyProtection="1">
      <alignment horizontal="center" wrapText="1"/>
    </xf>
    <xf numFmtId="0" fontId="45" fillId="0" borderId="26" xfId="0" applyFont="1" applyBorder="1" applyAlignment="1" applyProtection="1">
      <alignment horizontal="center" wrapText="1"/>
    </xf>
    <xf numFmtId="172" fontId="45" fillId="0" borderId="27" xfId="0" applyNumberFormat="1" applyFont="1" applyBorder="1" applyProtection="1"/>
    <xf numFmtId="0" fontId="45" fillId="0" borderId="0" xfId="0" applyFont="1" applyBorder="1" applyProtection="1"/>
    <xf numFmtId="172" fontId="9" fillId="0" borderId="0" xfId="0" applyNumberFormat="1" applyFont="1" applyBorder="1" applyProtection="1"/>
    <xf numFmtId="0" fontId="44" fillId="0" borderId="0" xfId="0" applyFont="1" applyProtection="1"/>
    <xf numFmtId="0" fontId="1" fillId="0" borderId="0" xfId="0" applyFont="1" applyProtection="1"/>
    <xf numFmtId="0" fontId="44" fillId="0" borderId="4" xfId="0" applyFont="1" applyBorder="1" applyProtection="1"/>
    <xf numFmtId="0" fontId="1" fillId="0" borderId="5" xfId="0" applyFont="1" applyBorder="1" applyProtection="1"/>
    <xf numFmtId="0" fontId="1" fillId="0" borderId="6" xfId="0" applyFont="1" applyBorder="1" applyProtection="1"/>
    <xf numFmtId="0" fontId="1" fillId="0" borderId="7" xfId="0" applyFont="1" applyBorder="1" applyProtection="1"/>
    <xf numFmtId="0" fontId="1" fillId="0" borderId="8" xfId="0" applyFont="1" applyBorder="1" applyProtection="1"/>
    <xf numFmtId="0" fontId="1" fillId="0" borderId="9" xfId="0" applyFont="1" applyBorder="1" applyProtection="1"/>
    <xf numFmtId="0" fontId="44" fillId="25" borderId="8" xfId="0" applyFont="1" applyFill="1" applyBorder="1" applyAlignment="1" applyProtection="1">
      <alignment horizontal="center"/>
    </xf>
    <xf numFmtId="0" fontId="1" fillId="25" borderId="8" xfId="0" applyFont="1" applyFill="1" applyBorder="1" applyAlignment="1" applyProtection="1">
      <alignment horizontal="center"/>
    </xf>
    <xf numFmtId="0" fontId="1" fillId="0" borderId="1" xfId="0" applyFont="1" applyBorder="1" applyAlignment="1" applyProtection="1">
      <alignment horizontal="left" vertical="top"/>
    </xf>
    <xf numFmtId="0" fontId="9" fillId="0" borderId="2" xfId="0" applyFont="1" applyBorder="1" applyAlignment="1" applyProtection="1">
      <alignment wrapText="1"/>
    </xf>
    <xf numFmtId="0" fontId="1" fillId="0" borderId="2" xfId="0" applyFont="1" applyBorder="1" applyProtection="1"/>
    <xf numFmtId="2" fontId="9" fillId="0" borderId="2" xfId="0" applyNumberFormat="1" applyFont="1" applyFill="1" applyBorder="1" applyAlignment="1" applyProtection="1">
      <alignment horizontal="center"/>
    </xf>
    <xf numFmtId="165" fontId="9" fillId="0" borderId="2" xfId="0" applyNumberFormat="1" applyFont="1" applyFill="1" applyBorder="1" applyAlignment="1" applyProtection="1">
      <alignment horizontal="center"/>
    </xf>
    <xf numFmtId="165" fontId="9" fillId="0" borderId="3" xfId="0" applyNumberFormat="1" applyFont="1" applyFill="1" applyBorder="1" applyAlignment="1" applyProtection="1">
      <alignment horizontal="center"/>
    </xf>
    <xf numFmtId="0" fontId="1" fillId="0" borderId="4" xfId="0" applyFont="1" applyBorder="1" applyAlignment="1" applyProtection="1">
      <alignment horizontal="left" vertical="top"/>
    </xf>
    <xf numFmtId="0" fontId="9" fillId="0" borderId="5" xfId="0" applyFont="1" applyBorder="1" applyAlignment="1" applyProtection="1">
      <alignment wrapText="1"/>
    </xf>
    <xf numFmtId="2" fontId="9" fillId="0" borderId="5" xfId="0" applyNumberFormat="1" applyFont="1" applyFill="1" applyBorder="1" applyAlignment="1" applyProtection="1">
      <alignment horizontal="center"/>
    </xf>
    <xf numFmtId="165" fontId="9" fillId="0" borderId="5" xfId="0" applyNumberFormat="1" applyFont="1" applyFill="1" applyBorder="1" applyAlignment="1" applyProtection="1">
      <alignment horizontal="center"/>
    </xf>
    <xf numFmtId="165" fontId="9" fillId="0" borderId="6" xfId="0" applyNumberFormat="1" applyFont="1" applyFill="1" applyBorder="1" applyAlignment="1" applyProtection="1">
      <alignment horizontal="center"/>
    </xf>
    <xf numFmtId="0" fontId="1" fillId="0" borderId="0" xfId="0" applyFont="1" applyBorder="1" applyAlignment="1" applyProtection="1">
      <alignment horizontal="left" vertical="top"/>
    </xf>
    <xf numFmtId="0" fontId="1" fillId="0" borderId="0" xfId="0" applyFont="1" applyBorder="1" applyProtection="1"/>
    <xf numFmtId="2" fontId="9" fillId="0" borderId="0" xfId="0" applyNumberFormat="1" applyFont="1" applyFill="1" applyBorder="1" applyAlignment="1" applyProtection="1">
      <alignment horizontal="center"/>
    </xf>
    <xf numFmtId="165" fontId="9" fillId="0" borderId="0" xfId="0" applyNumberFormat="1" applyFont="1" applyFill="1" applyBorder="1" applyAlignment="1" applyProtection="1">
      <alignment horizontal="center"/>
    </xf>
    <xf numFmtId="0" fontId="9" fillId="0" borderId="22" xfId="0" applyFont="1" applyBorder="1" applyAlignment="1" applyProtection="1">
      <alignment wrapText="1"/>
    </xf>
    <xf numFmtId="0" fontId="9" fillId="0" borderId="1" xfId="0" applyFont="1" applyBorder="1" applyAlignment="1" applyProtection="1">
      <alignment horizontal="left" vertical="top"/>
    </xf>
    <xf numFmtId="0" fontId="9" fillId="0" borderId="2" xfId="0" applyFont="1" applyBorder="1" applyProtection="1"/>
    <xf numFmtId="165" fontId="44" fillId="0" borderId="0" xfId="0" applyNumberFormat="1" applyFont="1" applyProtection="1"/>
    <xf numFmtId="0" fontId="44" fillId="0" borderId="22" xfId="0" applyFont="1" applyBorder="1" applyAlignment="1" applyProtection="1">
      <alignment horizontal="center"/>
    </xf>
    <xf numFmtId="165" fontId="44" fillId="0" borderId="22" xfId="0" applyNumberFormat="1" applyFont="1" applyBorder="1" applyProtection="1"/>
    <xf numFmtId="0" fontId="5" fillId="0" borderId="0" xfId="0" applyFont="1" applyProtection="1"/>
    <xf numFmtId="0" fontId="6" fillId="0" borderId="0" xfId="0" applyFont="1" applyProtection="1"/>
    <xf numFmtId="0" fontId="9" fillId="0" borderId="1" xfId="0" applyFont="1" applyFill="1" applyBorder="1" applyAlignment="1" applyProtection="1">
      <alignment horizontal="left" vertical="top"/>
    </xf>
    <xf numFmtId="0" fontId="9" fillId="0" borderId="2" xfId="0" applyFont="1" applyFill="1" applyBorder="1" applyAlignment="1" applyProtection="1">
      <alignment vertical="top" wrapText="1"/>
    </xf>
    <xf numFmtId="0" fontId="9" fillId="0" borderId="2" xfId="0" applyFont="1" applyFill="1" applyBorder="1" applyAlignment="1" applyProtection="1">
      <alignment horizontal="center"/>
    </xf>
    <xf numFmtId="0" fontId="3" fillId="25" borderId="8" xfId="0" applyFont="1" applyFill="1" applyBorder="1" applyAlignment="1" applyProtection="1">
      <alignment horizontal="center"/>
    </xf>
    <xf numFmtId="0" fontId="6" fillId="25" borderId="8" xfId="0" applyFont="1" applyFill="1" applyBorder="1" applyAlignment="1" applyProtection="1">
      <alignment horizontal="center"/>
    </xf>
    <xf numFmtId="0" fontId="9" fillId="0" borderId="4" xfId="0" applyFont="1" applyFill="1" applyBorder="1" applyAlignment="1" applyProtection="1">
      <alignment horizontal="left" vertical="top"/>
    </xf>
    <xf numFmtId="0" fontId="9" fillId="0" borderId="5" xfId="0" applyFont="1" applyFill="1" applyBorder="1" applyAlignment="1" applyProtection="1">
      <alignment vertical="top" wrapText="1"/>
    </xf>
    <xf numFmtId="0" fontId="9" fillId="0" borderId="5" xfId="0" applyFont="1" applyFill="1" applyBorder="1" applyAlignment="1" applyProtection="1">
      <alignment horizontal="center"/>
    </xf>
    <xf numFmtId="0" fontId="9" fillId="0" borderId="5" xfId="0" applyFont="1" applyFill="1" applyBorder="1" applyAlignment="1" applyProtection="1">
      <alignment horizontal="center" vertical="top"/>
    </xf>
    <xf numFmtId="0" fontId="31" fillId="0" borderId="0" xfId="0" applyFont="1" applyProtection="1"/>
    <xf numFmtId="0" fontId="9" fillId="0" borderId="7" xfId="0" applyFont="1" applyFill="1" applyBorder="1" applyAlignment="1" applyProtection="1">
      <alignment horizontal="left" vertical="top"/>
    </xf>
    <xf numFmtId="0" fontId="9" fillId="0" borderId="8" xfId="0" applyFont="1" applyBorder="1" applyAlignment="1" applyProtection="1">
      <alignment horizontal="center" vertical="top"/>
    </xf>
    <xf numFmtId="2" fontId="9" fillId="0" borderId="8" xfId="0" applyNumberFormat="1" applyFont="1" applyFill="1" applyBorder="1" applyAlignment="1" applyProtection="1">
      <alignment horizontal="center"/>
    </xf>
    <xf numFmtId="165" fontId="9" fillId="0" borderId="8" xfId="0" applyNumberFormat="1" applyFont="1" applyFill="1" applyBorder="1" applyAlignment="1" applyProtection="1">
      <alignment horizontal="center"/>
    </xf>
    <xf numFmtId="165" fontId="9" fillId="0" borderId="9" xfId="0" applyNumberFormat="1" applyFont="1" applyFill="1" applyBorder="1" applyAlignment="1" applyProtection="1">
      <alignment horizontal="center"/>
    </xf>
    <xf numFmtId="165" fontId="3" fillId="0" borderId="0" xfId="0" applyNumberFormat="1" applyFont="1" applyProtection="1"/>
    <xf numFmtId="0" fontId="9" fillId="0" borderId="0" xfId="0" applyFont="1" applyFill="1" applyBorder="1" applyAlignment="1" applyProtection="1">
      <alignment horizontal="left" vertical="top"/>
    </xf>
    <xf numFmtId="0" fontId="9" fillId="0" borderId="0" xfId="0" applyFont="1" applyFill="1" applyBorder="1" applyAlignment="1" applyProtection="1">
      <alignment vertical="top" wrapText="1"/>
    </xf>
    <xf numFmtId="0" fontId="9" fillId="0" borderId="0" xfId="0" applyFont="1" applyFill="1" applyBorder="1" applyAlignment="1" applyProtection="1">
      <alignment horizontal="center"/>
    </xf>
    <xf numFmtId="165" fontId="3" fillId="0" borderId="22" xfId="0" applyNumberFormat="1" applyFont="1" applyBorder="1" applyProtection="1"/>
    <xf numFmtId="0" fontId="44" fillId="0" borderId="0" xfId="0" applyFont="1" applyBorder="1" applyProtection="1"/>
    <xf numFmtId="4" fontId="32" fillId="0" borderId="0" xfId="0" applyNumberFormat="1" applyFont="1" applyBorder="1" applyProtection="1"/>
    <xf numFmtId="0" fontId="1" fillId="0" borderId="11" xfId="0" applyFont="1" applyBorder="1" applyProtection="1"/>
    <xf numFmtId="0" fontId="1" fillId="0" borderId="5" xfId="0" applyFont="1" applyBorder="1" applyAlignment="1" applyProtection="1">
      <alignment wrapText="1"/>
    </xf>
    <xf numFmtId="4" fontId="32" fillId="0" borderId="5" xfId="0" applyNumberFormat="1" applyFont="1" applyBorder="1" applyProtection="1"/>
    <xf numFmtId="4" fontId="9" fillId="0" borderId="2" xfId="0" applyNumberFormat="1" applyFont="1" applyFill="1" applyBorder="1" applyAlignment="1" applyProtection="1">
      <alignment horizontal="center"/>
    </xf>
    <xf numFmtId="4" fontId="32" fillId="0" borderId="5" xfId="0" applyNumberFormat="1" applyFont="1" applyFill="1" applyBorder="1" applyAlignment="1" applyProtection="1">
      <alignment horizontal="center"/>
    </xf>
    <xf numFmtId="0" fontId="9" fillId="0" borderId="8" xfId="0" applyFont="1" applyFill="1" applyBorder="1" applyAlignment="1" applyProtection="1">
      <alignment vertical="top" wrapText="1"/>
    </xf>
    <xf numFmtId="0" fontId="9" fillId="0" borderId="8" xfId="0" applyFont="1" applyFill="1" applyBorder="1" applyAlignment="1" applyProtection="1">
      <alignment horizontal="center"/>
    </xf>
    <xf numFmtId="4" fontId="9" fillId="0" borderId="8" xfId="0" applyNumberFormat="1" applyFont="1" applyFill="1" applyBorder="1" applyAlignment="1" applyProtection="1">
      <alignment horizontal="center"/>
    </xf>
    <xf numFmtId="4" fontId="32" fillId="0" borderId="0" xfId="0" applyNumberFormat="1" applyFont="1" applyProtection="1"/>
    <xf numFmtId="0" fontId="32" fillId="0" borderId="0" xfId="0" applyFont="1" applyProtection="1"/>
    <xf numFmtId="2" fontId="32" fillId="0" borderId="5" xfId="0" applyNumberFormat="1" applyFont="1" applyFill="1" applyBorder="1" applyAlignment="1" applyProtection="1">
      <alignment horizontal="center"/>
    </xf>
    <xf numFmtId="0" fontId="32" fillId="0" borderId="5" xfId="0" applyFont="1" applyFill="1" applyBorder="1" applyAlignment="1" applyProtection="1">
      <alignment horizontal="center"/>
    </xf>
    <xf numFmtId="165" fontId="32" fillId="0" borderId="6" xfId="0" applyNumberFormat="1" applyFont="1" applyFill="1" applyBorder="1" applyAlignment="1" applyProtection="1">
      <alignment horizontal="center"/>
    </xf>
    <xf numFmtId="0" fontId="32" fillId="0" borderId="7" xfId="0" applyFont="1" applyFill="1" applyBorder="1" applyAlignment="1" applyProtection="1">
      <alignment horizontal="left" vertical="top"/>
    </xf>
    <xf numFmtId="0" fontId="32" fillId="0" borderId="8" xfId="0" applyFont="1" applyFill="1" applyBorder="1" applyAlignment="1" applyProtection="1">
      <alignment vertical="top" wrapText="1"/>
    </xf>
    <xf numFmtId="0" fontId="45" fillId="0" borderId="0" xfId="0" applyFont="1" applyProtection="1"/>
    <xf numFmtId="0" fontId="45" fillId="0" borderId="4" xfId="0" applyFont="1" applyBorder="1" applyProtection="1"/>
    <xf numFmtId="0" fontId="9" fillId="0" borderId="7" xfId="0" applyFont="1" applyBorder="1" applyProtection="1"/>
    <xf numFmtId="0" fontId="32" fillId="0" borderId="7" xfId="0" applyFont="1" applyBorder="1" applyProtection="1"/>
    <xf numFmtId="0" fontId="9" fillId="0" borderId="0" xfId="0" applyFont="1" applyProtection="1"/>
    <xf numFmtId="0" fontId="1" fillId="0" borderId="0" xfId="0" applyFont="1" applyAlignment="1" applyProtection="1">
      <alignment vertical="top"/>
    </xf>
    <xf numFmtId="0" fontId="9" fillId="0" borderId="0" xfId="0" applyFont="1" applyFill="1" applyBorder="1" applyAlignment="1" applyProtection="1">
      <alignment vertical="top"/>
    </xf>
    <xf numFmtId="2" fontId="32" fillId="0" borderId="0" xfId="0" applyNumberFormat="1" applyFont="1" applyFill="1" applyBorder="1" applyAlignment="1" applyProtection="1">
      <alignment horizontal="center"/>
    </xf>
    <xf numFmtId="0" fontId="44" fillId="0" borderId="0" xfId="0" applyFont="1" applyAlignment="1" applyProtection="1">
      <alignment vertical="top"/>
    </xf>
    <xf numFmtId="0" fontId="45" fillId="0" borderId="0" xfId="0" applyFont="1" applyFill="1" applyBorder="1" applyAlignment="1" applyProtection="1">
      <alignment horizontal="left" vertical="top"/>
    </xf>
    <xf numFmtId="0" fontId="44" fillId="25" borderId="0" xfId="0" applyFont="1" applyFill="1" applyAlignment="1" applyProtection="1">
      <alignment horizontal="center" vertical="center"/>
    </xf>
    <xf numFmtId="0" fontId="1" fillId="0" borderId="3" xfId="0" applyFont="1" applyBorder="1" applyProtection="1"/>
    <xf numFmtId="0" fontId="0" fillId="0" borderId="0" xfId="0" applyBorder="1" applyProtection="1"/>
    <xf numFmtId="0" fontId="0" fillId="0" borderId="0" xfId="0" applyProtection="1"/>
    <xf numFmtId="0" fontId="3" fillId="0" borderId="0" xfId="0" applyFont="1" applyBorder="1" applyProtection="1"/>
    <xf numFmtId="0" fontId="6" fillId="0" borderId="0" xfId="0" applyFont="1" applyBorder="1" applyProtection="1"/>
    <xf numFmtId="0" fontId="6" fillId="0" borderId="0" xfId="0" applyFont="1" applyFill="1" applyBorder="1" applyProtection="1"/>
    <xf numFmtId="0" fontId="7" fillId="0" borderId="0" xfId="0" applyFont="1" applyBorder="1" applyProtection="1"/>
    <xf numFmtId="0" fontId="33" fillId="0" borderId="0" xfId="0" applyFont="1" applyBorder="1" applyProtection="1"/>
    <xf numFmtId="0" fontId="33" fillId="0" borderId="0" xfId="0" applyFont="1" applyProtection="1"/>
    <xf numFmtId="0" fontId="41" fillId="0" borderId="4" xfId="0" applyFont="1" applyBorder="1" applyProtection="1"/>
    <xf numFmtId="0" fontId="41" fillId="0" borderId="5" xfId="0" applyFont="1" applyBorder="1" applyProtection="1"/>
    <xf numFmtId="0" fontId="41" fillId="0" borderId="6" xfId="0" applyFont="1" applyBorder="1" applyProtection="1"/>
    <xf numFmtId="0" fontId="41" fillId="0" borderId="10" xfId="0" applyFont="1" applyBorder="1" applyProtection="1"/>
    <xf numFmtId="0" fontId="41" fillId="0" borderId="0" xfId="0" applyFont="1" applyBorder="1" applyProtection="1"/>
    <xf numFmtId="0" fontId="41" fillId="0" borderId="11" xfId="0" applyFont="1" applyBorder="1" applyProtection="1"/>
    <xf numFmtId="0" fontId="42" fillId="0" borderId="0" xfId="0" applyFont="1" applyBorder="1" applyProtection="1"/>
    <xf numFmtId="0" fontId="42" fillId="0" borderId="11" xfId="0" applyFont="1" applyBorder="1" applyProtection="1"/>
    <xf numFmtId="0" fontId="41" fillId="0" borderId="7" xfId="0" applyFont="1" applyBorder="1" applyProtection="1"/>
    <xf numFmtId="0" fontId="42" fillId="0" borderId="8" xfId="0" applyFont="1" applyBorder="1" applyProtection="1"/>
    <xf numFmtId="0" fontId="42" fillId="0" borderId="9" xfId="0" applyFont="1" applyBorder="1" applyProtection="1"/>
    <xf numFmtId="171" fontId="6" fillId="0" borderId="0" xfId="0" applyNumberFormat="1" applyFont="1" applyBorder="1" applyProtection="1"/>
    <xf numFmtId="0" fontId="6" fillId="0" borderId="8" xfId="0" applyFont="1" applyBorder="1" applyProtection="1"/>
    <xf numFmtId="171" fontId="6" fillId="0" borderId="8" xfId="0" applyNumberFormat="1" applyFont="1" applyBorder="1" applyProtection="1"/>
    <xf numFmtId="171" fontId="3" fillId="0" borderId="0" xfId="0" applyNumberFormat="1" applyFont="1" applyBorder="1" applyProtection="1"/>
    <xf numFmtId="0" fontId="6" fillId="0" borderId="21" xfId="0" applyFont="1" applyBorder="1" applyProtection="1"/>
    <xf numFmtId="9" fontId="6" fillId="0" borderId="21" xfId="0" applyNumberFormat="1" applyFont="1" applyBorder="1" applyProtection="1"/>
    <xf numFmtId="171" fontId="6" fillId="0" borderId="21" xfId="110" applyNumberFormat="1" applyFont="1" applyBorder="1" applyProtection="1"/>
    <xf numFmtId="0" fontId="7" fillId="0" borderId="0" xfId="0" applyFont="1" applyAlignment="1" applyProtection="1">
      <alignment wrapText="1"/>
    </xf>
    <xf numFmtId="0" fontId="0" fillId="0" borderId="0" xfId="0" applyAlignment="1" applyProtection="1">
      <alignment wrapText="1"/>
    </xf>
    <xf numFmtId="0" fontId="44" fillId="0" borderId="10" xfId="0" applyFont="1" applyBorder="1" applyProtection="1"/>
    <xf numFmtId="0" fontId="1" fillId="0" borderId="0" xfId="0" applyFont="1" applyBorder="1" applyAlignment="1" applyProtection="1">
      <alignment horizontal="left" vertical="center" wrapText="1"/>
    </xf>
    <xf numFmtId="0" fontId="1" fillId="0" borderId="0" xfId="0" applyFont="1" applyBorder="1" applyAlignment="1" applyProtection="1">
      <alignment horizontal="left" vertical="center" wrapText="1"/>
    </xf>
    <xf numFmtId="0" fontId="1" fillId="0" borderId="11" xfId="0" applyFont="1" applyBorder="1" applyAlignment="1" applyProtection="1">
      <alignment horizontal="left" vertical="center" wrapText="1"/>
    </xf>
    <xf numFmtId="0" fontId="1" fillId="0" borderId="11" xfId="0" applyFont="1" applyBorder="1" applyAlignment="1" applyProtection="1">
      <alignment horizontal="left" vertical="center" wrapText="1"/>
    </xf>
    <xf numFmtId="0" fontId="2" fillId="0" borderId="0" xfId="0" applyFont="1" applyBorder="1" applyAlignment="1" applyProtection="1">
      <alignment horizontal="left"/>
    </xf>
    <xf numFmtId="10" fontId="39" fillId="0" borderId="0" xfId="0" applyNumberFormat="1" applyFont="1" applyBorder="1" applyProtection="1"/>
    <xf numFmtId="0" fontId="2" fillId="0" borderId="0" xfId="0" applyFont="1" applyBorder="1" applyAlignment="1" applyProtection="1">
      <alignment horizontal="left"/>
    </xf>
    <xf numFmtId="10" fontId="39" fillId="25" borderId="0" xfId="0" applyNumberFormat="1" applyFont="1" applyFill="1" applyBorder="1" applyProtection="1">
      <protection locked="0"/>
    </xf>
    <xf numFmtId="171" fontId="39" fillId="0" borderId="0" xfId="0" applyNumberFormat="1" applyFont="1" applyBorder="1" applyAlignment="1" applyProtection="1">
      <alignment horizontal="right"/>
    </xf>
    <xf numFmtId="165" fontId="9" fillId="0" borderId="2" xfId="0" applyNumberFormat="1" applyFont="1" applyFill="1" applyBorder="1" applyAlignment="1" applyProtection="1">
      <alignment horizontal="center"/>
      <protection locked="0"/>
    </xf>
    <xf numFmtId="0" fontId="1" fillId="0" borderId="0" xfId="0" applyFont="1" applyProtection="1">
      <protection locked="0"/>
    </xf>
    <xf numFmtId="165" fontId="9" fillId="0" borderId="8" xfId="0" applyNumberFormat="1" applyFont="1" applyFill="1" applyBorder="1" applyAlignment="1" applyProtection="1">
      <alignment horizontal="center"/>
      <protection locked="0"/>
    </xf>
    <xf numFmtId="165" fontId="9" fillId="0" borderId="5" xfId="0" applyNumberFormat="1" applyFont="1" applyFill="1" applyBorder="1" applyAlignment="1" applyProtection="1">
      <alignment horizontal="center"/>
      <protection locked="0"/>
    </xf>
    <xf numFmtId="165" fontId="32" fillId="0" borderId="5" xfId="0" applyNumberFormat="1" applyFont="1" applyFill="1" applyBorder="1" applyAlignment="1" applyProtection="1">
      <alignment horizontal="center"/>
      <protection locked="0"/>
    </xf>
    <xf numFmtId="0" fontId="1" fillId="0" borderId="5" xfId="0" applyFont="1" applyBorder="1" applyAlignment="1" applyProtection="1">
      <alignment horizontal="left" vertical="center" wrapText="1"/>
    </xf>
    <xf numFmtId="0" fontId="1" fillId="0" borderId="6" xfId="0" applyFont="1" applyBorder="1" applyAlignment="1" applyProtection="1">
      <alignment horizontal="left" vertical="center" wrapText="1"/>
    </xf>
    <xf numFmtId="4" fontId="9" fillId="0" borderId="22" xfId="0" applyNumberFormat="1" applyFont="1" applyBorder="1" applyProtection="1">
      <protection locked="0"/>
    </xf>
    <xf numFmtId="4" fontId="9" fillId="0" borderId="23" xfId="0" applyNumberFormat="1" applyFont="1" applyBorder="1" applyProtection="1">
      <protection locked="0"/>
    </xf>
    <xf numFmtId="0" fontId="9" fillId="0" borderId="22" xfId="0" applyFont="1" applyBorder="1" applyProtection="1">
      <protection locked="0"/>
    </xf>
  </cellXfs>
  <cellStyles count="113">
    <cellStyle name="20 % – Poudarek1 2" xfId="3" xr:uid="{00000000-0005-0000-0000-000000000000}"/>
    <cellStyle name="20 % – Poudarek2 2" xfId="4" xr:uid="{00000000-0005-0000-0000-000001000000}"/>
    <cellStyle name="20 % – Poudarek3 2" xfId="5" xr:uid="{00000000-0005-0000-0000-000002000000}"/>
    <cellStyle name="20 % – Poudarek4 2" xfId="6" xr:uid="{00000000-0005-0000-0000-000003000000}"/>
    <cellStyle name="20 % – Poudarek5 2" xfId="7" xr:uid="{00000000-0005-0000-0000-000004000000}"/>
    <cellStyle name="20 % – Poudarek6 2" xfId="8" xr:uid="{00000000-0005-0000-0000-000005000000}"/>
    <cellStyle name="20% - Accent1" xfId="9" xr:uid="{00000000-0005-0000-0000-000006000000}"/>
    <cellStyle name="20% - Accent2" xfId="10" xr:uid="{00000000-0005-0000-0000-000007000000}"/>
    <cellStyle name="20% - Accent3" xfId="11" xr:uid="{00000000-0005-0000-0000-000008000000}"/>
    <cellStyle name="20% - Accent4" xfId="12" xr:uid="{00000000-0005-0000-0000-000009000000}"/>
    <cellStyle name="20% - Accent5" xfId="13" xr:uid="{00000000-0005-0000-0000-00000A000000}"/>
    <cellStyle name="20% - Accent6" xfId="14" xr:uid="{00000000-0005-0000-0000-00000B000000}"/>
    <cellStyle name="40 % – Poudarek1 2" xfId="15" xr:uid="{00000000-0005-0000-0000-00000C000000}"/>
    <cellStyle name="40 % – Poudarek2 2" xfId="16" xr:uid="{00000000-0005-0000-0000-00000D000000}"/>
    <cellStyle name="40 % – Poudarek3 2" xfId="17" xr:uid="{00000000-0005-0000-0000-00000E000000}"/>
    <cellStyle name="40 % – Poudarek4 2" xfId="18" xr:uid="{00000000-0005-0000-0000-00000F000000}"/>
    <cellStyle name="40 % – Poudarek5 2" xfId="19" xr:uid="{00000000-0005-0000-0000-000010000000}"/>
    <cellStyle name="40 % – Poudarek6 2" xfId="20" xr:uid="{00000000-0005-0000-0000-000011000000}"/>
    <cellStyle name="40% - Accent1" xfId="21" xr:uid="{00000000-0005-0000-0000-000012000000}"/>
    <cellStyle name="40% - Accent2" xfId="22" xr:uid="{00000000-0005-0000-0000-000013000000}"/>
    <cellStyle name="40% - Accent3" xfId="23" xr:uid="{00000000-0005-0000-0000-000014000000}"/>
    <cellStyle name="40% - Accent4" xfId="24" xr:uid="{00000000-0005-0000-0000-000015000000}"/>
    <cellStyle name="40% - Accent5" xfId="25" xr:uid="{00000000-0005-0000-0000-000016000000}"/>
    <cellStyle name="40% - Accent6" xfId="26" xr:uid="{00000000-0005-0000-0000-000017000000}"/>
    <cellStyle name="60 % – Poudarek1 2" xfId="27" xr:uid="{00000000-0005-0000-0000-000018000000}"/>
    <cellStyle name="60 % – Poudarek2 2" xfId="28" xr:uid="{00000000-0005-0000-0000-000019000000}"/>
    <cellStyle name="60 % – Poudarek3 2" xfId="29" xr:uid="{00000000-0005-0000-0000-00001A000000}"/>
    <cellStyle name="60 % – Poudarek4 2" xfId="30" xr:uid="{00000000-0005-0000-0000-00001B000000}"/>
    <cellStyle name="60 % – Poudarek5 2" xfId="31" xr:uid="{00000000-0005-0000-0000-00001C000000}"/>
    <cellStyle name="60 % – Poudarek6 2" xfId="32" xr:uid="{00000000-0005-0000-0000-00001D000000}"/>
    <cellStyle name="60% - Accent1" xfId="33" xr:uid="{00000000-0005-0000-0000-00001E000000}"/>
    <cellStyle name="60% - Accent2" xfId="34" xr:uid="{00000000-0005-0000-0000-00001F000000}"/>
    <cellStyle name="60% - Accent3" xfId="35" xr:uid="{00000000-0005-0000-0000-000020000000}"/>
    <cellStyle name="60% - Accent4" xfId="36" xr:uid="{00000000-0005-0000-0000-000021000000}"/>
    <cellStyle name="60% - Accent5" xfId="37" xr:uid="{00000000-0005-0000-0000-000022000000}"/>
    <cellStyle name="60% - Accent6" xfId="38" xr:uid="{00000000-0005-0000-0000-000023000000}"/>
    <cellStyle name="Accent1" xfId="39" xr:uid="{00000000-0005-0000-0000-000024000000}"/>
    <cellStyle name="Accent2" xfId="40" xr:uid="{00000000-0005-0000-0000-000025000000}"/>
    <cellStyle name="Accent3" xfId="41" xr:uid="{00000000-0005-0000-0000-000026000000}"/>
    <cellStyle name="Accent4" xfId="42" xr:uid="{00000000-0005-0000-0000-000027000000}"/>
    <cellStyle name="Accent5" xfId="43" xr:uid="{00000000-0005-0000-0000-000028000000}"/>
    <cellStyle name="Accent6" xfId="44" xr:uid="{00000000-0005-0000-0000-000029000000}"/>
    <cellStyle name="Bad" xfId="45" xr:uid="{00000000-0005-0000-0000-00002A000000}"/>
    <cellStyle name="Calculation" xfId="46" xr:uid="{00000000-0005-0000-0000-00002B000000}"/>
    <cellStyle name="Check Cell" xfId="47" xr:uid="{00000000-0005-0000-0000-00002C000000}"/>
    <cellStyle name="Dobro 2" xfId="48" xr:uid="{00000000-0005-0000-0000-00002D000000}"/>
    <cellStyle name="Euro" xfId="49" xr:uid="{00000000-0005-0000-0000-00002E000000}"/>
    <cellStyle name="Euro 2" xfId="50" xr:uid="{00000000-0005-0000-0000-00002F000000}"/>
    <cellStyle name="Excel Built-in Normal 2" xfId="111" xr:uid="{00000000-0005-0000-0000-000030000000}"/>
    <cellStyle name="Excel Built-in S3 2" xfId="112" xr:uid="{00000000-0005-0000-0000-000031000000}"/>
    <cellStyle name="Excel_BuiltIn_Comma 1" xfId="51" xr:uid="{00000000-0005-0000-0000-000032000000}"/>
    <cellStyle name="Explanatory Text" xfId="52" xr:uid="{00000000-0005-0000-0000-000033000000}"/>
    <cellStyle name="Good" xfId="53" xr:uid="{00000000-0005-0000-0000-000034000000}"/>
    <cellStyle name="Heading 1" xfId="54" xr:uid="{00000000-0005-0000-0000-000035000000}"/>
    <cellStyle name="Heading 2" xfId="55" xr:uid="{00000000-0005-0000-0000-000036000000}"/>
    <cellStyle name="Heading 3" xfId="56" xr:uid="{00000000-0005-0000-0000-000037000000}"/>
    <cellStyle name="Heading 4" xfId="57" xr:uid="{00000000-0005-0000-0000-000038000000}"/>
    <cellStyle name="Input" xfId="58" xr:uid="{00000000-0005-0000-0000-000039000000}"/>
    <cellStyle name="Izhod 2" xfId="59" xr:uid="{00000000-0005-0000-0000-00003A000000}"/>
    <cellStyle name="Linked Cell" xfId="60" xr:uid="{00000000-0005-0000-0000-00003B000000}"/>
    <cellStyle name="Naslov 1 2" xfId="61" xr:uid="{00000000-0005-0000-0000-00003C000000}"/>
    <cellStyle name="Naslov 2 2" xfId="62" xr:uid="{00000000-0005-0000-0000-00003D000000}"/>
    <cellStyle name="Naslov 3 2" xfId="63" xr:uid="{00000000-0005-0000-0000-00003E000000}"/>
    <cellStyle name="Naslov 4 2" xfId="64" xr:uid="{00000000-0005-0000-0000-00003F000000}"/>
    <cellStyle name="Naslov 5" xfId="65" xr:uid="{00000000-0005-0000-0000-000040000000}"/>
    <cellStyle name="Navadno" xfId="0" builtinId="0"/>
    <cellStyle name="Navadno 2" xfId="1" xr:uid="{00000000-0005-0000-0000-000042000000}"/>
    <cellStyle name="Navadno 2 2" xfId="66" xr:uid="{00000000-0005-0000-0000-000043000000}"/>
    <cellStyle name="Navadno 3" xfId="2" xr:uid="{00000000-0005-0000-0000-000044000000}"/>
    <cellStyle name="Neutral" xfId="67" xr:uid="{00000000-0005-0000-0000-000045000000}"/>
    <cellStyle name="Nevtralno 2" xfId="68" xr:uid="{00000000-0005-0000-0000-000046000000}"/>
    <cellStyle name="Normal 10" xfId="69" xr:uid="{00000000-0005-0000-0000-000047000000}"/>
    <cellStyle name="Normal 12" xfId="70" xr:uid="{00000000-0005-0000-0000-000048000000}"/>
    <cellStyle name="Normal 2" xfId="71" xr:uid="{00000000-0005-0000-0000-000049000000}"/>
    <cellStyle name="Normal 3" xfId="72" xr:uid="{00000000-0005-0000-0000-00004A000000}"/>
    <cellStyle name="Normal 4" xfId="73" xr:uid="{00000000-0005-0000-0000-00004B000000}"/>
    <cellStyle name="Normal 5" xfId="74" xr:uid="{00000000-0005-0000-0000-00004C000000}"/>
    <cellStyle name="Normal 6" xfId="75" xr:uid="{00000000-0005-0000-0000-00004D000000}"/>
    <cellStyle name="Normal 6 2" xfId="76" xr:uid="{00000000-0005-0000-0000-00004E000000}"/>
    <cellStyle name="Normal 6 3" xfId="77" xr:uid="{00000000-0005-0000-0000-00004F000000}"/>
    <cellStyle name="Normal 6 4" xfId="78" xr:uid="{00000000-0005-0000-0000-000050000000}"/>
    <cellStyle name="Normal 6 5" xfId="79" xr:uid="{00000000-0005-0000-0000-000051000000}"/>
    <cellStyle name="Normal 6 6" xfId="80" xr:uid="{00000000-0005-0000-0000-000052000000}"/>
    <cellStyle name="Normal 6_POPIS_RAZPIS" xfId="81" xr:uid="{00000000-0005-0000-0000-000053000000}"/>
    <cellStyle name="Normal 7" xfId="82" xr:uid="{00000000-0005-0000-0000-000054000000}"/>
    <cellStyle name="Normal 8" xfId="83" xr:uid="{00000000-0005-0000-0000-000055000000}"/>
    <cellStyle name="Note" xfId="84" xr:uid="{00000000-0005-0000-0000-000056000000}"/>
    <cellStyle name="Note 2" xfId="85" xr:uid="{00000000-0005-0000-0000-000057000000}"/>
    <cellStyle name="Note_popisi oken" xfId="86" xr:uid="{00000000-0005-0000-0000-000058000000}"/>
    <cellStyle name="Odstotek 2" xfId="87" xr:uid="{00000000-0005-0000-0000-000059000000}"/>
    <cellStyle name="Opomba 2" xfId="88" xr:uid="{00000000-0005-0000-0000-00005A000000}"/>
    <cellStyle name="Opomba 3" xfId="89" xr:uid="{00000000-0005-0000-0000-00005B000000}"/>
    <cellStyle name="Opozorilo 2" xfId="90" xr:uid="{00000000-0005-0000-0000-00005C000000}"/>
    <cellStyle name="Output" xfId="91" xr:uid="{00000000-0005-0000-0000-00005D000000}"/>
    <cellStyle name="Pojasnjevalno besedilo 2" xfId="92" xr:uid="{00000000-0005-0000-0000-00005E000000}"/>
    <cellStyle name="Poudarek1 2" xfId="93" xr:uid="{00000000-0005-0000-0000-00005F000000}"/>
    <cellStyle name="Poudarek2 2" xfId="94" xr:uid="{00000000-0005-0000-0000-000060000000}"/>
    <cellStyle name="Poudarek3 2" xfId="95" xr:uid="{00000000-0005-0000-0000-000061000000}"/>
    <cellStyle name="Poudarek4 2" xfId="96" xr:uid="{00000000-0005-0000-0000-000062000000}"/>
    <cellStyle name="Poudarek5 2" xfId="97" xr:uid="{00000000-0005-0000-0000-000063000000}"/>
    <cellStyle name="Poudarek6 2" xfId="98" xr:uid="{00000000-0005-0000-0000-000064000000}"/>
    <cellStyle name="Povezana celica 2" xfId="99" xr:uid="{00000000-0005-0000-0000-000065000000}"/>
    <cellStyle name="Preveri celico 2" xfId="100" xr:uid="{00000000-0005-0000-0000-000066000000}"/>
    <cellStyle name="Računanje 2" xfId="101" xr:uid="{00000000-0005-0000-0000-000067000000}"/>
    <cellStyle name="Slabo 2" xfId="102" xr:uid="{00000000-0005-0000-0000-000068000000}"/>
    <cellStyle name="Slog 1" xfId="103" xr:uid="{00000000-0005-0000-0000-000069000000}"/>
    <cellStyle name="Title" xfId="104" xr:uid="{00000000-0005-0000-0000-00006A000000}"/>
    <cellStyle name="Total" xfId="105" xr:uid="{00000000-0005-0000-0000-00006B000000}"/>
    <cellStyle name="Valuta" xfId="110" builtinId="4"/>
    <cellStyle name="Vejica 2" xfId="106" xr:uid="{00000000-0005-0000-0000-00006D000000}"/>
    <cellStyle name="Vnos 2" xfId="107" xr:uid="{00000000-0005-0000-0000-00006E000000}"/>
    <cellStyle name="Vsota 2" xfId="108" xr:uid="{00000000-0005-0000-0000-00006F000000}"/>
    <cellStyle name="Warning Text" xfId="109" xr:uid="{00000000-0005-0000-0000-00007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5"/>
  <sheetViews>
    <sheetView tabSelected="1" view="pageLayout" zoomScaleNormal="100" zoomScaleSheetLayoutView="115" workbookViewId="0">
      <selection activeCell="F24" sqref="F24"/>
    </sheetView>
  </sheetViews>
  <sheetFormatPr defaultRowHeight="15" x14ac:dyDescent="0.25"/>
  <cols>
    <col min="1" max="4" width="9.140625" style="3"/>
    <col min="5" max="5" width="13.85546875" style="3" customWidth="1"/>
    <col min="6" max="6" width="32.85546875" style="3" customWidth="1"/>
    <col min="7" max="16384" width="9.140625" style="3"/>
  </cols>
  <sheetData>
    <row r="1" spans="1:10" x14ac:dyDescent="0.25">
      <c r="H1" s="4"/>
      <c r="I1" s="4"/>
      <c r="J1" s="4"/>
    </row>
    <row r="2" spans="1:10" x14ac:dyDescent="0.25">
      <c r="A2" s="5" t="s">
        <v>77</v>
      </c>
      <c r="B2" s="5"/>
      <c r="C2" s="5"/>
      <c r="D2" s="5"/>
      <c r="E2" s="5"/>
      <c r="F2" s="5"/>
      <c r="G2" s="6"/>
      <c r="H2" s="4"/>
      <c r="I2" s="4"/>
      <c r="J2" s="4"/>
    </row>
    <row r="3" spans="1:10" x14ac:dyDescent="0.25">
      <c r="A3" s="5" t="s">
        <v>78</v>
      </c>
      <c r="B3" s="5"/>
      <c r="C3" s="5"/>
      <c r="D3" s="5"/>
      <c r="E3" s="5"/>
      <c r="F3" s="5"/>
      <c r="G3" s="6"/>
      <c r="H3" s="4"/>
      <c r="I3" s="4"/>
      <c r="J3" s="4"/>
    </row>
    <row r="4" spans="1:10" x14ac:dyDescent="0.25">
      <c r="A4" s="5" t="s">
        <v>79</v>
      </c>
      <c r="B4" s="5"/>
      <c r="C4" s="5"/>
      <c r="D4" s="5"/>
      <c r="E4" s="5"/>
      <c r="F4" s="5"/>
      <c r="G4" s="6"/>
      <c r="H4" s="4"/>
      <c r="I4" s="4"/>
      <c r="J4" s="4"/>
    </row>
    <row r="5" spans="1:10" x14ac:dyDescent="0.25">
      <c r="A5" s="4" t="s">
        <v>80</v>
      </c>
      <c r="B5" s="4"/>
      <c r="C5" s="4"/>
      <c r="D5" s="4"/>
      <c r="E5" s="4"/>
      <c r="F5" s="4"/>
    </row>
    <row r="6" spans="1:10" x14ac:dyDescent="0.25">
      <c r="A6" s="4"/>
      <c r="B6" s="4"/>
      <c r="C6" s="4"/>
      <c r="D6" s="4"/>
      <c r="E6" s="4"/>
      <c r="F6" s="4"/>
    </row>
    <row r="7" spans="1:10" x14ac:dyDescent="0.25">
      <c r="A7" s="4"/>
      <c r="B7" s="4"/>
      <c r="C7" s="4"/>
      <c r="D7" s="4"/>
      <c r="E7" s="4"/>
      <c r="F7" s="4"/>
    </row>
    <row r="8" spans="1:10" x14ac:dyDescent="0.25">
      <c r="A8" s="4"/>
      <c r="B8" s="4"/>
      <c r="C8" s="4"/>
      <c r="D8" s="4"/>
      <c r="E8" s="4"/>
      <c r="F8" s="4"/>
    </row>
    <row r="9" spans="1:10" ht="18" x14ac:dyDescent="0.25">
      <c r="A9" s="4"/>
      <c r="B9" s="4"/>
      <c r="C9" s="7" t="s">
        <v>30</v>
      </c>
      <c r="D9" s="8"/>
      <c r="E9" s="8"/>
      <c r="F9" s="8"/>
      <c r="G9" s="9"/>
    </row>
    <row r="10" spans="1:10" ht="15.75" x14ac:dyDescent="0.25">
      <c r="A10" s="4"/>
      <c r="B10" s="4"/>
      <c r="C10" s="4"/>
      <c r="D10" s="10"/>
      <c r="E10" s="4"/>
      <c r="F10" s="4"/>
    </row>
    <row r="11" spans="1:10" x14ac:dyDescent="0.25">
      <c r="A11" s="4"/>
      <c r="B11" s="4"/>
      <c r="C11" s="4"/>
      <c r="D11" s="4"/>
      <c r="E11" s="4"/>
      <c r="F11" s="4"/>
    </row>
    <row r="12" spans="1:10" x14ac:dyDescent="0.25">
      <c r="A12" s="4"/>
      <c r="B12" s="4"/>
      <c r="C12" s="4"/>
      <c r="D12" s="4"/>
      <c r="E12" s="4"/>
      <c r="F12" s="4"/>
    </row>
    <row r="13" spans="1:10" x14ac:dyDescent="0.25">
      <c r="A13" s="4"/>
      <c r="B13" s="4"/>
      <c r="C13" s="4"/>
      <c r="D13" s="4"/>
      <c r="E13" s="4"/>
      <c r="F13" s="4"/>
    </row>
    <row r="14" spans="1:10" ht="15.75" x14ac:dyDescent="0.25">
      <c r="A14" s="4"/>
      <c r="B14" s="11" t="s">
        <v>11</v>
      </c>
      <c r="C14" s="11"/>
      <c r="D14" s="11"/>
      <c r="E14" s="11"/>
      <c r="F14" s="12">
        <f>'rekapitulacija grad.- obrt. del'!F69</f>
        <v>0</v>
      </c>
    </row>
    <row r="15" spans="1:10" ht="15.75" x14ac:dyDescent="0.25">
      <c r="A15" s="4"/>
      <c r="B15" s="11" t="s">
        <v>186</v>
      </c>
      <c r="C15" s="11"/>
      <c r="D15" s="11"/>
      <c r="E15" s="11"/>
      <c r="F15" s="12">
        <f>'pohištvena oprema'!F52</f>
        <v>0</v>
      </c>
    </row>
    <row r="16" spans="1:10" ht="15.75" x14ac:dyDescent="0.25">
      <c r="A16" s="4"/>
      <c r="B16" s="13" t="s">
        <v>185</v>
      </c>
      <c r="C16" s="11"/>
      <c r="D16" s="11"/>
      <c r="E16" s="11"/>
      <c r="F16" s="12">
        <f>'računalniška in druga oprema'!E16</f>
        <v>0</v>
      </c>
    </row>
    <row r="17" spans="1:6" ht="15.75" x14ac:dyDescent="0.25">
      <c r="A17" s="4"/>
      <c r="B17" s="155" t="s">
        <v>199</v>
      </c>
      <c r="C17" s="155"/>
      <c r="D17" s="155"/>
      <c r="E17" s="155"/>
      <c r="F17" s="12">
        <f>SUM(F14:F16)</f>
        <v>0</v>
      </c>
    </row>
    <row r="18" spans="1:6" ht="15.75" x14ac:dyDescent="0.25">
      <c r="A18" s="4"/>
      <c r="B18" s="155" t="s">
        <v>200</v>
      </c>
      <c r="C18" s="155"/>
      <c r="D18" s="155"/>
      <c r="E18" s="158"/>
      <c r="F18" s="159">
        <f>-(F17*E18)</f>
        <v>0</v>
      </c>
    </row>
    <row r="19" spans="1:6" ht="15.75" x14ac:dyDescent="0.25">
      <c r="A19" s="4"/>
      <c r="B19" s="157"/>
      <c r="C19" s="157"/>
      <c r="D19" s="157"/>
      <c r="E19" s="156"/>
      <c r="F19" s="12"/>
    </row>
    <row r="20" spans="1:6" ht="15.75" x14ac:dyDescent="0.25">
      <c r="A20" s="4"/>
      <c r="B20" s="157" t="s">
        <v>201</v>
      </c>
      <c r="C20" s="157"/>
      <c r="D20" s="157"/>
      <c r="E20" s="156"/>
      <c r="F20" s="12">
        <f>F17+F18</f>
        <v>0</v>
      </c>
    </row>
    <row r="21" spans="1:6" ht="16.5" thickBot="1" x14ac:dyDescent="0.3">
      <c r="A21" s="4"/>
      <c r="B21" s="14"/>
      <c r="C21" s="14"/>
      <c r="D21" s="15">
        <v>0.22</v>
      </c>
      <c r="E21" s="14" t="s">
        <v>12</v>
      </c>
      <c r="F21" s="16">
        <f>F20*0.22</f>
        <v>0</v>
      </c>
    </row>
    <row r="22" spans="1:6" ht="16.5" thickTop="1" x14ac:dyDescent="0.25">
      <c r="A22" s="4"/>
      <c r="B22" s="11" t="s">
        <v>13</v>
      </c>
      <c r="C22" s="11"/>
      <c r="D22" s="11"/>
      <c r="E22" s="11"/>
      <c r="F22" s="12">
        <f>F20+F21</f>
        <v>0</v>
      </c>
    </row>
    <row r="23" spans="1:6" x14ac:dyDescent="0.25">
      <c r="A23" s="4"/>
      <c r="B23" s="4"/>
      <c r="C23" s="4"/>
      <c r="D23" s="4"/>
      <c r="E23" s="4"/>
      <c r="F23" s="4"/>
    </row>
    <row r="24" spans="1:6" x14ac:dyDescent="0.25">
      <c r="A24" s="4"/>
      <c r="B24" s="4"/>
      <c r="C24" s="4"/>
      <c r="D24" s="4"/>
      <c r="E24" s="4"/>
      <c r="F24" s="17"/>
    </row>
    <row r="25" spans="1:6" x14ac:dyDescent="0.25">
      <c r="A25" s="4"/>
      <c r="B25" s="4"/>
      <c r="C25" s="4"/>
      <c r="D25" s="4"/>
      <c r="E25" s="4"/>
      <c r="F25" s="4"/>
    </row>
    <row r="26" spans="1:6" x14ac:dyDescent="0.25">
      <c r="A26" s="4"/>
      <c r="B26" s="4"/>
      <c r="C26" s="4"/>
      <c r="D26" s="4"/>
      <c r="E26" s="4"/>
      <c r="F26" s="4"/>
    </row>
    <row r="27" spans="1:6" x14ac:dyDescent="0.25">
      <c r="A27" s="4"/>
      <c r="B27" s="4"/>
      <c r="C27" s="4"/>
      <c r="D27" s="4"/>
      <c r="E27" s="4"/>
      <c r="F27" s="4"/>
    </row>
    <row r="28" spans="1:6" x14ac:dyDescent="0.25">
      <c r="A28" s="4"/>
      <c r="B28" s="4"/>
      <c r="C28" s="4"/>
      <c r="D28" s="4"/>
      <c r="E28" s="4"/>
      <c r="F28" s="4"/>
    </row>
    <row r="29" spans="1:6" x14ac:dyDescent="0.25">
      <c r="A29" s="4"/>
      <c r="B29" s="4"/>
      <c r="C29" s="4"/>
      <c r="D29" s="4"/>
      <c r="E29" s="4"/>
      <c r="F29" s="4"/>
    </row>
    <row r="30" spans="1:6" x14ac:dyDescent="0.25">
      <c r="A30" s="4"/>
      <c r="B30" s="4"/>
      <c r="C30" s="4"/>
      <c r="D30" s="4"/>
      <c r="E30" s="4"/>
      <c r="F30" s="4"/>
    </row>
    <row r="31" spans="1:6" x14ac:dyDescent="0.25">
      <c r="A31" s="4"/>
      <c r="B31" s="4"/>
      <c r="C31" s="4"/>
      <c r="D31" s="4"/>
      <c r="E31" s="4"/>
      <c r="F31" s="4"/>
    </row>
    <row r="32" spans="1:6" x14ac:dyDescent="0.25">
      <c r="A32" s="4"/>
      <c r="B32" s="4"/>
      <c r="C32" s="4"/>
      <c r="D32" s="4"/>
      <c r="E32" s="4"/>
      <c r="F32" s="4"/>
    </row>
    <row r="33" spans="1:6" x14ac:dyDescent="0.25">
      <c r="A33" s="4"/>
      <c r="B33" s="4"/>
      <c r="C33" s="4"/>
      <c r="D33" s="4"/>
      <c r="E33" s="4"/>
      <c r="F33" s="4"/>
    </row>
    <row r="34" spans="1:6" x14ac:dyDescent="0.25">
      <c r="A34" s="4"/>
      <c r="B34" s="4"/>
      <c r="C34" s="4"/>
      <c r="D34" s="4"/>
      <c r="E34" s="4"/>
      <c r="F34" s="4"/>
    </row>
    <row r="35" spans="1:6" x14ac:dyDescent="0.25">
      <c r="A35" s="4"/>
      <c r="B35" s="6" t="s">
        <v>31</v>
      </c>
      <c r="C35" s="6"/>
      <c r="D35" s="6"/>
      <c r="E35" s="4"/>
      <c r="F35" s="4"/>
    </row>
  </sheetData>
  <sheetProtection algorithmName="SHA-512" hashValue="fn0EqdWmPPlkk/L+sc2s0o6VCHniEpUZ8UC0aBBNq3SwzaC3eJgYYX6FP4vg/M/Ny2fqnvytDncInPz0MorXAg==" saltValue="c96sAahpHMJaUbuSLMeDlg==" spinCount="100000" sheet="1" objects="1" scenarios="1"/>
  <mergeCells count="2">
    <mergeCell ref="B17:E17"/>
    <mergeCell ref="B18:D18"/>
  </mergeCells>
  <pageMargins left="0.7" right="0.7" top="0.75" bottom="0.75" header="0.3" footer="0.3"/>
  <pageSetup paperSize="9" orientation="portrait" r:id="rId1"/>
  <headerFooter>
    <oddHeader>&amp;L&amp;"Arial Black,Krepko"&amp;16&amp;K03+059region</oddHeader>
    <oddFoote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2"/>
  <sheetViews>
    <sheetView view="pageLayout" topLeftCell="A29" zoomScaleNormal="100" zoomScaleSheetLayoutView="115" workbookViewId="0">
      <selection activeCell="E29" sqref="E29"/>
    </sheetView>
  </sheetViews>
  <sheetFormatPr defaultRowHeight="14.25" x14ac:dyDescent="0.2"/>
  <cols>
    <col min="1" max="1" width="9.140625" style="72"/>
    <col min="2" max="2" width="36.85546875" style="72" customWidth="1"/>
    <col min="3" max="3" width="7.42578125" style="72" customWidth="1"/>
    <col min="4" max="4" width="9.140625" style="72"/>
    <col min="5" max="5" width="10.5703125" style="72" customWidth="1"/>
    <col min="6" max="6" width="11.5703125" style="72" customWidth="1"/>
    <col min="7" max="16384" width="9.140625" style="72"/>
  </cols>
  <sheetData>
    <row r="1" spans="1:6" ht="18" x14ac:dyDescent="0.25">
      <c r="A1" s="71" t="s">
        <v>42</v>
      </c>
    </row>
    <row r="3" spans="1:6" ht="25.5" x14ac:dyDescent="0.2">
      <c r="A3" s="73">
        <v>1</v>
      </c>
      <c r="B3" s="74" t="s">
        <v>141</v>
      </c>
      <c r="C3" s="75" t="s">
        <v>140</v>
      </c>
      <c r="D3" s="53">
        <v>10</v>
      </c>
      <c r="E3" s="160"/>
      <c r="F3" s="55">
        <f>AVERAGE(D3*E3)</f>
        <v>0</v>
      </c>
    </row>
    <row r="5" spans="1:6" ht="15" x14ac:dyDescent="0.25">
      <c r="A5" s="76" t="s">
        <v>44</v>
      </c>
      <c r="B5" s="77"/>
      <c r="C5" s="77"/>
      <c r="D5" s="77"/>
      <c r="E5" s="77"/>
      <c r="F5" s="77"/>
    </row>
    <row r="6" spans="1:6" ht="51" x14ac:dyDescent="0.2">
      <c r="A6" s="73">
        <v>2</v>
      </c>
      <c r="B6" s="74" t="s">
        <v>64</v>
      </c>
      <c r="C6" s="75" t="s">
        <v>1</v>
      </c>
      <c r="D6" s="53">
        <v>22.5</v>
      </c>
      <c r="E6" s="160"/>
      <c r="F6" s="55">
        <f>AVERAGE(D6*E6)</f>
        <v>0</v>
      </c>
    </row>
    <row r="7" spans="1:6" ht="89.25" x14ac:dyDescent="0.2">
      <c r="A7" s="78">
        <v>3</v>
      </c>
      <c r="B7" s="79" t="s">
        <v>76</v>
      </c>
      <c r="C7" s="80" t="s">
        <v>5</v>
      </c>
      <c r="D7" s="58">
        <v>1</v>
      </c>
      <c r="E7" s="163"/>
      <c r="F7" s="60">
        <f>AVERAGE(D7*E7)</f>
        <v>0</v>
      </c>
    </row>
    <row r="8" spans="1:6" s="82" customFormat="1" ht="267.75" x14ac:dyDescent="0.2">
      <c r="A8" s="78">
        <v>4</v>
      </c>
      <c r="B8" s="1" t="s">
        <v>65</v>
      </c>
      <c r="C8" s="81"/>
      <c r="D8" s="58"/>
      <c r="E8" s="163"/>
      <c r="F8" s="60"/>
    </row>
    <row r="9" spans="1:6" s="82" customFormat="1" x14ac:dyDescent="0.2">
      <c r="A9" s="83"/>
      <c r="B9" s="2"/>
      <c r="C9" s="84" t="s">
        <v>5</v>
      </c>
      <c r="D9" s="85">
        <v>2</v>
      </c>
      <c r="E9" s="162"/>
      <c r="F9" s="87">
        <f t="shared" ref="F9" si="0">AVERAGE(D9*E9)</f>
        <v>0</v>
      </c>
    </row>
    <row r="10" spans="1:6" ht="15" x14ac:dyDescent="0.25">
      <c r="A10" s="41"/>
      <c r="B10" s="41"/>
      <c r="C10" s="41"/>
      <c r="D10" s="41"/>
      <c r="E10" s="41"/>
      <c r="F10" s="88"/>
    </row>
    <row r="11" spans="1:6" ht="15" x14ac:dyDescent="0.25">
      <c r="A11" s="76" t="s">
        <v>81</v>
      </c>
      <c r="B11" s="77"/>
      <c r="C11" s="77"/>
      <c r="D11" s="77"/>
      <c r="E11" s="77"/>
      <c r="F11" s="77"/>
    </row>
    <row r="12" spans="1:6" ht="51" x14ac:dyDescent="0.2">
      <c r="A12" s="73">
        <v>5</v>
      </c>
      <c r="B12" s="74" t="s">
        <v>64</v>
      </c>
      <c r="C12" s="75" t="s">
        <v>1</v>
      </c>
      <c r="D12" s="53">
        <v>17.7</v>
      </c>
      <c r="E12" s="160"/>
      <c r="F12" s="55">
        <f>AVERAGE(D12*E12)</f>
        <v>0</v>
      </c>
    </row>
    <row r="13" spans="1:6" ht="89.25" x14ac:dyDescent="0.2">
      <c r="A13" s="73">
        <v>6</v>
      </c>
      <c r="B13" s="74" t="s">
        <v>76</v>
      </c>
      <c r="C13" s="75" t="s">
        <v>5</v>
      </c>
      <c r="D13" s="53">
        <v>1</v>
      </c>
      <c r="E13" s="160"/>
      <c r="F13" s="55">
        <f>AVERAGE(D13*E13)</f>
        <v>0</v>
      </c>
    </row>
    <row r="14" spans="1:6" ht="267.75" x14ac:dyDescent="0.2">
      <c r="A14" s="78">
        <v>7</v>
      </c>
      <c r="B14" s="1" t="s">
        <v>65</v>
      </c>
      <c r="C14" s="81"/>
      <c r="D14" s="58"/>
      <c r="E14" s="163"/>
      <c r="F14" s="60"/>
    </row>
    <row r="15" spans="1:6" x14ac:dyDescent="0.2">
      <c r="A15" s="83"/>
      <c r="B15" s="2"/>
      <c r="C15" s="84" t="s">
        <v>5</v>
      </c>
      <c r="D15" s="85">
        <v>2</v>
      </c>
      <c r="E15" s="162"/>
      <c r="F15" s="87">
        <f t="shared" ref="F15" si="1">AVERAGE(D15*E15)</f>
        <v>0</v>
      </c>
    </row>
    <row r="16" spans="1:6" x14ac:dyDescent="0.2">
      <c r="A16" s="41"/>
      <c r="B16" s="41"/>
      <c r="C16" s="41"/>
      <c r="D16" s="41"/>
      <c r="E16" s="41"/>
      <c r="F16" s="41"/>
    </row>
    <row r="17" spans="1:6" ht="15" x14ac:dyDescent="0.25">
      <c r="A17" s="76" t="s">
        <v>88</v>
      </c>
      <c r="B17" s="77"/>
      <c r="C17" s="77"/>
      <c r="D17" s="77"/>
      <c r="E17" s="77"/>
      <c r="F17" s="77"/>
    </row>
    <row r="18" spans="1:6" ht="51" x14ac:dyDescent="0.2">
      <c r="A18" s="73">
        <v>8</v>
      </c>
      <c r="B18" s="74" t="s">
        <v>64</v>
      </c>
      <c r="C18" s="75" t="s">
        <v>1</v>
      </c>
      <c r="D18" s="53">
        <v>58</v>
      </c>
      <c r="E18" s="160"/>
      <c r="F18" s="55">
        <f>D18*E18</f>
        <v>0</v>
      </c>
    </row>
    <row r="19" spans="1:6" ht="63.75" x14ac:dyDescent="0.2">
      <c r="A19" s="78">
        <v>9</v>
      </c>
      <c r="B19" s="79" t="s">
        <v>104</v>
      </c>
      <c r="C19" s="80" t="s">
        <v>5</v>
      </c>
      <c r="D19" s="58">
        <v>6</v>
      </c>
      <c r="E19" s="163"/>
      <c r="F19" s="60">
        <f>D19*E19</f>
        <v>0</v>
      </c>
    </row>
    <row r="20" spans="1:6" ht="89.25" x14ac:dyDescent="0.2">
      <c r="A20" s="73">
        <v>10</v>
      </c>
      <c r="B20" s="74" t="s">
        <v>76</v>
      </c>
      <c r="C20" s="75" t="s">
        <v>5</v>
      </c>
      <c r="D20" s="53">
        <v>1</v>
      </c>
      <c r="E20" s="160"/>
      <c r="F20" s="55">
        <f>D20*E20</f>
        <v>0</v>
      </c>
    </row>
    <row r="21" spans="1:6" ht="267.75" x14ac:dyDescent="0.2">
      <c r="A21" s="78">
        <v>11</v>
      </c>
      <c r="B21" s="1" t="s">
        <v>65</v>
      </c>
      <c r="C21" s="81"/>
      <c r="D21" s="58"/>
      <c r="E21" s="163"/>
      <c r="F21" s="60"/>
    </row>
    <row r="22" spans="1:6" x14ac:dyDescent="0.2">
      <c r="A22" s="83"/>
      <c r="B22" s="2"/>
      <c r="C22" s="84" t="s">
        <v>5</v>
      </c>
      <c r="D22" s="85">
        <v>6</v>
      </c>
      <c r="E22" s="162"/>
      <c r="F22" s="87">
        <f>D22*E22</f>
        <v>0</v>
      </c>
    </row>
    <row r="23" spans="1:6" ht="15" x14ac:dyDescent="0.25">
      <c r="A23" s="41"/>
      <c r="B23" s="41"/>
      <c r="C23" s="41"/>
      <c r="D23" s="41"/>
      <c r="E23" s="41"/>
      <c r="F23" s="88"/>
    </row>
    <row r="24" spans="1:6" ht="15" x14ac:dyDescent="0.25">
      <c r="A24" s="76" t="s">
        <v>89</v>
      </c>
      <c r="B24" s="77"/>
      <c r="C24" s="77"/>
      <c r="D24" s="77"/>
      <c r="E24" s="77"/>
      <c r="F24" s="77"/>
    </row>
    <row r="25" spans="1:6" ht="51" x14ac:dyDescent="0.2">
      <c r="A25" s="73">
        <v>12</v>
      </c>
      <c r="B25" s="74" t="s">
        <v>64</v>
      </c>
      <c r="C25" s="75" t="s">
        <v>1</v>
      </c>
      <c r="D25" s="53">
        <v>62.7</v>
      </c>
      <c r="E25" s="160"/>
      <c r="F25" s="55">
        <f>D25*E25</f>
        <v>0</v>
      </c>
    </row>
    <row r="26" spans="1:6" ht="89.25" x14ac:dyDescent="0.2">
      <c r="A26" s="78">
        <v>13</v>
      </c>
      <c r="B26" s="79" t="s">
        <v>76</v>
      </c>
      <c r="C26" s="80" t="s">
        <v>5</v>
      </c>
      <c r="D26" s="58">
        <v>2</v>
      </c>
      <c r="E26" s="163"/>
      <c r="F26" s="55">
        <f t="shared" ref="F26:F30" si="2">D26*E26</f>
        <v>0</v>
      </c>
    </row>
    <row r="27" spans="1:6" ht="153" x14ac:dyDescent="0.2">
      <c r="A27" s="78">
        <v>14</v>
      </c>
      <c r="B27" s="79" t="s">
        <v>105</v>
      </c>
      <c r="C27" s="75" t="s">
        <v>1</v>
      </c>
      <c r="D27" s="53">
        <v>12</v>
      </c>
      <c r="E27" s="160"/>
      <c r="F27" s="55">
        <f t="shared" si="2"/>
        <v>0</v>
      </c>
    </row>
    <row r="28" spans="1:6" ht="127.5" x14ac:dyDescent="0.2">
      <c r="A28" s="73">
        <v>15</v>
      </c>
      <c r="B28" s="74" t="s">
        <v>106</v>
      </c>
      <c r="C28" s="75" t="s">
        <v>1</v>
      </c>
      <c r="D28" s="53">
        <v>55</v>
      </c>
      <c r="E28" s="160"/>
      <c r="F28" s="55">
        <f t="shared" si="2"/>
        <v>0</v>
      </c>
    </row>
    <row r="29" spans="1:6" ht="280.5" x14ac:dyDescent="0.2">
      <c r="A29" s="78">
        <v>16</v>
      </c>
      <c r="B29" s="1" t="s">
        <v>107</v>
      </c>
      <c r="C29" s="81"/>
      <c r="D29" s="58"/>
      <c r="E29" s="163"/>
      <c r="F29" s="60"/>
    </row>
    <row r="30" spans="1:6" x14ac:dyDescent="0.2">
      <c r="A30" s="83"/>
      <c r="B30" s="2"/>
      <c r="C30" s="84" t="s">
        <v>5</v>
      </c>
      <c r="D30" s="85">
        <v>8</v>
      </c>
      <c r="E30" s="162"/>
      <c r="F30" s="87">
        <f t="shared" si="2"/>
        <v>0</v>
      </c>
    </row>
    <row r="31" spans="1:6" x14ac:dyDescent="0.2">
      <c r="A31" s="89"/>
      <c r="B31" s="90"/>
      <c r="C31" s="91"/>
      <c r="D31" s="63"/>
      <c r="E31" s="64"/>
      <c r="F31" s="64"/>
    </row>
    <row r="32" spans="1:6" ht="15" x14ac:dyDescent="0.25">
      <c r="A32" s="69" t="s">
        <v>119</v>
      </c>
      <c r="B32" s="69"/>
      <c r="C32" s="69"/>
      <c r="D32" s="69"/>
      <c r="E32" s="69"/>
      <c r="F32" s="92">
        <f>SUM(F3:F30)</f>
        <v>0</v>
      </c>
    </row>
  </sheetData>
  <sheetProtection algorithmName="SHA-512" hashValue="HkEesAGzrd1749Y16PZVbRvdTcRMkrfN/Top0fjey1BgBRRIM1etGvKj7EjKaLBL0bZ0cNIKk4kSziCJYctwZQ==" saltValue="6+tUJDgp05xsBPA4/HfhWg==" spinCount="100000" sheet="1" objects="1" scenarios="1"/>
  <mergeCells count="5">
    <mergeCell ref="A5:F5"/>
    <mergeCell ref="A11:F11"/>
    <mergeCell ref="A17:F17"/>
    <mergeCell ref="A24:F24"/>
    <mergeCell ref="A32:E32"/>
  </mergeCells>
  <pageMargins left="0.7" right="0.7" top="0.75" bottom="0.75" header="0.3" footer="0.3"/>
  <pageSetup paperSize="9" orientation="portrait" r:id="rId1"/>
  <headerFooter>
    <oddFooter>&amp;Costala dela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2"/>
  <sheetViews>
    <sheetView view="pageLayout" zoomScaleNormal="100" zoomScaleSheetLayoutView="115" workbookViewId="0">
      <selection activeCell="B4" sqref="B4:F4"/>
    </sheetView>
  </sheetViews>
  <sheetFormatPr defaultRowHeight="12.75" x14ac:dyDescent="0.2"/>
  <cols>
    <col min="1" max="1" width="9.140625" style="41"/>
    <col min="2" max="2" width="36.85546875" style="41" customWidth="1"/>
    <col min="3" max="3" width="7.42578125" style="41" customWidth="1"/>
    <col min="4" max="4" width="9.140625" style="41"/>
    <col min="5" max="5" width="10.5703125" style="41" customWidth="1"/>
    <col min="6" max="6" width="11.5703125" style="41" customWidth="1"/>
    <col min="7" max="16384" width="9.140625" style="41"/>
  </cols>
  <sheetData>
    <row r="1" spans="1:6" x14ac:dyDescent="0.2">
      <c r="A1" s="40" t="s">
        <v>41</v>
      </c>
    </row>
    <row r="2" spans="1:6" x14ac:dyDescent="0.2">
      <c r="A2" s="40"/>
    </row>
    <row r="3" spans="1:6" ht="46.5" customHeight="1" x14ac:dyDescent="0.2">
      <c r="A3" s="42"/>
      <c r="B3" s="165" t="s">
        <v>28</v>
      </c>
      <c r="C3" s="165"/>
      <c r="D3" s="165"/>
      <c r="E3" s="165"/>
      <c r="F3" s="166"/>
    </row>
    <row r="4" spans="1:6" x14ac:dyDescent="0.2">
      <c r="A4" s="150"/>
      <c r="B4" s="151" t="s">
        <v>187</v>
      </c>
      <c r="C4" s="151"/>
      <c r="D4" s="151"/>
      <c r="E4" s="151"/>
      <c r="F4" s="153"/>
    </row>
    <row r="5" spans="1:6" x14ac:dyDescent="0.2">
      <c r="A5" s="150"/>
      <c r="B5" s="151" t="s">
        <v>188</v>
      </c>
      <c r="C5" s="151"/>
      <c r="D5" s="151"/>
      <c r="E5" s="151"/>
      <c r="F5" s="153"/>
    </row>
    <row r="6" spans="1:6" x14ac:dyDescent="0.2">
      <c r="A6" s="150"/>
      <c r="B6" s="151" t="s">
        <v>189</v>
      </c>
      <c r="C6" s="151"/>
      <c r="D6" s="151"/>
      <c r="E6" s="151"/>
      <c r="F6" s="153"/>
    </row>
    <row r="7" spans="1:6" ht="24.75" customHeight="1" x14ac:dyDescent="0.2">
      <c r="A7" s="150"/>
      <c r="B7" s="151" t="s">
        <v>190</v>
      </c>
      <c r="C7" s="151"/>
      <c r="D7" s="151"/>
      <c r="E7" s="151"/>
      <c r="F7" s="153"/>
    </row>
    <row r="8" spans="1:6" ht="217.5" customHeight="1" x14ac:dyDescent="0.2">
      <c r="A8" s="150"/>
      <c r="B8" s="151" t="s">
        <v>191</v>
      </c>
      <c r="C8" s="151"/>
      <c r="D8" s="151"/>
      <c r="E8" s="151"/>
      <c r="F8" s="153"/>
    </row>
    <row r="9" spans="1:6" ht="284.25" customHeight="1" x14ac:dyDescent="0.2">
      <c r="A9" s="150"/>
      <c r="B9" s="151" t="s">
        <v>192</v>
      </c>
      <c r="C9" s="151"/>
      <c r="D9" s="151"/>
      <c r="E9" s="151"/>
      <c r="F9" s="153"/>
    </row>
    <row r="10" spans="1:6" ht="64.5" customHeight="1" x14ac:dyDescent="0.2">
      <c r="A10" s="150"/>
      <c r="B10" s="151" t="s">
        <v>193</v>
      </c>
      <c r="C10" s="151"/>
      <c r="D10" s="151"/>
      <c r="E10" s="151"/>
      <c r="F10" s="153"/>
    </row>
    <row r="11" spans="1:6" ht="25.5" customHeight="1" x14ac:dyDescent="0.2">
      <c r="A11" s="150"/>
      <c r="B11" s="151" t="s">
        <v>194</v>
      </c>
      <c r="C11" s="151"/>
      <c r="D11" s="151"/>
      <c r="E11" s="151"/>
      <c r="F11" s="153"/>
    </row>
    <row r="12" spans="1:6" ht="25.5" customHeight="1" x14ac:dyDescent="0.2">
      <c r="A12" s="150"/>
      <c r="B12" s="151" t="s">
        <v>195</v>
      </c>
      <c r="C12" s="151"/>
      <c r="D12" s="151"/>
      <c r="E12" s="151"/>
      <c r="F12" s="153"/>
    </row>
    <row r="13" spans="1:6" x14ac:dyDescent="0.2">
      <c r="A13" s="150"/>
      <c r="B13" s="152"/>
      <c r="C13" s="152"/>
      <c r="D13" s="152"/>
      <c r="E13" s="152"/>
      <c r="F13" s="154"/>
    </row>
    <row r="14" spans="1:6" ht="25.5" customHeight="1" x14ac:dyDescent="0.2">
      <c r="A14" s="150"/>
      <c r="B14" s="151" t="s">
        <v>196</v>
      </c>
      <c r="C14" s="151"/>
      <c r="D14" s="151"/>
      <c r="E14" s="151"/>
      <c r="F14" s="153"/>
    </row>
    <row r="15" spans="1:6" ht="25.5" customHeight="1" x14ac:dyDescent="0.2">
      <c r="A15" s="150"/>
      <c r="B15" s="151" t="s">
        <v>197</v>
      </c>
      <c r="C15" s="151"/>
      <c r="D15" s="151"/>
      <c r="E15" s="151"/>
      <c r="F15" s="153"/>
    </row>
    <row r="16" spans="1:6" ht="53.25" customHeight="1" x14ac:dyDescent="0.2">
      <c r="A16" s="150"/>
      <c r="B16" s="151" t="s">
        <v>198</v>
      </c>
      <c r="C16" s="151"/>
      <c r="D16" s="151"/>
      <c r="E16" s="151"/>
      <c r="F16" s="153"/>
    </row>
    <row r="17" spans="1:6" ht="25.5" customHeight="1" x14ac:dyDescent="0.2">
      <c r="A17" s="45"/>
      <c r="B17" s="46"/>
      <c r="C17" s="46"/>
      <c r="D17" s="46"/>
      <c r="E17" s="46"/>
      <c r="F17" s="47"/>
    </row>
    <row r="18" spans="1:6" x14ac:dyDescent="0.2">
      <c r="A18" s="48" t="s">
        <v>44</v>
      </c>
      <c r="B18" s="49"/>
      <c r="C18" s="49"/>
      <c r="D18" s="49"/>
      <c r="E18" s="49"/>
      <c r="F18" s="49"/>
    </row>
    <row r="19" spans="1:6" ht="216.75" x14ac:dyDescent="0.2">
      <c r="A19" s="50">
        <v>1</v>
      </c>
      <c r="B19" s="51" t="s">
        <v>67</v>
      </c>
      <c r="C19" s="52" t="s">
        <v>14</v>
      </c>
      <c r="D19" s="53">
        <v>1</v>
      </c>
      <c r="E19" s="160"/>
      <c r="F19" s="55">
        <f>AVERAGE(D19*E19)</f>
        <v>0</v>
      </c>
    </row>
    <row r="20" spans="1:6" ht="153" x14ac:dyDescent="0.2">
      <c r="A20" s="50">
        <v>2</v>
      </c>
      <c r="B20" s="51" t="s">
        <v>68</v>
      </c>
      <c r="C20" s="52" t="s">
        <v>14</v>
      </c>
      <c r="D20" s="53">
        <v>1</v>
      </c>
      <c r="E20" s="160"/>
      <c r="F20" s="55">
        <f>AVERAGE(D20*E20)</f>
        <v>0</v>
      </c>
    </row>
    <row r="21" spans="1:6" ht="38.25" x14ac:dyDescent="0.2">
      <c r="A21" s="50">
        <v>3</v>
      </c>
      <c r="B21" s="51" t="s">
        <v>69</v>
      </c>
      <c r="C21" s="52" t="s">
        <v>14</v>
      </c>
      <c r="D21" s="53">
        <v>1</v>
      </c>
      <c r="E21" s="160"/>
      <c r="F21" s="55">
        <f t="shared" ref="F21:F27" si="0">AVERAGE(D21*E21)</f>
        <v>0</v>
      </c>
    </row>
    <row r="22" spans="1:6" ht="63.75" customHeight="1" x14ac:dyDescent="0.2">
      <c r="A22" s="50">
        <v>4</v>
      </c>
      <c r="B22" s="51" t="s">
        <v>70</v>
      </c>
      <c r="C22" s="52" t="s">
        <v>14</v>
      </c>
      <c r="D22" s="53">
        <v>1</v>
      </c>
      <c r="E22" s="160"/>
      <c r="F22" s="55">
        <f t="shared" si="0"/>
        <v>0</v>
      </c>
    </row>
    <row r="23" spans="1:6" ht="75" customHeight="1" x14ac:dyDescent="0.2">
      <c r="A23" s="50">
        <v>5</v>
      </c>
      <c r="B23" s="51" t="s">
        <v>71</v>
      </c>
      <c r="C23" s="52" t="s">
        <v>14</v>
      </c>
      <c r="D23" s="53">
        <v>1</v>
      </c>
      <c r="E23" s="160"/>
      <c r="F23" s="55">
        <f t="shared" si="0"/>
        <v>0</v>
      </c>
    </row>
    <row r="24" spans="1:6" ht="84.75" customHeight="1" x14ac:dyDescent="0.2">
      <c r="A24" s="50">
        <v>6</v>
      </c>
      <c r="B24" s="51" t="s">
        <v>72</v>
      </c>
      <c r="C24" s="52" t="s">
        <v>14</v>
      </c>
      <c r="D24" s="53">
        <v>1</v>
      </c>
      <c r="E24" s="160"/>
      <c r="F24" s="55">
        <f t="shared" si="0"/>
        <v>0</v>
      </c>
    </row>
    <row r="25" spans="1:6" ht="102" x14ac:dyDescent="0.2">
      <c r="A25" s="50">
        <v>7</v>
      </c>
      <c r="B25" s="51" t="s">
        <v>73</v>
      </c>
      <c r="C25" s="52" t="s">
        <v>14</v>
      </c>
      <c r="D25" s="53">
        <v>1</v>
      </c>
      <c r="E25" s="160"/>
      <c r="F25" s="55">
        <f t="shared" si="0"/>
        <v>0</v>
      </c>
    </row>
    <row r="26" spans="1:6" ht="63.75" x14ac:dyDescent="0.2">
      <c r="A26" s="50">
        <v>8</v>
      </c>
      <c r="B26" s="51" t="s">
        <v>74</v>
      </c>
      <c r="C26" s="52" t="s">
        <v>14</v>
      </c>
      <c r="D26" s="53">
        <v>3</v>
      </c>
      <c r="E26" s="160"/>
      <c r="F26" s="55">
        <f t="shared" si="0"/>
        <v>0</v>
      </c>
    </row>
    <row r="27" spans="1:6" ht="25.5" x14ac:dyDescent="0.2">
      <c r="A27" s="50">
        <v>9</v>
      </c>
      <c r="B27" s="51" t="s">
        <v>75</v>
      </c>
      <c r="C27" s="52" t="s">
        <v>14</v>
      </c>
      <c r="D27" s="53">
        <v>1</v>
      </c>
      <c r="E27" s="160"/>
      <c r="F27" s="55">
        <f t="shared" si="0"/>
        <v>0</v>
      </c>
    </row>
    <row r="29" spans="1:6" x14ac:dyDescent="0.2">
      <c r="A29" s="48" t="s">
        <v>81</v>
      </c>
      <c r="B29" s="49"/>
      <c r="C29" s="49"/>
      <c r="D29" s="49"/>
      <c r="E29" s="49"/>
      <c r="F29" s="49"/>
    </row>
    <row r="30" spans="1:6" ht="216.75" x14ac:dyDescent="0.2">
      <c r="A30" s="56">
        <v>10</v>
      </c>
      <c r="B30" s="57" t="s">
        <v>67</v>
      </c>
      <c r="C30" s="43" t="s">
        <v>14</v>
      </c>
      <c r="D30" s="58">
        <v>1</v>
      </c>
      <c r="E30" s="163"/>
      <c r="F30" s="60">
        <f>AVERAGE(D30*E30)</f>
        <v>0</v>
      </c>
    </row>
    <row r="31" spans="1:6" ht="153" x14ac:dyDescent="0.2">
      <c r="A31" s="56">
        <v>11</v>
      </c>
      <c r="B31" s="57" t="s">
        <v>68</v>
      </c>
      <c r="C31" s="43" t="s">
        <v>14</v>
      </c>
      <c r="D31" s="58">
        <v>1</v>
      </c>
      <c r="E31" s="163"/>
      <c r="F31" s="60">
        <f t="shared" ref="F31:F36" si="1">AVERAGE(D31*E31)</f>
        <v>0</v>
      </c>
    </row>
    <row r="32" spans="1:6" ht="38.25" x14ac:dyDescent="0.2">
      <c r="A32" s="56">
        <v>12</v>
      </c>
      <c r="B32" s="57" t="s">
        <v>69</v>
      </c>
      <c r="C32" s="43" t="s">
        <v>14</v>
      </c>
      <c r="D32" s="58">
        <v>1</v>
      </c>
      <c r="E32" s="163"/>
      <c r="F32" s="60">
        <f t="shared" si="1"/>
        <v>0</v>
      </c>
    </row>
    <row r="33" spans="1:6" ht="76.5" x14ac:dyDescent="0.2">
      <c r="A33" s="56">
        <v>13</v>
      </c>
      <c r="B33" s="57" t="s">
        <v>70</v>
      </c>
      <c r="C33" s="43" t="s">
        <v>14</v>
      </c>
      <c r="D33" s="58">
        <v>1</v>
      </c>
      <c r="E33" s="163"/>
      <c r="F33" s="60">
        <f t="shared" si="1"/>
        <v>0</v>
      </c>
    </row>
    <row r="34" spans="1:6" ht="76.5" x14ac:dyDescent="0.2">
      <c r="A34" s="56">
        <v>14</v>
      </c>
      <c r="B34" s="57" t="s">
        <v>71</v>
      </c>
      <c r="C34" s="43" t="s">
        <v>14</v>
      </c>
      <c r="D34" s="58">
        <v>1</v>
      </c>
      <c r="E34" s="163"/>
      <c r="F34" s="60">
        <f t="shared" si="1"/>
        <v>0</v>
      </c>
    </row>
    <row r="35" spans="1:6" ht="76.5" x14ac:dyDescent="0.2">
      <c r="A35" s="56">
        <v>15</v>
      </c>
      <c r="B35" s="57" t="s">
        <v>72</v>
      </c>
      <c r="C35" s="43" t="s">
        <v>14</v>
      </c>
      <c r="D35" s="58">
        <v>1</v>
      </c>
      <c r="E35" s="163"/>
      <c r="F35" s="60">
        <f t="shared" si="1"/>
        <v>0</v>
      </c>
    </row>
    <row r="36" spans="1:6" ht="102" x14ac:dyDescent="0.2">
      <c r="A36" s="56">
        <v>16</v>
      </c>
      <c r="B36" s="57" t="s">
        <v>73</v>
      </c>
      <c r="C36" s="43" t="s">
        <v>14</v>
      </c>
      <c r="D36" s="58">
        <v>1</v>
      </c>
      <c r="E36" s="163"/>
      <c r="F36" s="60">
        <f t="shared" si="1"/>
        <v>0</v>
      </c>
    </row>
    <row r="37" spans="1:6" ht="63.75" x14ac:dyDescent="0.2">
      <c r="A37" s="56">
        <v>17</v>
      </c>
      <c r="B37" s="57" t="s">
        <v>74</v>
      </c>
      <c r="C37" s="43" t="s">
        <v>14</v>
      </c>
      <c r="D37" s="58">
        <v>3</v>
      </c>
      <c r="E37" s="163"/>
      <c r="F37" s="60">
        <f>AVERAGE(D37*E37)</f>
        <v>0</v>
      </c>
    </row>
    <row r="38" spans="1:6" ht="25.5" x14ac:dyDescent="0.2">
      <c r="A38" s="56">
        <v>18</v>
      </c>
      <c r="B38" s="51" t="s">
        <v>75</v>
      </c>
      <c r="C38" s="52" t="s">
        <v>14</v>
      </c>
      <c r="D38" s="53">
        <v>1</v>
      </c>
      <c r="E38" s="160"/>
      <c r="F38" s="55">
        <f>AVERAGE(D38*E38)</f>
        <v>0</v>
      </c>
    </row>
    <row r="39" spans="1:6" x14ac:dyDescent="0.2">
      <c r="A39" s="61"/>
      <c r="B39" s="22"/>
      <c r="C39" s="62"/>
      <c r="D39" s="63"/>
      <c r="E39" s="64"/>
      <c r="F39" s="64"/>
    </row>
    <row r="40" spans="1:6" x14ac:dyDescent="0.2">
      <c r="A40" s="48" t="s">
        <v>88</v>
      </c>
      <c r="B40" s="48"/>
      <c r="C40" s="48"/>
      <c r="D40" s="48"/>
      <c r="E40" s="48"/>
      <c r="F40" s="48"/>
    </row>
    <row r="41" spans="1:6" ht="127.5" x14ac:dyDescent="0.2">
      <c r="A41" s="50">
        <v>19</v>
      </c>
      <c r="B41" s="65" t="s">
        <v>108</v>
      </c>
      <c r="C41" s="52" t="s">
        <v>14</v>
      </c>
      <c r="D41" s="53">
        <v>12</v>
      </c>
      <c r="E41" s="160"/>
      <c r="F41" s="55">
        <f>D41*E41</f>
        <v>0</v>
      </c>
    </row>
    <row r="42" spans="1:6" ht="76.5" x14ac:dyDescent="0.2">
      <c r="A42" s="50">
        <v>20</v>
      </c>
      <c r="B42" s="65" t="s">
        <v>70</v>
      </c>
      <c r="C42" s="52" t="s">
        <v>14</v>
      </c>
      <c r="D42" s="53">
        <v>3</v>
      </c>
      <c r="E42" s="160"/>
      <c r="F42" s="55">
        <f t="shared" ref="F42:F44" si="2">D42*E42</f>
        <v>0</v>
      </c>
    </row>
    <row r="43" spans="1:6" ht="76.5" x14ac:dyDescent="0.2">
      <c r="A43" s="50">
        <v>21</v>
      </c>
      <c r="B43" s="65" t="s">
        <v>71</v>
      </c>
      <c r="C43" s="52" t="s">
        <v>14</v>
      </c>
      <c r="D43" s="53">
        <v>5</v>
      </c>
      <c r="E43" s="160"/>
      <c r="F43" s="55">
        <f t="shared" si="2"/>
        <v>0</v>
      </c>
    </row>
    <row r="44" spans="1:6" ht="63.75" x14ac:dyDescent="0.2">
      <c r="A44" s="50">
        <v>22</v>
      </c>
      <c r="B44" s="65" t="s">
        <v>74</v>
      </c>
      <c r="C44" s="52" t="s">
        <v>14</v>
      </c>
      <c r="D44" s="53">
        <v>50</v>
      </c>
      <c r="E44" s="160"/>
      <c r="F44" s="55">
        <f t="shared" si="2"/>
        <v>0</v>
      </c>
    </row>
    <row r="45" spans="1:6" ht="25.5" x14ac:dyDescent="0.2">
      <c r="A45" s="50">
        <v>23</v>
      </c>
      <c r="B45" s="65" t="s">
        <v>75</v>
      </c>
      <c r="C45" s="52" t="s">
        <v>14</v>
      </c>
      <c r="D45" s="53">
        <v>1</v>
      </c>
      <c r="E45" s="160"/>
      <c r="F45" s="55">
        <f>D45*E45</f>
        <v>0</v>
      </c>
    </row>
    <row r="47" spans="1:6" x14ac:dyDescent="0.2">
      <c r="A47" s="48" t="s">
        <v>89</v>
      </c>
      <c r="B47" s="48"/>
      <c r="C47" s="48"/>
      <c r="D47" s="48"/>
      <c r="E47" s="48"/>
      <c r="F47" s="48"/>
    </row>
    <row r="48" spans="1:6" ht="63.75" x14ac:dyDescent="0.2">
      <c r="A48" s="66">
        <v>24</v>
      </c>
      <c r="B48" s="51" t="s">
        <v>109</v>
      </c>
      <c r="C48" s="67" t="s">
        <v>14</v>
      </c>
      <c r="D48" s="53">
        <v>4</v>
      </c>
      <c r="E48" s="160"/>
      <c r="F48" s="55">
        <f>D48*E48</f>
        <v>0</v>
      </c>
    </row>
    <row r="49" spans="1:6" ht="89.25" x14ac:dyDescent="0.2">
      <c r="A49" s="66">
        <v>25</v>
      </c>
      <c r="B49" s="51" t="s">
        <v>110</v>
      </c>
      <c r="C49" s="67" t="s">
        <v>14</v>
      </c>
      <c r="D49" s="53">
        <v>7</v>
      </c>
      <c r="E49" s="160"/>
      <c r="F49" s="55">
        <f t="shared" ref="F49:F50" si="3">D49*E49</f>
        <v>0</v>
      </c>
    </row>
    <row r="50" spans="1:6" x14ac:dyDescent="0.2">
      <c r="A50" s="66">
        <v>26</v>
      </c>
      <c r="B50" s="51" t="s">
        <v>111</v>
      </c>
      <c r="C50" s="67" t="s">
        <v>14</v>
      </c>
      <c r="D50" s="53">
        <v>1</v>
      </c>
      <c r="E50" s="160"/>
      <c r="F50" s="55">
        <f t="shared" si="3"/>
        <v>0</v>
      </c>
    </row>
    <row r="51" spans="1:6" x14ac:dyDescent="0.2">
      <c r="F51" s="68"/>
    </row>
    <row r="52" spans="1:6" x14ac:dyDescent="0.2">
      <c r="A52" s="69" t="s">
        <v>119</v>
      </c>
      <c r="B52" s="69"/>
      <c r="C52" s="69"/>
      <c r="D52" s="69"/>
      <c r="E52" s="69"/>
      <c r="F52" s="70">
        <f>SUM(F19:F50)</f>
        <v>0</v>
      </c>
    </row>
  </sheetData>
  <sheetProtection algorithmName="SHA-512" hashValue="Tm9WjlZ1X0JMNYWFTRxU/kbW6UVLCPd2/e/m5TFUpYzVEeU2VRXQfGbhgQ/Rn1rYgNOkNA9TT7VswpuMo6m6gg==" saltValue="RhMlXHGsytt6HjaZaY21ig==" spinCount="100000" sheet="1" objects="1" scenarios="1"/>
  <mergeCells count="18">
    <mergeCell ref="B14:F14"/>
    <mergeCell ref="B15:F15"/>
    <mergeCell ref="B16:F16"/>
    <mergeCell ref="B3:F3"/>
    <mergeCell ref="B4:F4"/>
    <mergeCell ref="B5:F5"/>
    <mergeCell ref="B6:F6"/>
    <mergeCell ref="B7:F7"/>
    <mergeCell ref="B12:F12"/>
    <mergeCell ref="B8:F8"/>
    <mergeCell ref="B9:F9"/>
    <mergeCell ref="B10:F10"/>
    <mergeCell ref="B11:F11"/>
    <mergeCell ref="A18:F18"/>
    <mergeCell ref="A29:F29"/>
    <mergeCell ref="A40:F40"/>
    <mergeCell ref="A47:F47"/>
    <mergeCell ref="A52:E52"/>
  </mergeCells>
  <pageMargins left="0.7" right="0.7" top="0.75" bottom="0.75" header="0.3" footer="0.3"/>
  <pageSetup paperSize="9" orientation="portrait" r:id="rId1"/>
  <headerFooter>
    <oddFooter xml:space="preserve">&amp;Coprema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7CBD1-D344-45EB-8B79-3F52EDE6D829}">
  <dimension ref="A2:G19"/>
  <sheetViews>
    <sheetView view="pageLayout" topLeftCell="A8" zoomScaleNormal="100" workbookViewId="0">
      <selection activeCell="F8" sqref="F8"/>
    </sheetView>
  </sheetViews>
  <sheetFormatPr defaultRowHeight="12.75" x14ac:dyDescent="0.2"/>
  <cols>
    <col min="1" max="1" width="18.5703125" style="33" customWidth="1"/>
    <col min="2" max="2" width="58.7109375" style="22" customWidth="1"/>
    <col min="3" max="3" width="8.42578125" style="19" bestFit="1" customWidth="1"/>
    <col min="4" max="5" width="11.5703125" style="19" customWidth="1"/>
    <col min="6" max="6" width="17.85546875" style="19" customWidth="1"/>
    <col min="7" max="7" width="12.42578125" style="19" customWidth="1"/>
    <col min="8" max="16384" width="9.140625" style="19"/>
  </cols>
  <sheetData>
    <row r="2" spans="1:7" x14ac:dyDescent="0.2">
      <c r="A2" s="18" t="s">
        <v>113</v>
      </c>
      <c r="B2" s="18"/>
    </row>
    <row r="3" spans="1:7" x14ac:dyDescent="0.2">
      <c r="A3" s="20"/>
      <c r="B3" s="20"/>
    </row>
    <row r="4" spans="1:7" s="22" customFormat="1" x14ac:dyDescent="0.2">
      <c r="A4" s="21" t="s">
        <v>114</v>
      </c>
      <c r="B4" s="21"/>
      <c r="C4" s="21"/>
      <c r="D4" s="21"/>
      <c r="E4" s="21"/>
      <c r="F4" s="21"/>
      <c r="G4" s="21"/>
    </row>
    <row r="6" spans="1:7" s="24" customFormat="1" ht="38.25" x14ac:dyDescent="0.2">
      <c r="A6" s="23" t="s">
        <v>115</v>
      </c>
      <c r="B6" s="23" t="s">
        <v>116</v>
      </c>
      <c r="C6" s="23" t="s">
        <v>117</v>
      </c>
      <c r="D6" s="23" t="s">
        <v>118</v>
      </c>
      <c r="E6" s="23" t="s">
        <v>119</v>
      </c>
      <c r="F6" s="23" t="s">
        <v>120</v>
      </c>
      <c r="G6" s="23" t="s">
        <v>121</v>
      </c>
    </row>
    <row r="7" spans="1:7" ht="262.5" customHeight="1" x14ac:dyDescent="0.2">
      <c r="A7" s="25" t="s">
        <v>122</v>
      </c>
      <c r="B7" s="26" t="s">
        <v>123</v>
      </c>
      <c r="C7" s="27">
        <v>1</v>
      </c>
      <c r="D7" s="167"/>
      <c r="E7" s="28">
        <f>C7*D7</f>
        <v>0</v>
      </c>
      <c r="F7" s="169"/>
      <c r="G7" s="169"/>
    </row>
    <row r="8" spans="1:7" ht="226.5" customHeight="1" x14ac:dyDescent="0.2">
      <c r="A8" s="25" t="s">
        <v>124</v>
      </c>
      <c r="B8" s="26" t="s">
        <v>125</v>
      </c>
      <c r="C8" s="27">
        <v>1</v>
      </c>
      <c r="D8" s="167"/>
      <c r="E8" s="28">
        <f t="shared" ref="E8:E15" si="0">C8*D8</f>
        <v>0</v>
      </c>
      <c r="F8" s="169"/>
      <c r="G8" s="169"/>
    </row>
    <row r="9" spans="1:7" ht="91.5" customHeight="1" x14ac:dyDescent="0.2">
      <c r="A9" s="25" t="s">
        <v>126</v>
      </c>
      <c r="B9" s="26" t="s">
        <v>127</v>
      </c>
      <c r="C9" s="27">
        <v>1</v>
      </c>
      <c r="D9" s="167"/>
      <c r="E9" s="28">
        <f t="shared" si="0"/>
        <v>0</v>
      </c>
      <c r="F9" s="169"/>
      <c r="G9" s="169"/>
    </row>
    <row r="10" spans="1:7" ht="98.25" customHeight="1" x14ac:dyDescent="0.2">
      <c r="A10" s="25" t="s">
        <v>128</v>
      </c>
      <c r="B10" s="26" t="s">
        <v>129</v>
      </c>
      <c r="C10" s="27">
        <v>1</v>
      </c>
      <c r="D10" s="167"/>
      <c r="E10" s="28">
        <f t="shared" si="0"/>
        <v>0</v>
      </c>
      <c r="F10" s="169"/>
      <c r="G10" s="169"/>
    </row>
    <row r="11" spans="1:7" ht="303.75" customHeight="1" x14ac:dyDescent="0.2">
      <c r="A11" s="25" t="s">
        <v>130</v>
      </c>
      <c r="B11" s="26" t="s">
        <v>131</v>
      </c>
      <c r="C11" s="27">
        <v>1</v>
      </c>
      <c r="D11" s="167"/>
      <c r="E11" s="28">
        <f t="shared" si="0"/>
        <v>0</v>
      </c>
      <c r="F11" s="169"/>
      <c r="G11" s="169"/>
    </row>
    <row r="12" spans="1:7" ht="51" x14ac:dyDescent="0.2">
      <c r="A12" s="29" t="s">
        <v>132</v>
      </c>
      <c r="B12" s="30" t="s">
        <v>133</v>
      </c>
      <c r="C12" s="27">
        <v>1</v>
      </c>
      <c r="D12" s="167"/>
      <c r="E12" s="28">
        <f t="shared" si="0"/>
        <v>0</v>
      </c>
      <c r="F12" s="169"/>
      <c r="G12" s="169"/>
    </row>
    <row r="13" spans="1:7" ht="38.25" x14ac:dyDescent="0.2">
      <c r="A13" s="29" t="s">
        <v>134</v>
      </c>
      <c r="B13" s="30" t="s">
        <v>133</v>
      </c>
      <c r="C13" s="27">
        <v>1</v>
      </c>
      <c r="D13" s="167"/>
      <c r="E13" s="28">
        <f t="shared" si="0"/>
        <v>0</v>
      </c>
      <c r="F13" s="169"/>
      <c r="G13" s="169"/>
    </row>
    <row r="14" spans="1:7" ht="247.5" customHeight="1" x14ac:dyDescent="0.2">
      <c r="A14" s="25" t="s">
        <v>135</v>
      </c>
      <c r="B14" s="26" t="s">
        <v>136</v>
      </c>
      <c r="C14" s="27">
        <v>1</v>
      </c>
      <c r="D14" s="167"/>
      <c r="E14" s="28">
        <f t="shared" si="0"/>
        <v>0</v>
      </c>
      <c r="F14" s="169"/>
      <c r="G14" s="169"/>
    </row>
    <row r="15" spans="1:7" ht="63" customHeight="1" thickBot="1" x14ac:dyDescent="0.25">
      <c r="A15" s="25" t="s">
        <v>137</v>
      </c>
      <c r="B15" s="31" t="s">
        <v>138</v>
      </c>
      <c r="C15" s="32">
        <v>1</v>
      </c>
      <c r="D15" s="168"/>
      <c r="E15" s="28">
        <f t="shared" si="0"/>
        <v>0</v>
      </c>
      <c r="F15" s="169"/>
      <c r="G15" s="169"/>
    </row>
    <row r="16" spans="1:7" s="38" customFormat="1" ht="13.5" thickBot="1" x14ac:dyDescent="0.25">
      <c r="A16" s="33"/>
      <c r="B16" s="34" t="s">
        <v>13</v>
      </c>
      <c r="C16" s="35"/>
      <c r="D16" s="36"/>
      <c r="E16" s="37">
        <f>SUM(E7:E15)</f>
        <v>0</v>
      </c>
    </row>
    <row r="17" spans="1:5" x14ac:dyDescent="0.2">
      <c r="D17" s="39"/>
      <c r="E17" s="39"/>
    </row>
    <row r="19" spans="1:5" x14ac:dyDescent="0.2">
      <c r="A19" s="19"/>
    </row>
  </sheetData>
  <sheetProtection algorithmName="SHA-512" hashValue="TXOqaxiN0oqHythGfTe+vSa3dGFAoWAvNOhhkpnUzDccH/Gu1a5T+6m6F4ekO0OFk7g/UTYg0mjLEzWZwqXO1A==" saltValue="I+CIBPxfkWJNH7aAllFBug==" spinCount="100000" sheet="1" objects="1" scenarios="1"/>
  <mergeCells count="3">
    <mergeCell ref="A2:B2"/>
    <mergeCell ref="A4:G4"/>
    <mergeCell ref="B16:D16"/>
  </mergeCells>
  <pageMargins left="0.31496062992125984" right="0.31496062992125984"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C626F-BDBB-4DAE-8FC5-9B27BA1F12EC}">
  <dimension ref="A1:A84"/>
  <sheetViews>
    <sheetView workbookViewId="0">
      <selection activeCell="A31" sqref="A31"/>
    </sheetView>
  </sheetViews>
  <sheetFormatPr defaultRowHeight="14.25" customHeight="1" x14ac:dyDescent="0.25"/>
  <cols>
    <col min="1" max="1" width="86.85546875" style="149" customWidth="1"/>
    <col min="2" max="16384" width="9.140625" style="149"/>
  </cols>
  <sheetData>
    <row r="1" spans="1:1" s="148" customFormat="1" ht="14.25" customHeight="1" x14ac:dyDescent="0.25">
      <c r="A1" s="148" t="s">
        <v>143</v>
      </c>
    </row>
    <row r="2" spans="1:1" ht="14.25" customHeight="1" x14ac:dyDescent="0.25">
      <c r="A2" s="149" t="s">
        <v>144</v>
      </c>
    </row>
    <row r="3" spans="1:1" ht="14.25" customHeight="1" x14ac:dyDescent="0.25">
      <c r="A3" s="149" t="s">
        <v>145</v>
      </c>
    </row>
    <row r="4" spans="1:1" ht="14.25" customHeight="1" x14ac:dyDescent="0.25">
      <c r="A4" s="149" t="s">
        <v>146</v>
      </c>
    </row>
    <row r="5" spans="1:1" ht="14.25" customHeight="1" x14ac:dyDescent="0.25">
      <c r="A5" s="149" t="s">
        <v>147</v>
      </c>
    </row>
    <row r="6" spans="1:1" ht="14.25" customHeight="1" x14ac:dyDescent="0.25">
      <c r="A6" s="149" t="s">
        <v>148</v>
      </c>
    </row>
    <row r="7" spans="1:1" ht="14.25" customHeight="1" x14ac:dyDescent="0.25">
      <c r="A7" s="149" t="s">
        <v>149</v>
      </c>
    </row>
    <row r="8" spans="1:1" ht="14.25" customHeight="1" x14ac:dyDescent="0.25">
      <c r="A8" s="149" t="s">
        <v>150</v>
      </c>
    </row>
    <row r="9" spans="1:1" ht="14.25" customHeight="1" x14ac:dyDescent="0.25">
      <c r="A9" s="149" t="s">
        <v>151</v>
      </c>
    </row>
    <row r="10" spans="1:1" ht="14.25" customHeight="1" x14ac:dyDescent="0.25">
      <c r="A10" s="149" t="s">
        <v>152</v>
      </c>
    </row>
    <row r="11" spans="1:1" ht="14.25" customHeight="1" x14ac:dyDescent="0.25">
      <c r="A11" s="149" t="s">
        <v>153</v>
      </c>
    </row>
    <row r="12" spans="1:1" ht="14.25" customHeight="1" x14ac:dyDescent="0.25">
      <c r="A12" s="149" t="s">
        <v>154</v>
      </c>
    </row>
    <row r="13" spans="1:1" ht="14.25" customHeight="1" x14ac:dyDescent="0.25">
      <c r="A13" s="149" t="s">
        <v>155</v>
      </c>
    </row>
    <row r="14" spans="1:1" ht="14.25" customHeight="1" x14ac:dyDescent="0.25">
      <c r="A14" s="149" t="s">
        <v>156</v>
      </c>
    </row>
    <row r="15" spans="1:1" ht="14.25" customHeight="1" x14ac:dyDescent="0.25">
      <c r="A15" s="149" t="s">
        <v>157</v>
      </c>
    </row>
    <row r="16" spans="1:1" ht="14.25" customHeight="1" x14ac:dyDescent="0.25">
      <c r="A16" s="149" t="s">
        <v>158</v>
      </c>
    </row>
    <row r="17" spans="1:1" ht="14.25" customHeight="1" x14ac:dyDescent="0.25">
      <c r="A17" s="149" t="s">
        <v>159</v>
      </c>
    </row>
    <row r="18" spans="1:1" ht="14.25" customHeight="1" x14ac:dyDescent="0.25">
      <c r="A18" s="149" t="s">
        <v>160</v>
      </c>
    </row>
    <row r="19" spans="1:1" ht="14.25" customHeight="1" x14ac:dyDescent="0.25">
      <c r="A19" s="149" t="s">
        <v>161</v>
      </c>
    </row>
    <row r="20" spans="1:1" ht="14.25" customHeight="1" x14ac:dyDescent="0.25">
      <c r="A20" s="149" t="s">
        <v>162</v>
      </c>
    </row>
    <row r="21" spans="1:1" ht="14.25" customHeight="1" x14ac:dyDescent="0.25">
      <c r="A21" s="149" t="s">
        <v>163</v>
      </c>
    </row>
    <row r="22" spans="1:1" ht="14.25" customHeight="1" x14ac:dyDescent="0.25">
      <c r="A22" s="149" t="s">
        <v>164</v>
      </c>
    </row>
    <row r="23" spans="1:1" ht="14.25" customHeight="1" x14ac:dyDescent="0.25">
      <c r="A23" s="149" t="s">
        <v>165</v>
      </c>
    </row>
    <row r="24" spans="1:1" ht="14.25" customHeight="1" x14ac:dyDescent="0.25">
      <c r="A24" s="149" t="s">
        <v>166</v>
      </c>
    </row>
    <row r="25" spans="1:1" ht="14.25" customHeight="1" x14ac:dyDescent="0.25">
      <c r="A25" s="149" t="s">
        <v>145</v>
      </c>
    </row>
    <row r="26" spans="1:1" ht="14.25" customHeight="1" x14ac:dyDescent="0.25">
      <c r="A26" s="149" t="s">
        <v>146</v>
      </c>
    </row>
    <row r="27" spans="1:1" ht="14.25" customHeight="1" x14ac:dyDescent="0.25">
      <c r="A27" s="149" t="s">
        <v>147</v>
      </c>
    </row>
    <row r="28" spans="1:1" ht="14.25" customHeight="1" x14ac:dyDescent="0.25">
      <c r="A28" s="149" t="s">
        <v>148</v>
      </c>
    </row>
    <row r="29" spans="1:1" ht="14.25" customHeight="1" x14ac:dyDescent="0.25">
      <c r="A29" s="149" t="s">
        <v>149</v>
      </c>
    </row>
    <row r="30" spans="1:1" ht="14.25" customHeight="1" x14ac:dyDescent="0.25">
      <c r="A30" s="149" t="s">
        <v>150</v>
      </c>
    </row>
    <row r="31" spans="1:1" ht="14.25" customHeight="1" x14ac:dyDescent="0.25">
      <c r="A31" s="149" t="s">
        <v>151</v>
      </c>
    </row>
    <row r="32" spans="1:1" ht="14.25" customHeight="1" x14ac:dyDescent="0.25">
      <c r="A32" s="149" t="s">
        <v>152</v>
      </c>
    </row>
    <row r="33" spans="1:1" ht="14.25" customHeight="1" x14ac:dyDescent="0.25">
      <c r="A33" s="149" t="s">
        <v>153</v>
      </c>
    </row>
    <row r="34" spans="1:1" ht="14.25" customHeight="1" x14ac:dyDescent="0.25">
      <c r="A34" s="149" t="s">
        <v>154</v>
      </c>
    </row>
    <row r="35" spans="1:1" ht="14.25" customHeight="1" x14ac:dyDescent="0.25">
      <c r="A35" s="149" t="s">
        <v>155</v>
      </c>
    </row>
    <row r="36" spans="1:1" ht="14.25" customHeight="1" x14ac:dyDescent="0.25">
      <c r="A36" s="149" t="s">
        <v>156</v>
      </c>
    </row>
    <row r="37" spans="1:1" ht="14.25" customHeight="1" x14ac:dyDescent="0.25">
      <c r="A37" s="149" t="s">
        <v>157</v>
      </c>
    </row>
    <row r="38" spans="1:1" ht="14.25" customHeight="1" x14ac:dyDescent="0.25">
      <c r="A38" s="149" t="s">
        <v>158</v>
      </c>
    </row>
    <row r="39" spans="1:1" ht="14.25" customHeight="1" x14ac:dyDescent="0.25">
      <c r="A39" s="149" t="s">
        <v>159</v>
      </c>
    </row>
    <row r="40" spans="1:1" ht="14.25" customHeight="1" x14ac:dyDescent="0.25">
      <c r="A40" s="149" t="s">
        <v>160</v>
      </c>
    </row>
    <row r="41" spans="1:1" ht="14.25" customHeight="1" x14ac:dyDescent="0.25">
      <c r="A41" s="149" t="s">
        <v>161</v>
      </c>
    </row>
    <row r="42" spans="1:1" ht="14.25" customHeight="1" x14ac:dyDescent="0.25">
      <c r="A42" s="149" t="s">
        <v>162</v>
      </c>
    </row>
    <row r="43" spans="1:1" ht="14.25" customHeight="1" x14ac:dyDescent="0.25">
      <c r="A43" s="149" t="s">
        <v>163</v>
      </c>
    </row>
    <row r="44" spans="1:1" ht="14.25" customHeight="1" x14ac:dyDescent="0.25">
      <c r="A44" s="149" t="s">
        <v>164</v>
      </c>
    </row>
    <row r="45" spans="1:1" ht="14.25" customHeight="1" x14ac:dyDescent="0.25">
      <c r="A45" s="149" t="s">
        <v>165</v>
      </c>
    </row>
    <row r="46" spans="1:1" ht="14.25" customHeight="1" x14ac:dyDescent="0.25">
      <c r="A46" s="149" t="s">
        <v>167</v>
      </c>
    </row>
    <row r="47" spans="1:1" ht="14.25" customHeight="1" x14ac:dyDescent="0.25">
      <c r="A47" s="149" t="s">
        <v>145</v>
      </c>
    </row>
    <row r="48" spans="1:1" ht="14.25" customHeight="1" x14ac:dyDescent="0.25">
      <c r="A48" s="149" t="s">
        <v>146</v>
      </c>
    </row>
    <row r="49" spans="1:1" ht="14.25" customHeight="1" x14ac:dyDescent="0.25">
      <c r="A49" s="149" t="s">
        <v>147</v>
      </c>
    </row>
    <row r="50" spans="1:1" ht="14.25" customHeight="1" x14ac:dyDescent="0.25">
      <c r="A50" s="149" t="s">
        <v>148</v>
      </c>
    </row>
    <row r="51" spans="1:1" ht="14.25" customHeight="1" x14ac:dyDescent="0.25">
      <c r="A51" s="149" t="s">
        <v>168</v>
      </c>
    </row>
    <row r="52" spans="1:1" ht="14.25" customHeight="1" x14ac:dyDescent="0.25">
      <c r="A52" s="149" t="s">
        <v>169</v>
      </c>
    </row>
    <row r="53" spans="1:1" ht="14.25" customHeight="1" x14ac:dyDescent="0.25">
      <c r="A53" s="149" t="s">
        <v>170</v>
      </c>
    </row>
    <row r="54" spans="1:1" ht="14.25" customHeight="1" x14ac:dyDescent="0.25">
      <c r="A54" s="149" t="s">
        <v>171</v>
      </c>
    </row>
    <row r="55" spans="1:1" ht="14.25" customHeight="1" x14ac:dyDescent="0.25">
      <c r="A55" s="149" t="s">
        <v>172</v>
      </c>
    </row>
    <row r="56" spans="1:1" ht="14.25" customHeight="1" x14ac:dyDescent="0.25">
      <c r="A56" s="149" t="s">
        <v>154</v>
      </c>
    </row>
    <row r="57" spans="1:1" ht="14.25" customHeight="1" x14ac:dyDescent="0.25">
      <c r="A57" s="149" t="s">
        <v>155</v>
      </c>
    </row>
    <row r="58" spans="1:1" ht="14.25" customHeight="1" x14ac:dyDescent="0.25">
      <c r="A58" s="149" t="s">
        <v>156</v>
      </c>
    </row>
    <row r="59" spans="1:1" ht="14.25" customHeight="1" x14ac:dyDescent="0.25">
      <c r="A59" s="149" t="s">
        <v>173</v>
      </c>
    </row>
    <row r="60" spans="1:1" ht="14.25" customHeight="1" x14ac:dyDescent="0.25">
      <c r="A60" s="149" t="s">
        <v>157</v>
      </c>
    </row>
    <row r="61" spans="1:1" ht="14.25" customHeight="1" x14ac:dyDescent="0.25">
      <c r="A61" s="149" t="s">
        <v>158</v>
      </c>
    </row>
    <row r="62" spans="1:1" ht="14.25" customHeight="1" x14ac:dyDescent="0.25">
      <c r="A62" s="149" t="s">
        <v>174</v>
      </c>
    </row>
    <row r="63" spans="1:1" ht="14.25" customHeight="1" x14ac:dyDescent="0.25">
      <c r="A63" s="149" t="s">
        <v>161</v>
      </c>
    </row>
    <row r="64" spans="1:1" ht="14.25" customHeight="1" x14ac:dyDescent="0.25">
      <c r="A64" s="149" t="s">
        <v>162</v>
      </c>
    </row>
    <row r="65" spans="1:1" ht="14.25" customHeight="1" x14ac:dyDescent="0.25">
      <c r="A65" s="149" t="s">
        <v>164</v>
      </c>
    </row>
    <row r="66" spans="1:1" ht="14.25" customHeight="1" x14ac:dyDescent="0.25">
      <c r="A66" s="149" t="s">
        <v>165</v>
      </c>
    </row>
    <row r="67" spans="1:1" ht="14.25" customHeight="1" x14ac:dyDescent="0.25">
      <c r="A67" s="149" t="s">
        <v>175</v>
      </c>
    </row>
    <row r="68" spans="1:1" ht="14.25" customHeight="1" x14ac:dyDescent="0.25">
      <c r="A68" s="149" t="s">
        <v>176</v>
      </c>
    </row>
    <row r="69" spans="1:1" ht="14.25" customHeight="1" x14ac:dyDescent="0.25">
      <c r="A69" s="149" t="s">
        <v>177</v>
      </c>
    </row>
    <row r="70" spans="1:1" ht="14.25" customHeight="1" x14ac:dyDescent="0.25">
      <c r="A70" s="149" t="s">
        <v>178</v>
      </c>
    </row>
    <row r="71" spans="1:1" ht="14.25" customHeight="1" x14ac:dyDescent="0.25">
      <c r="A71" s="149" t="s">
        <v>147</v>
      </c>
    </row>
    <row r="72" spans="1:1" ht="14.25" customHeight="1" x14ac:dyDescent="0.25">
      <c r="A72" s="149" t="s">
        <v>148</v>
      </c>
    </row>
    <row r="73" spans="1:1" ht="14.25" customHeight="1" x14ac:dyDescent="0.25">
      <c r="A73" s="149" t="s">
        <v>179</v>
      </c>
    </row>
    <row r="74" spans="1:1" ht="14.25" customHeight="1" x14ac:dyDescent="0.25">
      <c r="A74" s="149" t="s">
        <v>180</v>
      </c>
    </row>
    <row r="75" spans="1:1" ht="14.25" customHeight="1" x14ac:dyDescent="0.25">
      <c r="A75" s="149" t="s">
        <v>181</v>
      </c>
    </row>
    <row r="76" spans="1:1" ht="14.25" customHeight="1" x14ac:dyDescent="0.25">
      <c r="A76" s="149" t="s">
        <v>154</v>
      </c>
    </row>
    <row r="77" spans="1:1" ht="14.25" customHeight="1" x14ac:dyDescent="0.25">
      <c r="A77" s="149" t="s">
        <v>155</v>
      </c>
    </row>
    <row r="78" spans="1:1" ht="14.25" customHeight="1" x14ac:dyDescent="0.25">
      <c r="A78" s="149" t="s">
        <v>156</v>
      </c>
    </row>
    <row r="79" spans="1:1" ht="14.25" customHeight="1" x14ac:dyDescent="0.25">
      <c r="A79" s="149" t="s">
        <v>173</v>
      </c>
    </row>
    <row r="80" spans="1:1" ht="14.25" customHeight="1" x14ac:dyDescent="0.25">
      <c r="A80" s="149" t="s">
        <v>157</v>
      </c>
    </row>
    <row r="81" spans="1:1" ht="14.25" customHeight="1" x14ac:dyDescent="0.25">
      <c r="A81" s="149" t="s">
        <v>182</v>
      </c>
    </row>
    <row r="82" spans="1:1" ht="14.25" customHeight="1" x14ac:dyDescent="0.25">
      <c r="A82" s="149" t="s">
        <v>183</v>
      </c>
    </row>
    <row r="84" spans="1:1" ht="14.25" customHeight="1" x14ac:dyDescent="0.25">
      <c r="A84" s="149" t="s">
        <v>184</v>
      </c>
    </row>
  </sheetData>
  <sheetProtection algorithmName="SHA-512" hashValue="6S+ibbI2kbwb/IXpmpmtSbzWtzYC6B2SvIztUSYqIMx68bcR7leJr1I60mqT4rj7/7CmBwrX+9eYG7lFXcJgHQ==" saltValue="jT1PeKr3F1Nitbl6mvmKtA=="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94"/>
  <sheetViews>
    <sheetView view="pageLayout" topLeftCell="A49" zoomScaleNormal="100" zoomScaleSheetLayoutView="115" workbookViewId="0">
      <selection activeCell="F72" sqref="F72"/>
    </sheetView>
  </sheetViews>
  <sheetFormatPr defaultRowHeight="15" x14ac:dyDescent="0.25"/>
  <cols>
    <col min="1" max="5" width="9.140625" style="123"/>
    <col min="6" max="6" width="18.28515625" style="123" customWidth="1"/>
    <col min="7" max="7" width="9.140625" style="123"/>
    <col min="8" max="8" width="10.5703125" style="123" customWidth="1"/>
    <col min="9" max="16384" width="9.140625" style="123"/>
  </cols>
  <sheetData>
    <row r="1" spans="1:8" x14ac:dyDescent="0.25">
      <c r="A1" s="122"/>
      <c r="B1" s="122"/>
      <c r="C1" s="122"/>
      <c r="D1" s="122"/>
      <c r="E1" s="122"/>
      <c r="F1" s="122"/>
      <c r="G1" s="122"/>
      <c r="H1" s="122"/>
    </row>
    <row r="2" spans="1:8" x14ac:dyDescent="0.25">
      <c r="A2" s="124" t="s">
        <v>77</v>
      </c>
      <c r="B2" s="124"/>
      <c r="C2" s="124"/>
      <c r="D2" s="124"/>
      <c r="E2" s="124"/>
      <c r="F2" s="124"/>
      <c r="G2" s="125"/>
      <c r="H2" s="122"/>
    </row>
    <row r="3" spans="1:8" x14ac:dyDescent="0.25">
      <c r="A3" s="124" t="s">
        <v>78</v>
      </c>
      <c r="B3" s="124"/>
      <c r="C3" s="124"/>
      <c r="D3" s="124"/>
      <c r="E3" s="124"/>
      <c r="F3" s="124"/>
      <c r="G3" s="125"/>
      <c r="H3" s="122"/>
    </row>
    <row r="4" spans="1:8" x14ac:dyDescent="0.25">
      <c r="A4" s="124" t="s">
        <v>79</v>
      </c>
      <c r="B4" s="124"/>
      <c r="C4" s="124"/>
      <c r="D4" s="124"/>
      <c r="E4" s="124"/>
      <c r="F4" s="124"/>
      <c r="G4" s="125"/>
      <c r="H4" s="122"/>
    </row>
    <row r="5" spans="1:8" x14ac:dyDescent="0.25">
      <c r="A5" s="126" t="s">
        <v>80</v>
      </c>
      <c r="B5" s="122"/>
      <c r="C5" s="122"/>
      <c r="D5" s="122"/>
      <c r="E5" s="122"/>
      <c r="F5" s="122"/>
      <c r="G5" s="122"/>
      <c r="H5" s="122"/>
    </row>
    <row r="6" spans="1:8" x14ac:dyDescent="0.25">
      <c r="A6" s="122"/>
      <c r="B6" s="122"/>
      <c r="C6" s="122"/>
      <c r="D6" s="122"/>
      <c r="E6" s="122"/>
      <c r="F6" s="122"/>
      <c r="G6" s="122"/>
      <c r="H6" s="122"/>
    </row>
    <row r="7" spans="1:8" x14ac:dyDescent="0.25">
      <c r="A7" s="122"/>
      <c r="B7" s="122"/>
      <c r="C7" s="122"/>
      <c r="D7" s="122"/>
      <c r="E7" s="122"/>
      <c r="F7" s="122"/>
      <c r="G7" s="122"/>
      <c r="H7" s="122"/>
    </row>
    <row r="8" spans="1:8" x14ac:dyDescent="0.25">
      <c r="A8" s="122"/>
      <c r="B8" s="122"/>
      <c r="C8" s="122"/>
      <c r="D8" s="122"/>
      <c r="E8" s="122"/>
      <c r="F8" s="122"/>
      <c r="G8" s="122"/>
      <c r="H8" s="122"/>
    </row>
    <row r="9" spans="1:8" ht="18" x14ac:dyDescent="0.25">
      <c r="A9" s="122"/>
      <c r="B9" s="7" t="s">
        <v>9</v>
      </c>
      <c r="C9" s="7"/>
      <c r="D9" s="7"/>
      <c r="E9" s="7"/>
      <c r="F9" s="127"/>
      <c r="G9" s="127"/>
      <c r="H9" s="122"/>
    </row>
    <row r="10" spans="1:8" ht="18" x14ac:dyDescent="0.25">
      <c r="A10" s="122"/>
      <c r="B10" s="13"/>
      <c r="C10" s="7"/>
      <c r="D10" s="13" t="s">
        <v>44</v>
      </c>
      <c r="E10" s="122"/>
      <c r="F10" s="122"/>
      <c r="G10" s="122"/>
      <c r="H10" s="122"/>
    </row>
    <row r="11" spans="1:8" ht="15.75" x14ac:dyDescent="0.25">
      <c r="A11" s="122"/>
      <c r="B11" s="13"/>
      <c r="C11" s="128"/>
      <c r="D11" s="128"/>
      <c r="E11" s="129"/>
      <c r="F11" s="122"/>
      <c r="H11" s="122"/>
    </row>
    <row r="12" spans="1:8" ht="15.75" x14ac:dyDescent="0.25">
      <c r="A12" s="122"/>
      <c r="B12" s="122"/>
      <c r="C12" s="128"/>
      <c r="D12" s="128"/>
      <c r="E12" s="128"/>
      <c r="F12" s="128"/>
      <c r="G12" s="122"/>
      <c r="H12" s="122"/>
    </row>
    <row r="13" spans="1:8" x14ac:dyDescent="0.25">
      <c r="A13" s="122"/>
      <c r="B13" s="122"/>
      <c r="C13" s="122"/>
      <c r="D13" s="122"/>
      <c r="E13" s="122"/>
      <c r="F13" s="122"/>
      <c r="G13" s="122"/>
      <c r="H13" s="122"/>
    </row>
    <row r="14" spans="1:8" x14ac:dyDescent="0.25">
      <c r="A14" s="130" t="s">
        <v>21</v>
      </c>
      <c r="B14" s="131"/>
      <c r="C14" s="131"/>
      <c r="D14" s="131"/>
      <c r="E14" s="131"/>
      <c r="F14" s="131"/>
      <c r="G14" s="131"/>
      <c r="H14" s="132"/>
    </row>
    <row r="15" spans="1:8" x14ac:dyDescent="0.25">
      <c r="A15" s="133" t="s">
        <v>18</v>
      </c>
      <c r="B15" s="134"/>
      <c r="C15" s="134"/>
      <c r="D15" s="134"/>
      <c r="E15" s="134"/>
      <c r="F15" s="134"/>
      <c r="G15" s="134"/>
      <c r="H15" s="135"/>
    </row>
    <row r="16" spans="1:8" x14ac:dyDescent="0.25">
      <c r="A16" s="133" t="s">
        <v>20</v>
      </c>
      <c r="B16" s="134"/>
      <c r="C16" s="134"/>
      <c r="D16" s="134"/>
      <c r="E16" s="134"/>
      <c r="F16" s="134"/>
      <c r="G16" s="134"/>
      <c r="H16" s="135"/>
    </row>
    <row r="17" spans="1:8" x14ac:dyDescent="0.25">
      <c r="A17" s="133" t="s">
        <v>25</v>
      </c>
      <c r="B17" s="134"/>
      <c r="C17" s="134"/>
      <c r="D17" s="134"/>
      <c r="E17" s="134"/>
      <c r="F17" s="134"/>
      <c r="G17" s="134"/>
      <c r="H17" s="135"/>
    </row>
    <row r="18" spans="1:8" x14ac:dyDescent="0.25">
      <c r="A18" s="133" t="s">
        <v>19</v>
      </c>
      <c r="B18" s="134"/>
      <c r="C18" s="134"/>
      <c r="D18" s="134"/>
      <c r="E18" s="134"/>
      <c r="F18" s="134"/>
      <c r="G18" s="134"/>
      <c r="H18" s="135"/>
    </row>
    <row r="19" spans="1:8" x14ac:dyDescent="0.25">
      <c r="A19" s="133" t="s">
        <v>17</v>
      </c>
      <c r="B19" s="134"/>
      <c r="C19" s="134"/>
      <c r="D19" s="134"/>
      <c r="E19" s="134"/>
      <c r="F19" s="134"/>
      <c r="G19" s="134"/>
      <c r="H19" s="135"/>
    </row>
    <row r="20" spans="1:8" x14ac:dyDescent="0.25">
      <c r="A20" s="133" t="s">
        <v>16</v>
      </c>
      <c r="B20" s="134"/>
      <c r="C20" s="134"/>
      <c r="D20" s="134"/>
      <c r="E20" s="134"/>
      <c r="F20" s="134"/>
      <c r="G20" s="134"/>
      <c r="H20" s="135"/>
    </row>
    <row r="21" spans="1:8" x14ac:dyDescent="0.25">
      <c r="A21" s="133" t="s">
        <v>24</v>
      </c>
      <c r="B21" s="134"/>
      <c r="C21" s="134"/>
      <c r="D21" s="134"/>
      <c r="E21" s="134"/>
      <c r="F21" s="134"/>
      <c r="G21" s="134"/>
      <c r="H21" s="135"/>
    </row>
    <row r="22" spans="1:8" x14ac:dyDescent="0.25">
      <c r="A22" s="133" t="s">
        <v>22</v>
      </c>
      <c r="B22" s="134"/>
      <c r="C22" s="134"/>
      <c r="D22" s="134"/>
      <c r="E22" s="134"/>
      <c r="F22" s="134"/>
      <c r="G22" s="134"/>
      <c r="H22" s="135"/>
    </row>
    <row r="23" spans="1:8" x14ac:dyDescent="0.25">
      <c r="A23" s="133" t="s">
        <v>10</v>
      </c>
      <c r="B23" s="134"/>
      <c r="C23" s="134"/>
      <c r="D23" s="134"/>
      <c r="E23" s="134"/>
      <c r="F23" s="134"/>
      <c r="G23" s="134"/>
      <c r="H23" s="135"/>
    </row>
    <row r="24" spans="1:8" x14ac:dyDescent="0.25">
      <c r="A24" s="133" t="s">
        <v>23</v>
      </c>
      <c r="B24" s="134"/>
      <c r="C24" s="134"/>
      <c r="D24" s="134"/>
      <c r="E24" s="134"/>
      <c r="F24" s="134"/>
      <c r="G24" s="134"/>
      <c r="H24" s="135"/>
    </row>
    <row r="25" spans="1:8" x14ac:dyDescent="0.25">
      <c r="A25" s="133" t="s">
        <v>26</v>
      </c>
      <c r="B25" s="136"/>
      <c r="C25" s="136"/>
      <c r="D25" s="136"/>
      <c r="E25" s="136"/>
      <c r="F25" s="136"/>
      <c r="G25" s="136"/>
      <c r="H25" s="137"/>
    </row>
    <row r="26" spans="1:8" x14ac:dyDescent="0.25">
      <c r="A26" s="138" t="s">
        <v>27</v>
      </c>
      <c r="B26" s="139"/>
      <c r="C26" s="139"/>
      <c r="D26" s="139"/>
      <c r="E26" s="139"/>
      <c r="F26" s="139"/>
      <c r="G26" s="139"/>
      <c r="H26" s="140"/>
    </row>
    <row r="27" spans="1:8" x14ac:dyDescent="0.25">
      <c r="A27" s="122"/>
      <c r="B27" s="122"/>
      <c r="C27" s="122"/>
      <c r="D27" s="122"/>
      <c r="E27" s="122"/>
      <c r="F27" s="122"/>
      <c r="G27" s="122"/>
      <c r="H27" s="122"/>
    </row>
    <row r="28" spans="1:8" x14ac:dyDescent="0.25">
      <c r="A28" s="122"/>
      <c r="B28" s="122"/>
      <c r="C28" s="122"/>
      <c r="D28" s="122"/>
      <c r="E28" s="122"/>
      <c r="F28" s="122"/>
      <c r="G28" s="122"/>
      <c r="H28" s="122"/>
    </row>
    <row r="29" spans="1:8" x14ac:dyDescent="0.25">
      <c r="A29" s="122"/>
      <c r="B29" s="122"/>
      <c r="C29" s="122"/>
      <c r="D29" s="122"/>
      <c r="E29" s="122"/>
      <c r="F29" s="122"/>
      <c r="G29" s="122"/>
      <c r="H29" s="122"/>
    </row>
    <row r="30" spans="1:8" x14ac:dyDescent="0.25">
      <c r="A30" s="122"/>
      <c r="B30" s="122"/>
      <c r="C30" s="122"/>
      <c r="D30" s="122"/>
      <c r="E30" s="122"/>
      <c r="F30" s="122"/>
      <c r="G30" s="122"/>
      <c r="H30" s="122"/>
    </row>
    <row r="31" spans="1:8" x14ac:dyDescent="0.25">
      <c r="A31" s="122"/>
      <c r="B31" s="122"/>
      <c r="C31" s="122"/>
      <c r="D31" s="122"/>
      <c r="E31" s="122"/>
      <c r="F31" s="122"/>
      <c r="G31" s="122"/>
      <c r="H31" s="122"/>
    </row>
    <row r="32" spans="1:8" x14ac:dyDescent="0.25">
      <c r="A32" s="122"/>
      <c r="B32" s="122"/>
      <c r="C32" s="122"/>
      <c r="D32" s="122"/>
      <c r="E32" s="122"/>
      <c r="F32" s="122"/>
      <c r="G32" s="122"/>
      <c r="H32" s="122"/>
    </row>
    <row r="33" spans="1:8" x14ac:dyDescent="0.25">
      <c r="A33" s="122"/>
      <c r="B33" s="122"/>
      <c r="C33" s="122"/>
      <c r="D33" s="122"/>
      <c r="E33" s="122"/>
      <c r="F33" s="122"/>
      <c r="G33" s="122"/>
      <c r="H33" s="122"/>
    </row>
    <row r="34" spans="1:8" x14ac:dyDescent="0.25">
      <c r="A34" s="122"/>
      <c r="B34" s="122"/>
      <c r="C34" s="122"/>
      <c r="D34" s="122"/>
      <c r="E34" s="122"/>
      <c r="F34" s="122"/>
      <c r="G34" s="122"/>
      <c r="H34" s="122"/>
    </row>
    <row r="35" spans="1:8" x14ac:dyDescent="0.25">
      <c r="A35" s="122"/>
      <c r="B35" s="122"/>
      <c r="C35" s="122"/>
      <c r="D35" s="122"/>
      <c r="E35" s="122"/>
      <c r="F35" s="122"/>
      <c r="G35" s="122"/>
      <c r="H35" s="122"/>
    </row>
    <row r="36" spans="1:8" x14ac:dyDescent="0.25">
      <c r="A36" s="122"/>
      <c r="B36" s="122"/>
      <c r="C36" s="122"/>
      <c r="D36" s="122"/>
      <c r="E36" s="122"/>
      <c r="F36" s="122"/>
      <c r="G36" s="122"/>
      <c r="H36" s="122"/>
    </row>
    <row r="37" spans="1:8" x14ac:dyDescent="0.25">
      <c r="A37" s="122"/>
      <c r="B37" s="122"/>
      <c r="C37" s="122"/>
      <c r="D37" s="122"/>
      <c r="E37" s="122"/>
      <c r="F37" s="122"/>
      <c r="G37" s="122"/>
      <c r="H37" s="122"/>
    </row>
    <row r="38" spans="1:8" x14ac:dyDescent="0.25">
      <c r="A38" s="122"/>
      <c r="B38" s="122"/>
      <c r="C38" s="122"/>
      <c r="D38" s="122"/>
      <c r="E38" s="122"/>
      <c r="F38" s="122"/>
      <c r="G38" s="122"/>
      <c r="H38" s="122"/>
    </row>
    <row r="39" spans="1:8" x14ac:dyDescent="0.25">
      <c r="A39" s="122"/>
      <c r="B39" s="122"/>
      <c r="C39" s="122"/>
      <c r="D39" s="122"/>
      <c r="E39" s="122"/>
      <c r="F39" s="122"/>
      <c r="G39" s="122"/>
      <c r="H39" s="122"/>
    </row>
    <row r="40" spans="1:8" x14ac:dyDescent="0.25">
      <c r="A40" s="125" t="s">
        <v>43</v>
      </c>
      <c r="B40" s="125"/>
      <c r="C40" s="125"/>
      <c r="D40" s="125"/>
      <c r="E40" s="125"/>
      <c r="F40" s="125"/>
      <c r="G40" s="125"/>
      <c r="H40" s="122"/>
    </row>
    <row r="41" spans="1:8" x14ac:dyDescent="0.25">
      <c r="A41" s="125"/>
      <c r="B41" s="125"/>
      <c r="C41" s="125"/>
      <c r="D41" s="125"/>
      <c r="E41" s="125"/>
      <c r="F41" s="125"/>
      <c r="G41" s="125"/>
      <c r="H41" s="122"/>
    </row>
    <row r="42" spans="1:8" x14ac:dyDescent="0.25">
      <c r="A42" s="125"/>
      <c r="B42" s="125"/>
      <c r="C42" s="125"/>
      <c r="D42" s="125"/>
      <c r="E42" s="125" t="s">
        <v>32</v>
      </c>
      <c r="F42" s="125" t="s">
        <v>35</v>
      </c>
      <c r="G42" s="125"/>
      <c r="H42" s="122"/>
    </row>
    <row r="43" spans="1:8" x14ac:dyDescent="0.25">
      <c r="A43" s="122"/>
      <c r="B43" s="122"/>
      <c r="C43" s="122"/>
      <c r="D43" s="122"/>
      <c r="E43" s="122"/>
      <c r="F43" s="122"/>
      <c r="G43" s="122"/>
      <c r="H43" s="122"/>
    </row>
    <row r="44" spans="1:8" x14ac:dyDescent="0.25">
      <c r="A44" s="122"/>
      <c r="B44" s="122"/>
      <c r="C44" s="122"/>
      <c r="D44" s="122"/>
      <c r="E44" s="122"/>
      <c r="F44" s="122"/>
      <c r="G44" s="122"/>
      <c r="H44" s="122"/>
    </row>
    <row r="45" spans="1:8" x14ac:dyDescent="0.25">
      <c r="A45" s="122"/>
      <c r="B45" s="122"/>
      <c r="C45" s="122"/>
      <c r="D45" s="122"/>
      <c r="E45" s="122"/>
      <c r="F45" s="122"/>
      <c r="G45" s="122"/>
      <c r="H45" s="122"/>
    </row>
    <row r="46" spans="1:8" x14ac:dyDescent="0.25">
      <c r="A46" s="122"/>
      <c r="B46" s="122"/>
      <c r="C46" s="122"/>
      <c r="D46" s="122"/>
      <c r="E46" s="122"/>
      <c r="F46" s="122"/>
      <c r="G46" s="122"/>
      <c r="H46" s="122"/>
    </row>
    <row r="47" spans="1:8" x14ac:dyDescent="0.25">
      <c r="A47" s="122"/>
      <c r="B47" s="122"/>
      <c r="C47" s="122"/>
      <c r="D47" s="122"/>
      <c r="E47" s="122"/>
      <c r="F47" s="122"/>
      <c r="G47" s="122"/>
      <c r="H47" s="122"/>
    </row>
    <row r="48" spans="1:8" x14ac:dyDescent="0.25">
      <c r="A48" s="122"/>
      <c r="B48" s="122"/>
      <c r="C48" s="122"/>
      <c r="D48" s="122"/>
      <c r="E48" s="122"/>
      <c r="F48" s="122"/>
      <c r="G48" s="122"/>
      <c r="H48" s="122"/>
    </row>
    <row r="49" spans="1:9" x14ac:dyDescent="0.25">
      <c r="A49" s="122"/>
      <c r="B49" s="122"/>
      <c r="C49" s="122"/>
      <c r="D49" s="122"/>
      <c r="E49" s="122"/>
      <c r="F49" s="122"/>
      <c r="G49" s="122"/>
      <c r="H49" s="122"/>
    </row>
    <row r="50" spans="1:9" x14ac:dyDescent="0.25">
      <c r="A50" s="122"/>
      <c r="B50" s="122"/>
      <c r="C50" s="122"/>
      <c r="D50" s="122"/>
      <c r="E50" s="122"/>
      <c r="F50" s="122"/>
      <c r="G50" s="122"/>
      <c r="H50" s="122"/>
    </row>
    <row r="51" spans="1:9" x14ac:dyDescent="0.25">
      <c r="A51" s="122"/>
      <c r="B51" s="122"/>
      <c r="C51" s="122"/>
      <c r="D51" s="122"/>
      <c r="E51" s="122"/>
      <c r="F51" s="122"/>
      <c r="G51" s="122"/>
      <c r="H51" s="122"/>
    </row>
    <row r="52" spans="1:9" x14ac:dyDescent="0.25">
      <c r="A52" s="125"/>
      <c r="B52" s="125"/>
      <c r="C52" s="125"/>
      <c r="D52" s="125"/>
      <c r="E52" s="125"/>
      <c r="F52" s="125"/>
      <c r="G52" s="125"/>
      <c r="H52" s="125"/>
      <c r="I52" s="72"/>
    </row>
    <row r="53" spans="1:9" ht="18" x14ac:dyDescent="0.25">
      <c r="A53" s="7"/>
      <c r="B53" s="7"/>
      <c r="C53" s="122"/>
      <c r="D53" s="122"/>
      <c r="E53" s="122"/>
      <c r="F53" s="122"/>
      <c r="G53" s="122"/>
      <c r="H53" s="125"/>
      <c r="I53" s="72"/>
    </row>
    <row r="54" spans="1:9" ht="18" x14ac:dyDescent="0.25">
      <c r="A54" s="7" t="s">
        <v>142</v>
      </c>
      <c r="B54" s="7"/>
      <c r="C54" s="7"/>
      <c r="D54" s="7"/>
      <c r="E54" s="7"/>
      <c r="F54" s="7"/>
      <c r="G54" s="122"/>
      <c r="H54" s="125"/>
      <c r="I54" s="72"/>
    </row>
    <row r="55" spans="1:9" x14ac:dyDescent="0.25">
      <c r="A55" s="125"/>
      <c r="B55" s="125"/>
      <c r="C55" s="125"/>
      <c r="D55" s="125"/>
      <c r="E55" s="125"/>
      <c r="F55" s="125"/>
      <c r="G55" s="122"/>
      <c r="H55" s="125"/>
      <c r="I55" s="72"/>
    </row>
    <row r="56" spans="1:9" x14ac:dyDescent="0.25">
      <c r="A56" s="124" t="s">
        <v>33</v>
      </c>
      <c r="B56" s="124"/>
      <c r="C56" s="125"/>
      <c r="D56" s="125"/>
      <c r="E56" s="125"/>
      <c r="F56" s="141"/>
      <c r="G56" s="125"/>
      <c r="H56" s="125"/>
      <c r="I56" s="72"/>
    </row>
    <row r="57" spans="1:9" x14ac:dyDescent="0.25">
      <c r="A57" s="125" t="s">
        <v>2</v>
      </c>
      <c r="B57" s="125"/>
      <c r="C57" s="125"/>
      <c r="D57" s="125"/>
      <c r="E57" s="125"/>
      <c r="F57" s="141">
        <f>preddela!F45</f>
        <v>0</v>
      </c>
      <c r="G57" s="125"/>
      <c r="H57" s="125"/>
      <c r="I57" s="72"/>
    </row>
    <row r="58" spans="1:9" x14ac:dyDescent="0.25">
      <c r="A58" s="142" t="s">
        <v>36</v>
      </c>
      <c r="B58" s="142"/>
      <c r="C58" s="142"/>
      <c r="D58" s="142"/>
      <c r="E58" s="142"/>
      <c r="F58" s="143">
        <f>'zidarska dela'!F25</f>
        <v>0</v>
      </c>
      <c r="G58" s="142"/>
      <c r="H58" s="142"/>
      <c r="I58" s="72"/>
    </row>
    <row r="59" spans="1:9" x14ac:dyDescent="0.25">
      <c r="A59" s="125"/>
      <c r="B59" s="125"/>
      <c r="C59" s="125"/>
      <c r="D59" s="125"/>
      <c r="E59" s="125"/>
      <c r="F59" s="141">
        <f>SUM(F57:F58)</f>
        <v>0</v>
      </c>
      <c r="G59" s="125"/>
      <c r="H59" s="125"/>
      <c r="I59" s="72"/>
    </row>
    <row r="60" spans="1:9" x14ac:dyDescent="0.25">
      <c r="A60" s="125"/>
      <c r="B60" s="125"/>
      <c r="C60" s="125"/>
      <c r="D60" s="125"/>
      <c r="E60" s="125"/>
      <c r="F60" s="125"/>
      <c r="G60" s="125"/>
      <c r="H60" s="125"/>
      <c r="I60" s="72"/>
    </row>
    <row r="61" spans="1:9" x14ac:dyDescent="0.25">
      <c r="A61" s="124" t="s">
        <v>34</v>
      </c>
      <c r="B61" s="125"/>
      <c r="C61" s="125"/>
      <c r="D61" s="125"/>
      <c r="E61" s="125"/>
      <c r="F61" s="125"/>
      <c r="G61" s="125"/>
      <c r="H61" s="125"/>
      <c r="I61" s="72"/>
    </row>
    <row r="62" spans="1:9" x14ac:dyDescent="0.25">
      <c r="A62" s="125" t="s">
        <v>37</v>
      </c>
      <c r="B62" s="125"/>
      <c r="C62" s="125"/>
      <c r="D62" s="125"/>
      <c r="E62" s="125"/>
      <c r="F62" s="141">
        <f>'mizarska dela'!F37</f>
        <v>0</v>
      </c>
      <c r="G62" s="125"/>
      <c r="H62" s="125"/>
      <c r="I62" s="125"/>
    </row>
    <row r="63" spans="1:9" x14ac:dyDescent="0.25">
      <c r="A63" s="125" t="s">
        <v>38</v>
      </c>
      <c r="B63" s="125"/>
      <c r="C63" s="125"/>
      <c r="D63" s="125"/>
      <c r="E63" s="125"/>
      <c r="F63" s="141">
        <f>'tlakarska dela'!F21</f>
        <v>0</v>
      </c>
      <c r="G63" s="125"/>
      <c r="H63" s="125"/>
      <c r="I63" s="72"/>
    </row>
    <row r="64" spans="1:9" x14ac:dyDescent="0.25">
      <c r="A64" s="125" t="s">
        <v>62</v>
      </c>
      <c r="B64" s="125"/>
      <c r="C64" s="125"/>
      <c r="D64" s="125"/>
      <c r="E64" s="125"/>
      <c r="F64" s="141">
        <f>'suhomontažna dela'!F23</f>
        <v>0</v>
      </c>
      <c r="G64" s="125"/>
      <c r="H64" s="125"/>
      <c r="I64" s="72"/>
    </row>
    <row r="65" spans="1:8" x14ac:dyDescent="0.25">
      <c r="A65" s="125" t="s">
        <v>39</v>
      </c>
      <c r="B65" s="125"/>
      <c r="C65" s="125"/>
      <c r="D65" s="125"/>
      <c r="E65" s="125"/>
      <c r="F65" s="141">
        <f>'pleskarska dela'!F24</f>
        <v>0</v>
      </c>
      <c r="G65" s="125"/>
      <c r="H65" s="125"/>
    </row>
    <row r="66" spans="1:8" x14ac:dyDescent="0.25">
      <c r="A66" s="142" t="s">
        <v>40</v>
      </c>
      <c r="B66" s="142"/>
      <c r="C66" s="142"/>
      <c r="D66" s="142"/>
      <c r="E66" s="142"/>
      <c r="F66" s="143">
        <f>'ostala dela'!F32</f>
        <v>0</v>
      </c>
      <c r="G66" s="142"/>
      <c r="H66" s="142"/>
    </row>
    <row r="67" spans="1:8" x14ac:dyDescent="0.25">
      <c r="A67" s="125"/>
      <c r="B67" s="125"/>
      <c r="C67" s="125"/>
      <c r="D67" s="125"/>
      <c r="E67" s="125"/>
      <c r="F67" s="141">
        <f>SUM(F62:F66)</f>
        <v>0</v>
      </c>
      <c r="G67" s="125"/>
      <c r="H67" s="125"/>
    </row>
    <row r="68" spans="1:8" x14ac:dyDescent="0.25">
      <c r="A68" s="125"/>
      <c r="B68" s="125"/>
      <c r="C68" s="125"/>
      <c r="D68" s="125"/>
      <c r="E68" s="125"/>
      <c r="F68" s="141"/>
      <c r="G68" s="125"/>
      <c r="H68" s="125"/>
    </row>
    <row r="69" spans="1:8" x14ac:dyDescent="0.25">
      <c r="A69" s="124" t="s">
        <v>6</v>
      </c>
      <c r="B69" s="124"/>
      <c r="C69" s="124"/>
      <c r="D69" s="124"/>
      <c r="E69" s="124"/>
      <c r="F69" s="144">
        <f>F59+F67</f>
        <v>0</v>
      </c>
      <c r="G69" s="124"/>
      <c r="H69" s="124"/>
    </row>
    <row r="70" spans="1:8" ht="15.75" thickBot="1" x14ac:dyDescent="0.3">
      <c r="A70" s="145" t="s">
        <v>7</v>
      </c>
      <c r="B70" s="145"/>
      <c r="C70" s="146">
        <v>0.22</v>
      </c>
      <c r="D70" s="145"/>
      <c r="E70" s="145"/>
      <c r="F70" s="147">
        <f>F69*0.22</f>
        <v>0</v>
      </c>
      <c r="G70" s="145"/>
      <c r="H70" s="145"/>
    </row>
    <row r="71" spans="1:8" ht="15.75" thickTop="1" x14ac:dyDescent="0.25">
      <c r="A71" s="124"/>
      <c r="B71" s="124"/>
      <c r="C71" s="124"/>
      <c r="D71" s="124"/>
      <c r="E71" s="124"/>
      <c r="F71" s="144">
        <f>SUM(F69:F70)</f>
        <v>0</v>
      </c>
      <c r="G71" s="124"/>
      <c r="H71" s="124"/>
    </row>
    <row r="72" spans="1:8" x14ac:dyDescent="0.25">
      <c r="A72" s="125"/>
      <c r="B72" s="125"/>
      <c r="C72" s="125"/>
      <c r="D72" s="125"/>
      <c r="E72" s="125"/>
      <c r="F72" s="141"/>
      <c r="G72" s="125"/>
      <c r="H72" s="125"/>
    </row>
    <row r="73" spans="1:8" x14ac:dyDescent="0.25">
      <c r="A73" s="125"/>
      <c r="B73" s="125"/>
      <c r="C73" s="125"/>
      <c r="D73" s="125"/>
      <c r="E73" s="125"/>
      <c r="F73" s="125"/>
      <c r="G73" s="125"/>
      <c r="H73" s="125"/>
    </row>
    <row r="74" spans="1:8" x14ac:dyDescent="0.25">
      <c r="A74" s="125"/>
      <c r="B74" s="125"/>
      <c r="C74" s="125"/>
      <c r="D74" s="125"/>
      <c r="E74" s="125"/>
      <c r="F74" s="125"/>
      <c r="G74" s="125"/>
      <c r="H74" s="125"/>
    </row>
    <row r="75" spans="1:8" x14ac:dyDescent="0.25">
      <c r="A75" s="125"/>
      <c r="B75" s="125"/>
      <c r="C75" s="125"/>
      <c r="D75" s="125"/>
      <c r="E75" s="125"/>
      <c r="F75" s="125"/>
      <c r="G75" s="125"/>
      <c r="H75" s="125"/>
    </row>
    <row r="76" spans="1:8" x14ac:dyDescent="0.25">
      <c r="A76" s="125"/>
      <c r="B76" s="125"/>
      <c r="C76" s="125"/>
      <c r="D76" s="125"/>
      <c r="E76" s="125"/>
      <c r="F76" s="125"/>
      <c r="G76" s="125"/>
      <c r="H76" s="125"/>
    </row>
    <row r="77" spans="1:8" x14ac:dyDescent="0.25">
      <c r="A77" s="122"/>
      <c r="B77" s="122"/>
      <c r="C77" s="122"/>
      <c r="D77" s="122"/>
      <c r="E77" s="122"/>
      <c r="F77" s="122"/>
      <c r="G77" s="122"/>
      <c r="H77" s="122"/>
    </row>
    <row r="78" spans="1:8" x14ac:dyDescent="0.25">
      <c r="A78" s="122"/>
      <c r="B78" s="122"/>
      <c r="C78" s="122"/>
      <c r="D78" s="122"/>
      <c r="E78" s="122"/>
      <c r="F78" s="122"/>
      <c r="G78" s="122"/>
      <c r="H78" s="122"/>
    </row>
    <row r="79" spans="1:8" x14ac:dyDescent="0.25">
      <c r="A79" s="122"/>
      <c r="B79" s="122"/>
      <c r="C79" s="122"/>
      <c r="D79" s="122"/>
      <c r="E79" s="122"/>
      <c r="F79" s="122"/>
      <c r="G79" s="122"/>
      <c r="H79" s="122"/>
    </row>
    <row r="80" spans="1:8" x14ac:dyDescent="0.25">
      <c r="A80" s="125"/>
      <c r="B80" s="125"/>
      <c r="C80" s="125"/>
      <c r="D80" s="125"/>
      <c r="E80" s="125"/>
      <c r="F80" s="125"/>
      <c r="G80" s="125"/>
      <c r="H80" s="125"/>
    </row>
    <row r="81" spans="1:8" x14ac:dyDescent="0.25">
      <c r="A81" s="125"/>
      <c r="B81" s="125"/>
      <c r="C81" s="125"/>
      <c r="D81" s="125"/>
      <c r="E81" s="125"/>
      <c r="F81" s="125"/>
      <c r="G81" s="125"/>
      <c r="H81" s="125"/>
    </row>
    <row r="82" spans="1:8" x14ac:dyDescent="0.25">
      <c r="A82" s="125"/>
      <c r="B82" s="125"/>
      <c r="C82" s="125"/>
      <c r="D82" s="125"/>
      <c r="E82" s="125"/>
      <c r="F82" s="125"/>
      <c r="G82" s="125"/>
      <c r="H82" s="125"/>
    </row>
    <row r="83" spans="1:8" x14ac:dyDescent="0.25">
      <c r="A83" s="125"/>
      <c r="B83" s="125"/>
      <c r="C83" s="125"/>
      <c r="D83" s="125"/>
      <c r="E83" s="125"/>
      <c r="F83" s="125"/>
      <c r="G83" s="125"/>
      <c r="H83" s="125"/>
    </row>
    <row r="84" spans="1:8" x14ac:dyDescent="0.25">
      <c r="A84" s="125"/>
      <c r="B84" s="125"/>
      <c r="C84" s="125"/>
      <c r="D84" s="125"/>
      <c r="E84" s="125"/>
      <c r="F84" s="125"/>
      <c r="G84" s="125"/>
      <c r="H84" s="125"/>
    </row>
    <row r="85" spans="1:8" x14ac:dyDescent="0.25">
      <c r="A85" s="122"/>
      <c r="B85" s="122"/>
      <c r="C85" s="122"/>
      <c r="D85" s="122"/>
      <c r="E85" s="122"/>
      <c r="F85" s="122"/>
      <c r="G85" s="125"/>
      <c r="H85" s="125"/>
    </row>
    <row r="86" spans="1:8" x14ac:dyDescent="0.25">
      <c r="A86" s="122"/>
      <c r="B86" s="122"/>
      <c r="C86" s="122"/>
      <c r="D86" s="122"/>
      <c r="E86" s="122"/>
      <c r="F86" s="122"/>
      <c r="G86" s="125"/>
      <c r="H86" s="125"/>
    </row>
    <row r="87" spans="1:8" x14ac:dyDescent="0.25">
      <c r="A87" s="122"/>
      <c r="B87" s="122"/>
      <c r="C87" s="122"/>
      <c r="D87" s="122"/>
      <c r="E87" s="122"/>
      <c r="F87" s="122"/>
      <c r="G87" s="125"/>
      <c r="H87" s="125"/>
    </row>
    <row r="88" spans="1:8" x14ac:dyDescent="0.25">
      <c r="A88" s="122"/>
      <c r="B88" s="122"/>
      <c r="C88" s="122"/>
      <c r="D88" s="122"/>
      <c r="E88" s="122"/>
      <c r="F88" s="122"/>
      <c r="G88" s="125"/>
      <c r="H88" s="125"/>
    </row>
    <row r="89" spans="1:8" x14ac:dyDescent="0.25">
      <c r="G89" s="72"/>
      <c r="H89" s="72"/>
    </row>
    <row r="90" spans="1:8" x14ac:dyDescent="0.25">
      <c r="G90" s="72"/>
      <c r="H90" s="72"/>
    </row>
    <row r="91" spans="1:8" x14ac:dyDescent="0.25">
      <c r="G91" s="72"/>
      <c r="H91" s="72"/>
    </row>
    <row r="92" spans="1:8" x14ac:dyDescent="0.25">
      <c r="G92" s="72"/>
      <c r="H92" s="72"/>
    </row>
    <row r="93" spans="1:8" x14ac:dyDescent="0.25">
      <c r="G93" s="72"/>
      <c r="H93" s="72"/>
    </row>
    <row r="94" spans="1:8" x14ac:dyDescent="0.25">
      <c r="G94" s="72"/>
      <c r="H94" s="72"/>
    </row>
  </sheetData>
  <sheetProtection algorithmName="SHA-512" hashValue="eFBCaKddRkz259+K8Op7OvRcPJZqDBDTZoBcSP9Um2UmCj8QBjcQRcCDCEe6Z47v8+r95UrZVMociyW9IMTe4Q==" saltValue="M+L3/O3A9A6VdiRSGSFWqg==" spinCount="100000" sheet="1" objects="1" scenarios="1"/>
  <pageMargins left="0.7" right="0.7" top="0.75" bottom="0.75" header="0.3" footer="0.3"/>
  <pageSetup paperSize="9" orientation="portrait" r:id="rId1"/>
  <headerFooter>
    <oddHeader>&amp;L&amp;"Arial Black,Običajno"&amp;16&amp;K03+037region</oddHeader>
    <oddFooter>&amp;A</oddFooter>
  </headerFooter>
  <rowBreaks count="1" manualBreakCount="1">
    <brk id="48"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5"/>
  <sheetViews>
    <sheetView view="pageLayout" zoomScaleNormal="100" zoomScaleSheetLayoutView="115" workbookViewId="0">
      <selection activeCell="E11" sqref="E11"/>
    </sheetView>
  </sheetViews>
  <sheetFormatPr defaultRowHeight="12.75" x14ac:dyDescent="0.2"/>
  <cols>
    <col min="1" max="1" width="9.140625" style="41"/>
    <col min="2" max="2" width="36.85546875" style="115" customWidth="1"/>
    <col min="3" max="3" width="4.140625" style="41" customWidth="1"/>
    <col min="4" max="4" width="9.140625" style="41"/>
    <col min="5" max="5" width="11.42578125" style="41" customWidth="1"/>
    <col min="6" max="6" width="17.28515625" style="41" customWidth="1"/>
    <col min="7" max="7" width="0.140625" style="41" hidden="1" customWidth="1"/>
    <col min="8" max="8" width="9.140625" style="41" customWidth="1"/>
    <col min="9" max="16384" width="9.140625" style="41"/>
  </cols>
  <sheetData>
    <row r="1" spans="1:7" x14ac:dyDescent="0.2">
      <c r="A1" s="40" t="s">
        <v>2</v>
      </c>
    </row>
    <row r="3" spans="1:7" x14ac:dyDescent="0.2">
      <c r="A3" s="40" t="s">
        <v>4</v>
      </c>
      <c r="B3" s="118"/>
    </row>
    <row r="4" spans="1:7" x14ac:dyDescent="0.2">
      <c r="A4" s="40"/>
      <c r="B4" s="118"/>
    </row>
    <row r="5" spans="1:7" ht="114.75" x14ac:dyDescent="0.2">
      <c r="A5" s="73">
        <v>1</v>
      </c>
      <c r="B5" s="74" t="s">
        <v>139</v>
      </c>
      <c r="C5" s="75" t="s">
        <v>0</v>
      </c>
      <c r="D5" s="53">
        <v>1</v>
      </c>
      <c r="E5" s="160"/>
      <c r="F5" s="55">
        <f t="shared" ref="F5" si="0">AVERAGE(D5*E5)</f>
        <v>0</v>
      </c>
    </row>
    <row r="6" spans="1:7" x14ac:dyDescent="0.2">
      <c r="A6" s="89"/>
      <c r="B6" s="90"/>
      <c r="C6" s="91"/>
      <c r="D6" s="63"/>
      <c r="E6" s="64"/>
      <c r="F6" s="64"/>
    </row>
    <row r="7" spans="1:7" x14ac:dyDescent="0.2">
      <c r="A7" s="119" t="s">
        <v>29</v>
      </c>
      <c r="B7" s="90"/>
      <c r="C7" s="91"/>
      <c r="D7" s="63"/>
      <c r="E7" s="64"/>
      <c r="F7" s="64"/>
    </row>
    <row r="8" spans="1:7" x14ac:dyDescent="0.2">
      <c r="A8" s="119"/>
      <c r="B8" s="90"/>
      <c r="C8" s="91"/>
      <c r="D8" s="63"/>
      <c r="E8" s="64"/>
      <c r="F8" s="64"/>
    </row>
    <row r="9" spans="1:7" x14ac:dyDescent="0.2">
      <c r="A9" s="120" t="s">
        <v>44</v>
      </c>
      <c r="B9" s="120"/>
      <c r="C9" s="120"/>
      <c r="D9" s="120"/>
      <c r="E9" s="120"/>
      <c r="F9" s="120"/>
    </row>
    <row r="10" spans="1:7" ht="31.5" customHeight="1" x14ac:dyDescent="0.2">
      <c r="A10" s="73">
        <v>2</v>
      </c>
      <c r="B10" s="74" t="s">
        <v>48</v>
      </c>
      <c r="C10" s="75" t="s">
        <v>0</v>
      </c>
      <c r="D10" s="53">
        <v>1</v>
      </c>
      <c r="E10" s="160"/>
      <c r="F10" s="55">
        <f t="shared" ref="F10" si="1">AVERAGE(D10*E10)</f>
        <v>0</v>
      </c>
      <c r="G10" s="121"/>
    </row>
    <row r="11" spans="1:7" ht="66" customHeight="1" x14ac:dyDescent="0.2">
      <c r="A11" s="73">
        <v>3</v>
      </c>
      <c r="B11" s="74" t="s">
        <v>51</v>
      </c>
      <c r="C11" s="75" t="s">
        <v>0</v>
      </c>
      <c r="D11" s="53">
        <v>1</v>
      </c>
      <c r="E11" s="160"/>
      <c r="F11" s="55">
        <f t="shared" ref="F11:F12" si="2">AVERAGE(D11*E11)</f>
        <v>0</v>
      </c>
    </row>
    <row r="12" spans="1:7" s="114" customFormat="1" ht="67.5" customHeight="1" x14ac:dyDescent="0.2">
      <c r="A12" s="73">
        <v>4</v>
      </c>
      <c r="B12" s="74" t="s">
        <v>52</v>
      </c>
      <c r="C12" s="75" t="s">
        <v>0</v>
      </c>
      <c r="D12" s="53">
        <v>1</v>
      </c>
      <c r="E12" s="160"/>
      <c r="F12" s="55">
        <f t="shared" si="2"/>
        <v>0</v>
      </c>
    </row>
    <row r="13" spans="1:7" ht="66.75" customHeight="1" x14ac:dyDescent="0.2">
      <c r="A13" s="73">
        <v>5</v>
      </c>
      <c r="B13" s="74" t="s">
        <v>49</v>
      </c>
      <c r="C13" s="75" t="s">
        <v>1</v>
      </c>
      <c r="D13" s="53">
        <v>22.5</v>
      </c>
      <c r="E13" s="160"/>
      <c r="F13" s="55">
        <f t="shared" ref="F13" si="3">AVERAGE(D13*E13)</f>
        <v>0</v>
      </c>
    </row>
    <row r="14" spans="1:7" ht="66.75" customHeight="1" x14ac:dyDescent="0.2">
      <c r="A14" s="73">
        <v>6</v>
      </c>
      <c r="B14" s="74" t="s">
        <v>53</v>
      </c>
      <c r="C14" s="75" t="s">
        <v>5</v>
      </c>
      <c r="D14" s="53">
        <v>2</v>
      </c>
      <c r="E14" s="160"/>
      <c r="F14" s="55">
        <f t="shared" ref="F14:F15" si="4">AVERAGE(D14*E14)</f>
        <v>0</v>
      </c>
      <c r="G14" s="54">
        <v>80</v>
      </c>
    </row>
    <row r="15" spans="1:7" ht="66.75" customHeight="1" x14ac:dyDescent="0.2">
      <c r="A15" s="83">
        <v>7</v>
      </c>
      <c r="B15" s="100" t="s">
        <v>50</v>
      </c>
      <c r="C15" s="101" t="s">
        <v>5</v>
      </c>
      <c r="D15" s="85">
        <v>1</v>
      </c>
      <c r="E15" s="162"/>
      <c r="F15" s="87">
        <f t="shared" si="4"/>
        <v>0</v>
      </c>
      <c r="G15" s="54">
        <v>80</v>
      </c>
    </row>
    <row r="16" spans="1:7" ht="54" customHeight="1" x14ac:dyDescent="0.2">
      <c r="A16" s="73">
        <v>8</v>
      </c>
      <c r="B16" s="74" t="s">
        <v>3</v>
      </c>
      <c r="C16" s="75" t="s">
        <v>0</v>
      </c>
      <c r="D16" s="53">
        <v>1</v>
      </c>
      <c r="E16" s="160"/>
      <c r="F16" s="55">
        <f>AVERAGE(D16*E16)</f>
        <v>0</v>
      </c>
    </row>
    <row r="18" spans="1:6" x14ac:dyDescent="0.2">
      <c r="A18" s="120" t="s">
        <v>81</v>
      </c>
      <c r="B18" s="120"/>
      <c r="C18" s="120"/>
      <c r="D18" s="120"/>
      <c r="E18" s="120"/>
      <c r="F18" s="120"/>
    </row>
    <row r="19" spans="1:6" x14ac:dyDescent="0.2">
      <c r="A19" s="73">
        <v>9</v>
      </c>
      <c r="B19" s="74" t="s">
        <v>48</v>
      </c>
      <c r="C19" s="75" t="s">
        <v>0</v>
      </c>
      <c r="D19" s="53">
        <v>1</v>
      </c>
      <c r="E19" s="160"/>
      <c r="F19" s="55">
        <f t="shared" ref="F19:F24" si="5">AVERAGE(D19*E19)</f>
        <v>0</v>
      </c>
    </row>
    <row r="20" spans="1:6" ht="51" x14ac:dyDescent="0.2">
      <c r="A20" s="73">
        <v>10</v>
      </c>
      <c r="B20" s="74" t="s">
        <v>51</v>
      </c>
      <c r="C20" s="75" t="s">
        <v>0</v>
      </c>
      <c r="D20" s="53">
        <v>1</v>
      </c>
      <c r="E20" s="160"/>
      <c r="F20" s="55">
        <f t="shared" si="5"/>
        <v>0</v>
      </c>
    </row>
    <row r="21" spans="1:6" ht="51" x14ac:dyDescent="0.2">
      <c r="A21" s="73">
        <v>11</v>
      </c>
      <c r="B21" s="74" t="s">
        <v>52</v>
      </c>
      <c r="C21" s="75" t="s">
        <v>0</v>
      </c>
      <c r="D21" s="53">
        <v>1</v>
      </c>
      <c r="E21" s="160"/>
      <c r="F21" s="55">
        <f t="shared" si="5"/>
        <v>0</v>
      </c>
    </row>
    <row r="22" spans="1:6" ht="51" x14ac:dyDescent="0.2">
      <c r="A22" s="73">
        <v>12</v>
      </c>
      <c r="B22" s="74" t="s">
        <v>49</v>
      </c>
      <c r="C22" s="75" t="s">
        <v>1</v>
      </c>
      <c r="D22" s="53">
        <v>17.7</v>
      </c>
      <c r="E22" s="160"/>
      <c r="F22" s="55">
        <f t="shared" si="5"/>
        <v>0</v>
      </c>
    </row>
    <row r="23" spans="1:6" ht="51" x14ac:dyDescent="0.2">
      <c r="A23" s="73">
        <v>13</v>
      </c>
      <c r="B23" s="74" t="s">
        <v>53</v>
      </c>
      <c r="C23" s="75" t="s">
        <v>5</v>
      </c>
      <c r="D23" s="53">
        <v>2</v>
      </c>
      <c r="E23" s="160"/>
      <c r="F23" s="55">
        <f t="shared" si="5"/>
        <v>0</v>
      </c>
    </row>
    <row r="24" spans="1:6" ht="63.75" x14ac:dyDescent="0.2">
      <c r="A24" s="83">
        <v>14</v>
      </c>
      <c r="B24" s="100" t="s">
        <v>50</v>
      </c>
      <c r="C24" s="101" t="s">
        <v>5</v>
      </c>
      <c r="D24" s="85">
        <v>1</v>
      </c>
      <c r="E24" s="162"/>
      <c r="F24" s="87">
        <f t="shared" si="5"/>
        <v>0</v>
      </c>
    </row>
    <row r="25" spans="1:6" ht="51" x14ac:dyDescent="0.2">
      <c r="A25" s="73">
        <v>15</v>
      </c>
      <c r="B25" s="74" t="s">
        <v>3</v>
      </c>
      <c r="C25" s="75" t="s">
        <v>0</v>
      </c>
      <c r="D25" s="53">
        <v>1</v>
      </c>
      <c r="E25" s="160"/>
      <c r="F25" s="55">
        <f>AVERAGE(D25*E25)</f>
        <v>0</v>
      </c>
    </row>
    <row r="27" spans="1:6" x14ac:dyDescent="0.2">
      <c r="A27" s="120" t="s">
        <v>88</v>
      </c>
      <c r="B27" s="120"/>
      <c r="C27" s="120"/>
      <c r="D27" s="120"/>
      <c r="E27" s="120"/>
      <c r="F27" s="120"/>
    </row>
    <row r="28" spans="1:6" x14ac:dyDescent="0.2">
      <c r="A28" s="73">
        <v>16</v>
      </c>
      <c r="B28" s="74" t="s">
        <v>48</v>
      </c>
      <c r="C28" s="75" t="s">
        <v>0</v>
      </c>
      <c r="D28" s="53">
        <v>1</v>
      </c>
      <c r="E28" s="160"/>
      <c r="F28" s="55">
        <f>D28*E28</f>
        <v>0</v>
      </c>
    </row>
    <row r="29" spans="1:6" ht="38.25" x14ac:dyDescent="0.2">
      <c r="A29" s="73">
        <v>17</v>
      </c>
      <c r="B29" s="74" t="s">
        <v>82</v>
      </c>
      <c r="C29" s="75" t="s">
        <v>0</v>
      </c>
      <c r="D29" s="53">
        <v>1</v>
      </c>
      <c r="E29" s="160"/>
      <c r="F29" s="55">
        <f t="shared" ref="F29:F35" si="6">D29*E29</f>
        <v>0</v>
      </c>
    </row>
    <row r="30" spans="1:6" ht="51" x14ac:dyDescent="0.2">
      <c r="A30" s="73">
        <v>18</v>
      </c>
      <c r="B30" s="74" t="s">
        <v>83</v>
      </c>
      <c r="C30" s="75" t="s">
        <v>0</v>
      </c>
      <c r="D30" s="53">
        <v>1</v>
      </c>
      <c r="E30" s="160"/>
      <c r="F30" s="55">
        <f t="shared" si="6"/>
        <v>0</v>
      </c>
    </row>
    <row r="31" spans="1:6" ht="51" x14ac:dyDescent="0.2">
      <c r="A31" s="73">
        <v>19</v>
      </c>
      <c r="B31" s="74" t="s">
        <v>84</v>
      </c>
      <c r="C31" s="75" t="s">
        <v>1</v>
      </c>
      <c r="D31" s="53">
        <v>58</v>
      </c>
      <c r="E31" s="160"/>
      <c r="F31" s="55">
        <f t="shared" si="6"/>
        <v>0</v>
      </c>
    </row>
    <row r="32" spans="1:6" ht="51" x14ac:dyDescent="0.2">
      <c r="A32" s="73">
        <v>20</v>
      </c>
      <c r="B32" s="74" t="s">
        <v>85</v>
      </c>
      <c r="C32" s="75" t="s">
        <v>5</v>
      </c>
      <c r="D32" s="53">
        <v>6</v>
      </c>
      <c r="E32" s="160"/>
      <c r="F32" s="55">
        <f t="shared" si="6"/>
        <v>0</v>
      </c>
    </row>
    <row r="33" spans="1:6" ht="51" x14ac:dyDescent="0.2">
      <c r="A33" s="83">
        <v>21</v>
      </c>
      <c r="B33" s="100" t="s">
        <v>86</v>
      </c>
      <c r="C33" s="101" t="s">
        <v>0</v>
      </c>
      <c r="D33" s="85">
        <v>1</v>
      </c>
      <c r="E33" s="162"/>
      <c r="F33" s="55">
        <f t="shared" si="6"/>
        <v>0</v>
      </c>
    </row>
    <row r="34" spans="1:6" ht="25.5" x14ac:dyDescent="0.2">
      <c r="A34" s="83">
        <v>22</v>
      </c>
      <c r="B34" s="100" t="s">
        <v>87</v>
      </c>
      <c r="C34" s="101" t="s">
        <v>0</v>
      </c>
      <c r="D34" s="85">
        <v>1</v>
      </c>
      <c r="E34" s="162"/>
      <c r="F34" s="55">
        <f t="shared" si="6"/>
        <v>0</v>
      </c>
    </row>
    <row r="35" spans="1:6" ht="51" x14ac:dyDescent="0.2">
      <c r="A35" s="73">
        <v>23</v>
      </c>
      <c r="B35" s="74" t="s">
        <v>3</v>
      </c>
      <c r="C35" s="75" t="s">
        <v>0</v>
      </c>
      <c r="D35" s="53">
        <v>1</v>
      </c>
      <c r="E35" s="160"/>
      <c r="F35" s="55">
        <f t="shared" si="6"/>
        <v>0</v>
      </c>
    </row>
    <row r="37" spans="1:6" x14ac:dyDescent="0.2">
      <c r="A37" s="120" t="s">
        <v>89</v>
      </c>
      <c r="B37" s="120"/>
      <c r="C37" s="120"/>
      <c r="D37" s="120"/>
      <c r="E37" s="120"/>
      <c r="F37" s="120"/>
    </row>
    <row r="38" spans="1:6" x14ac:dyDescent="0.2">
      <c r="A38" s="73">
        <v>24</v>
      </c>
      <c r="B38" s="74" t="s">
        <v>48</v>
      </c>
      <c r="C38" s="75" t="s">
        <v>0</v>
      </c>
      <c r="D38" s="53">
        <v>1</v>
      </c>
      <c r="E38" s="160"/>
      <c r="F38" s="55">
        <f>D38*E38</f>
        <v>0</v>
      </c>
    </row>
    <row r="39" spans="1:6" ht="38.25" x14ac:dyDescent="0.2">
      <c r="A39" s="73">
        <v>25</v>
      </c>
      <c r="B39" s="74" t="s">
        <v>90</v>
      </c>
      <c r="C39" s="75" t="s">
        <v>0</v>
      </c>
      <c r="D39" s="53">
        <v>1</v>
      </c>
      <c r="E39" s="160"/>
      <c r="F39" s="55">
        <f t="shared" ref="F39:F43" si="7">D39*E39</f>
        <v>0</v>
      </c>
    </row>
    <row r="40" spans="1:6" ht="63.75" x14ac:dyDescent="0.2">
      <c r="A40" s="73">
        <v>26</v>
      </c>
      <c r="B40" s="74" t="s">
        <v>91</v>
      </c>
      <c r="C40" s="75" t="s">
        <v>5</v>
      </c>
      <c r="D40" s="53">
        <v>2</v>
      </c>
      <c r="E40" s="160"/>
      <c r="F40" s="55">
        <f t="shared" si="7"/>
        <v>0</v>
      </c>
    </row>
    <row r="41" spans="1:6" ht="63.75" x14ac:dyDescent="0.2">
      <c r="A41" s="73">
        <v>27</v>
      </c>
      <c r="B41" s="74" t="s">
        <v>92</v>
      </c>
      <c r="C41" s="75" t="s">
        <v>5</v>
      </c>
      <c r="D41" s="53">
        <v>8</v>
      </c>
      <c r="E41" s="160"/>
      <c r="F41" s="55">
        <f t="shared" si="7"/>
        <v>0</v>
      </c>
    </row>
    <row r="42" spans="1:6" ht="25.5" x14ac:dyDescent="0.2">
      <c r="A42" s="73">
        <v>28</v>
      </c>
      <c r="B42" s="100" t="s">
        <v>93</v>
      </c>
      <c r="C42" s="101" t="s">
        <v>0</v>
      </c>
      <c r="D42" s="85">
        <v>1</v>
      </c>
      <c r="E42" s="162"/>
      <c r="F42" s="55">
        <f t="shared" si="7"/>
        <v>0</v>
      </c>
    </row>
    <row r="43" spans="1:6" ht="51" x14ac:dyDescent="0.2">
      <c r="A43" s="73">
        <v>29</v>
      </c>
      <c r="B43" s="74" t="s">
        <v>3</v>
      </c>
      <c r="C43" s="75" t="s">
        <v>0</v>
      </c>
      <c r="D43" s="53">
        <v>1</v>
      </c>
      <c r="E43" s="160"/>
      <c r="F43" s="55">
        <f t="shared" si="7"/>
        <v>0</v>
      </c>
    </row>
    <row r="45" spans="1:6" x14ac:dyDescent="0.2">
      <c r="A45" s="69" t="s">
        <v>119</v>
      </c>
      <c r="B45" s="69"/>
      <c r="C45" s="69"/>
      <c r="D45" s="69"/>
      <c r="E45" s="69"/>
      <c r="F45" s="70">
        <f>SUM(F5:F43)</f>
        <v>0</v>
      </c>
    </row>
  </sheetData>
  <sheetProtection algorithmName="SHA-512" hashValue="LG4Hwh8Smpo+sQbeu5vEsUjw3oWSFyRN+rFIV9i3r67kNhNdNQzhCpi9BQ1/qq6KSXaZnE1KR1vfhKRvGviUAA==" saltValue="GC3c49OroKzvZeGLNDht4A==" spinCount="100000" sheet="1" objects="1" scenarios="1"/>
  <mergeCells count="5">
    <mergeCell ref="A45:E45"/>
    <mergeCell ref="A37:F37"/>
    <mergeCell ref="A9:F9"/>
    <mergeCell ref="A27:F27"/>
    <mergeCell ref="A18:F18"/>
  </mergeCells>
  <pageMargins left="0.70866141732283472" right="0.59055118110236227" top="0.74803149606299213" bottom="0.74803149606299213" header="0.31496062992125984" footer="0.31496062992125984"/>
  <pageSetup paperSize="9" orientation="portrait" r:id="rId1"/>
  <headerFooter>
    <oddFooter>&amp;A&amp;RStran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5"/>
  <sheetViews>
    <sheetView view="pageLayout" topLeftCell="A10" zoomScale="115" zoomScaleNormal="100" zoomScaleSheetLayoutView="115" zoomScalePageLayoutView="115" workbookViewId="0">
      <selection activeCell="E23" sqref="E23"/>
    </sheetView>
  </sheetViews>
  <sheetFormatPr defaultRowHeight="12.75" x14ac:dyDescent="0.2"/>
  <cols>
    <col min="1" max="1" width="9.140625" style="41" customWidth="1"/>
    <col min="2" max="2" width="36.5703125" style="115" customWidth="1"/>
    <col min="3" max="3" width="5.28515625" style="41" customWidth="1"/>
    <col min="4" max="4" width="8.140625" style="104" customWidth="1"/>
    <col min="5" max="5" width="11.5703125" style="41" customWidth="1"/>
    <col min="6" max="6" width="16.7109375" style="41" customWidth="1"/>
    <col min="7" max="7" width="9.140625" style="41"/>
    <col min="8" max="8" width="9" style="41" customWidth="1"/>
    <col min="9" max="9" width="9.140625" style="41" hidden="1" customWidth="1"/>
    <col min="10" max="10" width="21" style="41" customWidth="1"/>
    <col min="11" max="16384" width="9.140625" style="41"/>
  </cols>
  <sheetData>
    <row r="1" spans="1:6" x14ac:dyDescent="0.2">
      <c r="A1" s="40" t="s">
        <v>66</v>
      </c>
    </row>
    <row r="2" spans="1:6" x14ac:dyDescent="0.2">
      <c r="A2" s="116"/>
      <c r="B2" s="90"/>
      <c r="C2" s="91"/>
      <c r="D2" s="117"/>
      <c r="E2" s="64"/>
      <c r="F2" s="64"/>
    </row>
    <row r="3" spans="1:6" ht="15" customHeight="1" x14ac:dyDescent="0.2">
      <c r="A3" s="48" t="s">
        <v>44</v>
      </c>
      <c r="B3" s="49"/>
      <c r="C3" s="49"/>
      <c r="D3" s="49"/>
      <c r="E3" s="49"/>
      <c r="F3" s="49"/>
    </row>
    <row r="4" spans="1:6" ht="15.75" customHeight="1" x14ac:dyDescent="0.2">
      <c r="A4" s="73">
        <v>1</v>
      </c>
      <c r="B4" s="74" t="s">
        <v>15</v>
      </c>
      <c r="C4" s="75" t="s">
        <v>5</v>
      </c>
      <c r="D4" s="53">
        <v>1</v>
      </c>
      <c r="E4" s="160"/>
      <c r="F4" s="55">
        <f t="shared" ref="F4:F6" si="0">AVERAGE(D4*E4)</f>
        <v>0</v>
      </c>
    </row>
    <row r="5" spans="1:6" ht="25.5" x14ac:dyDescent="0.2">
      <c r="A5" s="73">
        <v>2</v>
      </c>
      <c r="B5" s="74" t="s">
        <v>55</v>
      </c>
      <c r="C5" s="75" t="s">
        <v>1</v>
      </c>
      <c r="D5" s="53">
        <v>2.5</v>
      </c>
      <c r="E5" s="160"/>
      <c r="F5" s="55">
        <f t="shared" si="0"/>
        <v>0</v>
      </c>
    </row>
    <row r="6" spans="1:6" ht="51" x14ac:dyDescent="0.2">
      <c r="A6" s="73">
        <v>3</v>
      </c>
      <c r="B6" s="74" t="s">
        <v>54</v>
      </c>
      <c r="C6" s="75" t="s">
        <v>1</v>
      </c>
      <c r="D6" s="53">
        <v>42</v>
      </c>
      <c r="E6" s="160"/>
      <c r="F6" s="55">
        <f t="shared" si="0"/>
        <v>0</v>
      </c>
    </row>
    <row r="7" spans="1:6" x14ac:dyDescent="0.2">
      <c r="F7" s="68"/>
    </row>
    <row r="9" spans="1:6" x14ac:dyDescent="0.2">
      <c r="A9" s="48" t="s">
        <v>81</v>
      </c>
      <c r="B9" s="49"/>
      <c r="C9" s="49"/>
      <c r="D9" s="49"/>
      <c r="E9" s="49"/>
      <c r="F9" s="49"/>
    </row>
    <row r="10" spans="1:6" x14ac:dyDescent="0.2">
      <c r="A10" s="73">
        <v>4</v>
      </c>
      <c r="B10" s="74" t="s">
        <v>15</v>
      </c>
      <c r="C10" s="75" t="s">
        <v>5</v>
      </c>
      <c r="D10" s="53">
        <v>1</v>
      </c>
      <c r="E10" s="160"/>
      <c r="F10" s="55">
        <f t="shared" ref="F10:F12" si="1">AVERAGE(D10*E10)</f>
        <v>0</v>
      </c>
    </row>
    <row r="11" spans="1:6" ht="25.5" x14ac:dyDescent="0.2">
      <c r="A11" s="73">
        <v>5</v>
      </c>
      <c r="B11" s="74" t="s">
        <v>55</v>
      </c>
      <c r="C11" s="75" t="s">
        <v>1</v>
      </c>
      <c r="D11" s="53">
        <v>2.5</v>
      </c>
      <c r="E11" s="160"/>
      <c r="F11" s="55">
        <f t="shared" si="1"/>
        <v>0</v>
      </c>
    </row>
    <row r="12" spans="1:6" ht="51" x14ac:dyDescent="0.2">
      <c r="A12" s="73">
        <v>6</v>
      </c>
      <c r="B12" s="74" t="s">
        <v>54</v>
      </c>
      <c r="C12" s="75" t="s">
        <v>1</v>
      </c>
      <c r="D12" s="53">
        <v>39</v>
      </c>
      <c r="E12" s="160"/>
      <c r="F12" s="55">
        <f t="shared" si="1"/>
        <v>0</v>
      </c>
    </row>
    <row r="13" spans="1:6" x14ac:dyDescent="0.2">
      <c r="F13" s="68"/>
    </row>
    <row r="15" spans="1:6" x14ac:dyDescent="0.2">
      <c r="A15" s="48" t="s">
        <v>88</v>
      </c>
      <c r="B15" s="49"/>
      <c r="C15" s="49"/>
      <c r="D15" s="49"/>
      <c r="E15" s="49"/>
      <c r="F15" s="49"/>
    </row>
    <row r="16" spans="1:6" x14ac:dyDescent="0.2">
      <c r="A16" s="73">
        <v>7</v>
      </c>
      <c r="B16" s="74" t="s">
        <v>15</v>
      </c>
      <c r="C16" s="75" t="s">
        <v>5</v>
      </c>
      <c r="D16" s="53">
        <v>1</v>
      </c>
      <c r="E16" s="160"/>
      <c r="F16" s="55">
        <f>D16*E16</f>
        <v>0</v>
      </c>
    </row>
    <row r="17" spans="1:6" ht="51" x14ac:dyDescent="0.2">
      <c r="A17" s="73">
        <v>8</v>
      </c>
      <c r="B17" s="74" t="s">
        <v>54</v>
      </c>
      <c r="C17" s="75" t="s">
        <v>1</v>
      </c>
      <c r="D17" s="53">
        <v>67.3</v>
      </c>
      <c r="E17" s="160"/>
      <c r="F17" s="55">
        <f>D17*E17</f>
        <v>0</v>
      </c>
    </row>
    <row r="18" spans="1:6" x14ac:dyDescent="0.2">
      <c r="B18" s="41"/>
      <c r="D18" s="41"/>
      <c r="F18" s="68"/>
    </row>
    <row r="20" spans="1:6" x14ac:dyDescent="0.2">
      <c r="A20" s="48" t="s">
        <v>89</v>
      </c>
      <c r="B20" s="49"/>
      <c r="C20" s="49"/>
      <c r="D20" s="49"/>
      <c r="E20" s="49"/>
      <c r="F20" s="49"/>
    </row>
    <row r="21" spans="1:6" x14ac:dyDescent="0.2">
      <c r="A21" s="73">
        <v>9</v>
      </c>
      <c r="B21" s="74" t="s">
        <v>15</v>
      </c>
      <c r="C21" s="75" t="s">
        <v>5</v>
      </c>
      <c r="D21" s="53">
        <v>1</v>
      </c>
      <c r="E21" s="160"/>
      <c r="F21" s="55">
        <f>D21*E21</f>
        <v>0</v>
      </c>
    </row>
    <row r="22" spans="1:6" x14ac:dyDescent="0.2">
      <c r="A22" s="73">
        <v>10</v>
      </c>
      <c r="B22" s="74" t="s">
        <v>94</v>
      </c>
      <c r="C22" s="75" t="s">
        <v>5</v>
      </c>
      <c r="D22" s="53">
        <v>2</v>
      </c>
      <c r="E22" s="160"/>
      <c r="F22" s="55">
        <f t="shared" ref="F22:F23" si="2">D22*E22</f>
        <v>0</v>
      </c>
    </row>
    <row r="23" spans="1:6" ht="51" x14ac:dyDescent="0.2">
      <c r="A23" s="73">
        <v>11</v>
      </c>
      <c r="B23" s="74" t="s">
        <v>54</v>
      </c>
      <c r="C23" s="75" t="s">
        <v>1</v>
      </c>
      <c r="D23" s="53">
        <v>205</v>
      </c>
      <c r="E23" s="160"/>
      <c r="F23" s="55">
        <f t="shared" si="2"/>
        <v>0</v>
      </c>
    </row>
    <row r="24" spans="1:6" x14ac:dyDescent="0.2">
      <c r="B24" s="41"/>
      <c r="D24" s="41"/>
      <c r="F24" s="68"/>
    </row>
    <row r="25" spans="1:6" x14ac:dyDescent="0.2">
      <c r="A25" s="69" t="s">
        <v>119</v>
      </c>
      <c r="B25" s="69"/>
      <c r="C25" s="69"/>
      <c r="D25" s="69"/>
      <c r="E25" s="69"/>
      <c r="F25" s="70">
        <f>SUM(F4:F23)</f>
        <v>0</v>
      </c>
    </row>
  </sheetData>
  <sheetProtection algorithmName="SHA-512" hashValue="gZHUXzkbcpUCfnAM0ttkRGnrZZW9vtCUZwSV0Jw6itYraf5v4yN/+8JgQK8d9P47lNNTXDJEZxdqfmYexzFDnw==" saltValue="ALE1+QCocHM8K/IimeiDpQ==" spinCount="100000" sheet="1" objects="1" scenarios="1"/>
  <mergeCells count="5">
    <mergeCell ref="A3:F3"/>
    <mergeCell ref="A9:F9"/>
    <mergeCell ref="A15:F15"/>
    <mergeCell ref="A20:F20"/>
    <mergeCell ref="A25:E25"/>
  </mergeCells>
  <pageMargins left="0.7" right="0.7" top="0.75" bottom="0.75" header="0.3" footer="0.3"/>
  <pageSetup paperSize="9" orientation="portrait" r:id="rId1"/>
  <headerFooter>
    <oddFooter>&amp;C&amp;A&amp;RStran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7"/>
  <sheetViews>
    <sheetView view="pageLayout" topLeftCell="A18" zoomScaleNormal="100" zoomScaleSheetLayoutView="115" workbookViewId="0">
      <selection activeCell="F26" sqref="F26"/>
    </sheetView>
  </sheetViews>
  <sheetFormatPr defaultRowHeight="12.75" x14ac:dyDescent="0.2"/>
  <cols>
    <col min="1" max="1" width="9.5703125" style="114" customWidth="1"/>
    <col min="2" max="2" width="36.85546875" style="41" customWidth="1"/>
    <col min="3" max="3" width="7.7109375" style="41" customWidth="1"/>
    <col min="4" max="4" width="9.140625" style="41"/>
    <col min="5" max="5" width="9.7109375" style="41" customWidth="1"/>
    <col min="6" max="6" width="12.7109375" style="41" customWidth="1"/>
    <col min="7" max="16384" width="9.140625" style="41"/>
  </cols>
  <sheetData>
    <row r="1" spans="1:6" x14ac:dyDescent="0.2">
      <c r="A1" s="110" t="s">
        <v>37</v>
      </c>
    </row>
    <row r="2" spans="1:6" x14ac:dyDescent="0.2">
      <c r="A2" s="110"/>
    </row>
    <row r="3" spans="1:6" x14ac:dyDescent="0.2">
      <c r="A3" s="48" t="s">
        <v>44</v>
      </c>
      <c r="B3" s="49"/>
      <c r="C3" s="49"/>
      <c r="D3" s="49"/>
      <c r="E3" s="49"/>
      <c r="F3" s="49"/>
    </row>
    <row r="4" spans="1:6" ht="13.5" customHeight="1" x14ac:dyDescent="0.2">
      <c r="A4" s="111" t="s">
        <v>8</v>
      </c>
      <c r="B4" s="79"/>
      <c r="C4" s="80"/>
      <c r="D4" s="58"/>
      <c r="E4" s="59"/>
      <c r="F4" s="60"/>
    </row>
    <row r="5" spans="1:6" x14ac:dyDescent="0.2">
      <c r="A5" s="112" t="s">
        <v>56</v>
      </c>
      <c r="B5" s="109"/>
      <c r="C5" s="101"/>
      <c r="D5" s="85"/>
      <c r="E5" s="86"/>
      <c r="F5" s="87"/>
    </row>
    <row r="6" spans="1:6" ht="114.75" x14ac:dyDescent="0.2">
      <c r="A6" s="78">
        <v>1</v>
      </c>
      <c r="B6" s="79" t="s">
        <v>59</v>
      </c>
      <c r="C6" s="101" t="s">
        <v>5</v>
      </c>
      <c r="D6" s="85">
        <v>1</v>
      </c>
      <c r="E6" s="162"/>
      <c r="F6" s="87">
        <f>AVERAGE(D6*E6)</f>
        <v>0</v>
      </c>
    </row>
    <row r="7" spans="1:6" ht="133.5" customHeight="1" x14ac:dyDescent="0.2">
      <c r="A7" s="78">
        <v>2</v>
      </c>
      <c r="B7" s="79" t="s">
        <v>58</v>
      </c>
      <c r="C7" s="80"/>
      <c r="D7" s="58"/>
      <c r="E7" s="163"/>
      <c r="F7" s="60"/>
    </row>
    <row r="8" spans="1:6" ht="15" customHeight="1" x14ac:dyDescent="0.2">
      <c r="A8" s="112"/>
      <c r="B8" s="100" t="s">
        <v>57</v>
      </c>
      <c r="C8" s="101" t="s">
        <v>5</v>
      </c>
      <c r="D8" s="85">
        <v>1</v>
      </c>
      <c r="E8" s="162"/>
      <c r="F8" s="87">
        <f t="shared" ref="F8" si="0">AVERAGE(D8*E8)</f>
        <v>0</v>
      </c>
    </row>
    <row r="10" spans="1:6" x14ac:dyDescent="0.2">
      <c r="A10" s="48" t="s">
        <v>81</v>
      </c>
      <c r="B10" s="49"/>
      <c r="C10" s="49"/>
      <c r="D10" s="49"/>
      <c r="E10" s="49"/>
      <c r="F10" s="49"/>
    </row>
    <row r="11" spans="1:6" x14ac:dyDescent="0.2">
      <c r="A11" s="111" t="s">
        <v>8</v>
      </c>
      <c r="B11" s="79"/>
      <c r="C11" s="80"/>
      <c r="D11" s="58"/>
      <c r="E11" s="59"/>
      <c r="F11" s="60"/>
    </row>
    <row r="12" spans="1:6" x14ac:dyDescent="0.2">
      <c r="A12" s="112" t="s">
        <v>56</v>
      </c>
      <c r="B12" s="109"/>
      <c r="C12" s="101"/>
      <c r="D12" s="85"/>
      <c r="E12" s="86"/>
      <c r="F12" s="87"/>
    </row>
    <row r="13" spans="1:6" ht="114.75" x14ac:dyDescent="0.2">
      <c r="A13" s="78">
        <v>3</v>
      </c>
      <c r="B13" s="79" t="s">
        <v>59</v>
      </c>
      <c r="C13" s="101" t="s">
        <v>5</v>
      </c>
      <c r="D13" s="85">
        <v>1</v>
      </c>
      <c r="E13" s="162"/>
      <c r="F13" s="87">
        <f t="shared" ref="F13" si="1">AVERAGE(D13*E13)</f>
        <v>0</v>
      </c>
    </row>
    <row r="14" spans="1:6" ht="153" x14ac:dyDescent="0.2">
      <c r="A14" s="78">
        <v>4</v>
      </c>
      <c r="B14" s="79" t="s">
        <v>58</v>
      </c>
      <c r="C14" s="80"/>
      <c r="D14" s="58"/>
      <c r="E14" s="163"/>
      <c r="F14" s="60"/>
    </row>
    <row r="15" spans="1:6" x14ac:dyDescent="0.2">
      <c r="A15" s="112"/>
      <c r="B15" s="100" t="s">
        <v>57</v>
      </c>
      <c r="C15" s="101" t="s">
        <v>5</v>
      </c>
      <c r="D15" s="85">
        <v>1</v>
      </c>
      <c r="E15" s="162"/>
      <c r="F15" s="87">
        <f t="shared" ref="F15" si="2">AVERAGE(D15*E15)</f>
        <v>0</v>
      </c>
    </row>
    <row r="23" spans="1:6" x14ac:dyDescent="0.2">
      <c r="A23" s="48" t="s">
        <v>88</v>
      </c>
      <c r="B23" s="49"/>
      <c r="C23" s="49"/>
      <c r="D23" s="49"/>
      <c r="E23" s="49"/>
      <c r="F23" s="49"/>
    </row>
    <row r="24" spans="1:6" x14ac:dyDescent="0.2">
      <c r="A24" s="111" t="s">
        <v>8</v>
      </c>
      <c r="B24" s="79"/>
      <c r="C24" s="80"/>
      <c r="D24" s="58"/>
      <c r="E24" s="59"/>
      <c r="F24" s="60"/>
    </row>
    <row r="25" spans="1:6" x14ac:dyDescent="0.2">
      <c r="A25" s="112" t="s">
        <v>56</v>
      </c>
      <c r="B25" s="109"/>
      <c r="C25" s="101"/>
      <c r="D25" s="85"/>
      <c r="E25" s="86"/>
      <c r="F25" s="87"/>
    </row>
    <row r="26" spans="1:6" ht="153" x14ac:dyDescent="0.2">
      <c r="A26" s="78">
        <v>5</v>
      </c>
      <c r="B26" s="79" t="s">
        <v>95</v>
      </c>
      <c r="C26" s="80"/>
      <c r="D26" s="58"/>
      <c r="E26" s="163"/>
      <c r="F26" s="60"/>
    </row>
    <row r="27" spans="1:6" x14ac:dyDescent="0.2">
      <c r="A27" s="112"/>
      <c r="B27" s="100" t="s">
        <v>57</v>
      </c>
      <c r="C27" s="101" t="s">
        <v>5</v>
      </c>
      <c r="D27" s="85">
        <v>1</v>
      </c>
      <c r="E27" s="162"/>
      <c r="F27" s="87">
        <f>D27*E27</f>
        <v>0</v>
      </c>
    </row>
    <row r="29" spans="1:6" x14ac:dyDescent="0.2">
      <c r="A29" s="48" t="s">
        <v>89</v>
      </c>
      <c r="B29" s="49"/>
      <c r="C29" s="49"/>
      <c r="D29" s="49"/>
      <c r="E29" s="49"/>
      <c r="F29" s="49"/>
    </row>
    <row r="30" spans="1:6" x14ac:dyDescent="0.2">
      <c r="A30" s="111" t="s">
        <v>8</v>
      </c>
      <c r="B30" s="79"/>
      <c r="C30" s="80"/>
      <c r="D30" s="58"/>
      <c r="E30" s="59"/>
      <c r="F30" s="60"/>
    </row>
    <row r="31" spans="1:6" x14ac:dyDescent="0.2">
      <c r="A31" s="112" t="s">
        <v>56</v>
      </c>
      <c r="B31" s="109"/>
      <c r="C31" s="101"/>
      <c r="D31" s="85"/>
      <c r="E31" s="86"/>
      <c r="F31" s="87"/>
    </row>
    <row r="32" spans="1:6" ht="153" x14ac:dyDescent="0.2">
      <c r="A32" s="78">
        <v>6</v>
      </c>
      <c r="B32" s="79" t="s">
        <v>96</v>
      </c>
      <c r="C32" s="80"/>
      <c r="D32" s="58"/>
      <c r="E32" s="163"/>
      <c r="F32" s="60"/>
    </row>
    <row r="33" spans="1:6" x14ac:dyDescent="0.2">
      <c r="A33" s="113"/>
      <c r="B33" s="100" t="s">
        <v>97</v>
      </c>
      <c r="C33" s="101" t="s">
        <v>5</v>
      </c>
      <c r="D33" s="85">
        <v>1</v>
      </c>
      <c r="E33" s="162"/>
      <c r="F33" s="87">
        <f>D33*E33</f>
        <v>0</v>
      </c>
    </row>
    <row r="34" spans="1:6" ht="153" x14ac:dyDescent="0.2">
      <c r="A34" s="78">
        <v>7</v>
      </c>
      <c r="B34" s="79" t="s">
        <v>98</v>
      </c>
      <c r="C34" s="80"/>
      <c r="D34" s="58"/>
      <c r="E34" s="163"/>
      <c r="F34" s="60"/>
    </row>
    <row r="35" spans="1:6" x14ac:dyDescent="0.2">
      <c r="A35" s="112"/>
      <c r="B35" s="100"/>
      <c r="C35" s="101" t="s">
        <v>5</v>
      </c>
      <c r="D35" s="85">
        <v>2</v>
      </c>
      <c r="E35" s="162"/>
      <c r="F35" s="87">
        <f>D35*E35</f>
        <v>0</v>
      </c>
    </row>
    <row r="36" spans="1:6" x14ac:dyDescent="0.2">
      <c r="A36" s="41"/>
      <c r="E36" s="161"/>
      <c r="F36" s="68"/>
    </row>
    <row r="37" spans="1:6" x14ac:dyDescent="0.2">
      <c r="A37" s="69" t="s">
        <v>119</v>
      </c>
      <c r="B37" s="69"/>
      <c r="C37" s="69"/>
      <c r="D37" s="69"/>
      <c r="E37" s="69"/>
      <c r="F37" s="70">
        <f>SUM(F6:F35)</f>
        <v>0</v>
      </c>
    </row>
  </sheetData>
  <sheetProtection algorithmName="SHA-512" hashValue="G8TJU4Jtui2Vq3wmpmvJ4yyVNF97VttvVj7W8a8ynDAIVgiita9FM3rhal2d5ibpEinyAjSEPJ6E3GyujMf6KA==" saltValue="Dt6PQSVeZPYAz7XUYvVr8Q==" spinCount="100000" sheet="1" objects="1" scenarios="1"/>
  <mergeCells count="5">
    <mergeCell ref="A3:F3"/>
    <mergeCell ref="A10:F10"/>
    <mergeCell ref="A23:F23"/>
    <mergeCell ref="A29:F29"/>
    <mergeCell ref="A37:E37"/>
  </mergeCells>
  <pageMargins left="0.7" right="0.7" top="0.75" bottom="0.75" header="0.3" footer="0.3"/>
  <pageSetup paperSize="9" orientation="portrait" r:id="rId1"/>
  <headerFooter>
    <oddHeader>&amp;L&amp;"Arial Black,Običajno"&amp;16&amp;K03+039region</oddHeader>
    <oddFooter>&amp;A&amp;RStran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1"/>
  <sheetViews>
    <sheetView view="pageLayout" topLeftCell="A14" zoomScaleNormal="100" zoomScaleSheetLayoutView="115" workbookViewId="0">
      <selection activeCell="F29" sqref="F29"/>
    </sheetView>
  </sheetViews>
  <sheetFormatPr defaultRowHeight="12.75" x14ac:dyDescent="0.2"/>
  <cols>
    <col min="1" max="1" width="9.140625" style="41"/>
    <col min="2" max="2" width="36.7109375" style="41" customWidth="1"/>
    <col min="3" max="3" width="9.140625" style="41"/>
    <col min="4" max="4" width="9.140625" style="104"/>
    <col min="5" max="5" width="9.140625" style="41"/>
    <col min="6" max="6" width="12.5703125" style="41" customWidth="1"/>
    <col min="7" max="16384" width="9.140625" style="41"/>
  </cols>
  <sheetData>
    <row r="1" spans="1:6" x14ac:dyDescent="0.2">
      <c r="A1" s="40" t="s">
        <v>38</v>
      </c>
    </row>
    <row r="3" spans="1:6" x14ac:dyDescent="0.2">
      <c r="A3" s="48" t="s">
        <v>44</v>
      </c>
      <c r="B3" s="49"/>
      <c r="C3" s="49"/>
      <c r="D3" s="49"/>
      <c r="E3" s="49"/>
      <c r="F3" s="49"/>
    </row>
    <row r="4" spans="1:6" ht="246" customHeight="1" x14ac:dyDescent="0.2">
      <c r="A4" s="78">
        <v>1</v>
      </c>
      <c r="B4" s="79" t="s">
        <v>112</v>
      </c>
      <c r="C4" s="80"/>
      <c r="D4" s="105"/>
      <c r="E4" s="163"/>
      <c r="F4" s="60"/>
    </row>
    <row r="5" spans="1:6" x14ac:dyDescent="0.2">
      <c r="A5" s="83"/>
      <c r="B5" s="100"/>
      <c r="C5" s="101" t="s">
        <v>1</v>
      </c>
      <c r="D5" s="85">
        <v>22.5</v>
      </c>
      <c r="E5" s="162"/>
      <c r="F5" s="87">
        <f t="shared" ref="F5" si="0">AVERAGE(D5*E5)</f>
        <v>0</v>
      </c>
    </row>
    <row r="7" spans="1:6" x14ac:dyDescent="0.2">
      <c r="A7" s="48" t="s">
        <v>81</v>
      </c>
      <c r="B7" s="49"/>
      <c r="C7" s="49"/>
      <c r="D7" s="49"/>
      <c r="E7" s="49"/>
      <c r="F7" s="49"/>
    </row>
    <row r="8" spans="1:6" ht="245.25" customHeight="1" x14ac:dyDescent="0.2">
      <c r="A8" s="78">
        <v>2</v>
      </c>
      <c r="B8" s="79" t="s">
        <v>112</v>
      </c>
      <c r="C8" s="80"/>
      <c r="D8" s="105"/>
      <c r="E8" s="163"/>
      <c r="F8" s="60"/>
    </row>
    <row r="9" spans="1:6" x14ac:dyDescent="0.2">
      <c r="A9" s="83"/>
      <c r="B9" s="100"/>
      <c r="C9" s="101" t="s">
        <v>1</v>
      </c>
      <c r="D9" s="85">
        <v>17.7</v>
      </c>
      <c r="E9" s="162"/>
      <c r="F9" s="87">
        <f t="shared" ref="F9" si="1">AVERAGE(D9*E9)</f>
        <v>0</v>
      </c>
    </row>
    <row r="10" spans="1:6" x14ac:dyDescent="0.2">
      <c r="F10" s="68"/>
    </row>
    <row r="11" spans="1:6" x14ac:dyDescent="0.2">
      <c r="A11" s="48" t="s">
        <v>88</v>
      </c>
      <c r="B11" s="49"/>
      <c r="C11" s="49"/>
      <c r="D11" s="49"/>
      <c r="E11" s="49"/>
      <c r="F11" s="49"/>
    </row>
    <row r="12" spans="1:6" ht="127.5" x14ac:dyDescent="0.2">
      <c r="A12" s="78">
        <v>3</v>
      </c>
      <c r="B12" s="79" t="s">
        <v>99</v>
      </c>
      <c r="C12" s="80"/>
      <c r="D12" s="105"/>
      <c r="E12" s="163"/>
      <c r="F12" s="60"/>
    </row>
    <row r="13" spans="1:6" x14ac:dyDescent="0.2">
      <c r="A13" s="83"/>
      <c r="B13" s="100"/>
      <c r="C13" s="101" t="s">
        <v>1</v>
      </c>
      <c r="D13" s="85">
        <v>58</v>
      </c>
      <c r="E13" s="162"/>
      <c r="F13" s="87">
        <f>D13*E13</f>
        <v>0</v>
      </c>
    </row>
    <row r="14" spans="1:6" ht="51" x14ac:dyDescent="0.2">
      <c r="A14" s="78">
        <v>4</v>
      </c>
      <c r="B14" s="79" t="s">
        <v>100</v>
      </c>
      <c r="C14" s="80"/>
      <c r="D14" s="105"/>
      <c r="E14" s="163"/>
      <c r="F14" s="60"/>
    </row>
    <row r="15" spans="1:6" x14ac:dyDescent="0.2">
      <c r="A15" s="83"/>
      <c r="B15" s="100"/>
      <c r="C15" s="101" t="s">
        <v>1</v>
      </c>
      <c r="D15" s="85">
        <v>30</v>
      </c>
      <c r="E15" s="162"/>
      <c r="F15" s="87">
        <f>D15*E15</f>
        <v>0</v>
      </c>
    </row>
    <row r="17" spans="1:6" x14ac:dyDescent="0.2">
      <c r="A17" s="48" t="s">
        <v>89</v>
      </c>
      <c r="B17" s="49"/>
      <c r="C17" s="49"/>
      <c r="D17" s="49"/>
      <c r="E17" s="49"/>
      <c r="F17" s="49"/>
    </row>
    <row r="18" spans="1:6" ht="114.75" x14ac:dyDescent="0.2">
      <c r="A18" s="78">
        <v>5</v>
      </c>
      <c r="B18" s="79" t="s">
        <v>101</v>
      </c>
      <c r="C18" s="106"/>
      <c r="D18" s="105"/>
      <c r="E18" s="164"/>
      <c r="F18" s="107"/>
    </row>
    <row r="19" spans="1:6" x14ac:dyDescent="0.2">
      <c r="A19" s="108"/>
      <c r="B19" s="109"/>
      <c r="C19" s="101" t="s">
        <v>1</v>
      </c>
      <c r="D19" s="85">
        <v>62.7</v>
      </c>
      <c r="E19" s="162"/>
      <c r="F19" s="87">
        <f>D19*E19</f>
        <v>0</v>
      </c>
    </row>
    <row r="20" spans="1:6" x14ac:dyDescent="0.2">
      <c r="D20" s="41"/>
      <c r="F20" s="68"/>
    </row>
    <row r="21" spans="1:6" x14ac:dyDescent="0.2">
      <c r="A21" s="69" t="s">
        <v>119</v>
      </c>
      <c r="B21" s="69"/>
      <c r="C21" s="69"/>
      <c r="D21" s="69"/>
      <c r="E21" s="69"/>
      <c r="F21" s="70">
        <f>SUM(F4:F19)</f>
        <v>0</v>
      </c>
    </row>
  </sheetData>
  <sheetProtection algorithmName="SHA-512" hashValue="bfGfp1RRboKlalbsTltbK+Qckr9O1ZoUEp6El3ZxY8E88oWkl0FRybGlh1jElJbMa1hoxn5tB/1bkOppL0hERA==" saltValue="BQbS9f2gEnmsiBjjIy3/jQ==" spinCount="100000" sheet="1" objects="1" scenarios="1"/>
  <mergeCells count="5">
    <mergeCell ref="A3:F3"/>
    <mergeCell ref="A7:F7"/>
    <mergeCell ref="A11:F11"/>
    <mergeCell ref="A17:F17"/>
    <mergeCell ref="A21:E21"/>
  </mergeCells>
  <pageMargins left="0.7" right="0.7" top="0.75" bottom="0.75" header="0.3" footer="0.3"/>
  <pageSetup paperSize="9" orientation="portrait" r:id="rId1"/>
  <headerFooter>
    <oddFooter>&amp;C&amp;A&amp;RStran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3"/>
  <sheetViews>
    <sheetView view="pageLayout" topLeftCell="A17" zoomScaleNormal="100" zoomScaleSheetLayoutView="115" workbookViewId="0">
      <selection activeCell="E29" sqref="E29"/>
    </sheetView>
  </sheetViews>
  <sheetFormatPr defaultRowHeight="12.75" x14ac:dyDescent="0.2"/>
  <cols>
    <col min="1" max="1" width="9.140625" style="41"/>
    <col min="2" max="2" width="36.7109375" style="41" customWidth="1"/>
    <col min="3" max="3" width="9.140625" style="41"/>
    <col min="4" max="4" width="9.140625" style="104"/>
    <col min="5" max="5" width="9.140625" style="41"/>
    <col min="6" max="6" width="12.5703125" style="41" customWidth="1"/>
    <col min="7" max="16384" width="9.140625" style="41"/>
  </cols>
  <sheetData>
    <row r="1" spans="1:9" x14ac:dyDescent="0.2">
      <c r="A1" s="40" t="s">
        <v>45</v>
      </c>
    </row>
    <row r="3" spans="1:9" x14ac:dyDescent="0.2">
      <c r="A3" s="48" t="s">
        <v>44</v>
      </c>
      <c r="B3" s="49"/>
      <c r="C3" s="49"/>
      <c r="D3" s="49"/>
      <c r="E3" s="49"/>
      <c r="F3" s="49"/>
    </row>
    <row r="4" spans="1:9" ht="128.25" customHeight="1" x14ac:dyDescent="0.2">
      <c r="A4" s="78">
        <v>1</v>
      </c>
      <c r="B4" s="79" t="s">
        <v>61</v>
      </c>
      <c r="C4" s="80"/>
      <c r="D4" s="58"/>
      <c r="E4" s="163"/>
      <c r="F4" s="60"/>
    </row>
    <row r="5" spans="1:9" ht="15.75" customHeight="1" x14ac:dyDescent="0.2">
      <c r="A5" s="83"/>
      <c r="B5" s="100"/>
      <c r="C5" s="101" t="s">
        <v>1</v>
      </c>
      <c r="D5" s="85">
        <v>16.8</v>
      </c>
      <c r="E5" s="162"/>
      <c r="F5" s="87">
        <f>AVERAGE(D5*E5)</f>
        <v>0</v>
      </c>
    </row>
    <row r="6" spans="1:9" ht="89.25" x14ac:dyDescent="0.2">
      <c r="A6" s="73">
        <v>2</v>
      </c>
      <c r="B6" s="74" t="s">
        <v>60</v>
      </c>
      <c r="C6" s="75" t="s">
        <v>1</v>
      </c>
      <c r="D6" s="53">
        <v>7</v>
      </c>
      <c r="E6" s="160"/>
      <c r="F6" s="55">
        <f t="shared" ref="F6" si="0">AVERAGE(D6*E6)</f>
        <v>0</v>
      </c>
    </row>
    <row r="7" spans="1:9" x14ac:dyDescent="0.2">
      <c r="G7" s="64"/>
      <c r="H7" s="64"/>
      <c r="I7" s="62"/>
    </row>
    <row r="8" spans="1:9" x14ac:dyDescent="0.2">
      <c r="A8" s="48" t="s">
        <v>81</v>
      </c>
      <c r="B8" s="49"/>
      <c r="C8" s="49"/>
      <c r="D8" s="49"/>
      <c r="E8" s="49"/>
      <c r="F8" s="49"/>
    </row>
    <row r="9" spans="1:9" ht="114.75" x14ac:dyDescent="0.2">
      <c r="A9" s="78">
        <v>3</v>
      </c>
      <c r="B9" s="79" t="s">
        <v>61</v>
      </c>
      <c r="C9" s="80"/>
      <c r="D9" s="58"/>
      <c r="E9" s="163"/>
      <c r="F9" s="60"/>
    </row>
    <row r="10" spans="1:9" x14ac:dyDescent="0.2">
      <c r="A10" s="83"/>
      <c r="B10" s="100"/>
      <c r="C10" s="101" t="s">
        <v>1</v>
      </c>
      <c r="D10" s="85">
        <v>13</v>
      </c>
      <c r="E10" s="162"/>
      <c r="F10" s="87">
        <f>AVERAGE(D10*E10)</f>
        <v>0</v>
      </c>
    </row>
    <row r="11" spans="1:9" ht="89.25" x14ac:dyDescent="0.2">
      <c r="A11" s="73">
        <v>4</v>
      </c>
      <c r="B11" s="74" t="s">
        <v>60</v>
      </c>
      <c r="C11" s="75" t="s">
        <v>1</v>
      </c>
      <c r="D11" s="53">
        <v>5.5</v>
      </c>
      <c r="E11" s="160"/>
      <c r="F11" s="55">
        <f t="shared" ref="F11" si="1">AVERAGE(D11*E11)</f>
        <v>0</v>
      </c>
    </row>
    <row r="13" spans="1:9" x14ac:dyDescent="0.2">
      <c r="A13" s="48" t="s">
        <v>88</v>
      </c>
      <c r="B13" s="49"/>
      <c r="C13" s="49"/>
      <c r="D13" s="49"/>
      <c r="E13" s="49"/>
      <c r="F13" s="49"/>
    </row>
    <row r="14" spans="1:9" ht="114.75" x14ac:dyDescent="0.2">
      <c r="A14" s="78">
        <v>5</v>
      </c>
      <c r="B14" s="79" t="s">
        <v>61</v>
      </c>
      <c r="C14" s="80"/>
      <c r="D14" s="58"/>
      <c r="E14" s="163"/>
      <c r="F14" s="60"/>
    </row>
    <row r="15" spans="1:9" x14ac:dyDescent="0.2">
      <c r="A15" s="83"/>
      <c r="B15" s="100"/>
      <c r="C15" s="101" t="s">
        <v>1</v>
      </c>
      <c r="D15" s="85">
        <v>45.5</v>
      </c>
      <c r="E15" s="162"/>
      <c r="F15" s="87">
        <f>D15*E15</f>
        <v>0</v>
      </c>
    </row>
    <row r="16" spans="1:9" ht="89.25" x14ac:dyDescent="0.2">
      <c r="A16" s="73">
        <v>6</v>
      </c>
      <c r="B16" s="74" t="s">
        <v>60</v>
      </c>
      <c r="C16" s="75" t="s">
        <v>1</v>
      </c>
      <c r="D16" s="53">
        <v>14.7</v>
      </c>
      <c r="E16" s="160"/>
      <c r="F16" s="55">
        <f>D16*E16</f>
        <v>0</v>
      </c>
    </row>
    <row r="18" spans="1:6" x14ac:dyDescent="0.2">
      <c r="A18" s="48" t="s">
        <v>89</v>
      </c>
      <c r="B18" s="49"/>
      <c r="C18" s="49"/>
      <c r="D18" s="49"/>
      <c r="E18" s="49"/>
      <c r="F18" s="49"/>
    </row>
    <row r="19" spans="1:6" ht="114.75" x14ac:dyDescent="0.2">
      <c r="A19" s="78">
        <v>7</v>
      </c>
      <c r="B19" s="79" t="s">
        <v>102</v>
      </c>
      <c r="C19" s="80"/>
      <c r="D19" s="58"/>
      <c r="E19" s="163"/>
      <c r="F19" s="60"/>
    </row>
    <row r="20" spans="1:6" x14ac:dyDescent="0.2">
      <c r="A20" s="83"/>
      <c r="B20" s="100"/>
      <c r="C20" s="101" t="s">
        <v>1</v>
      </c>
      <c r="D20" s="85">
        <v>18.5</v>
      </c>
      <c r="E20" s="162"/>
      <c r="F20" s="87">
        <f>D20*E20</f>
        <v>0</v>
      </c>
    </row>
    <row r="21" spans="1:6" ht="102" x14ac:dyDescent="0.2">
      <c r="A21" s="73">
        <v>8</v>
      </c>
      <c r="B21" s="74" t="s">
        <v>103</v>
      </c>
      <c r="C21" s="75" t="s">
        <v>1</v>
      </c>
      <c r="D21" s="53">
        <v>38.299999999999997</v>
      </c>
      <c r="E21" s="160"/>
      <c r="F21" s="55">
        <f>D21*E21</f>
        <v>0</v>
      </c>
    </row>
    <row r="22" spans="1:6" x14ac:dyDescent="0.2">
      <c r="D22" s="41"/>
      <c r="F22" s="68"/>
    </row>
    <row r="23" spans="1:6" x14ac:dyDescent="0.2">
      <c r="A23" s="69" t="s">
        <v>119</v>
      </c>
      <c r="B23" s="69"/>
      <c r="C23" s="69"/>
      <c r="D23" s="69"/>
      <c r="E23" s="69"/>
      <c r="F23" s="70">
        <f>SUM(F4:F21)</f>
        <v>0</v>
      </c>
    </row>
  </sheetData>
  <sheetProtection algorithmName="SHA-512" hashValue="hFN+VQCqXRMGa90MYnBUBUeaVufkatEZTBHBzWhf4jooED4cD3zv3/Myf5cl/0PRKU0mXJZ/39YvGZBKhYhyKA==" saltValue="u9d1bSDM2/V7zU7bR7h+dw==" spinCount="100000" sheet="1" objects="1" scenarios="1"/>
  <mergeCells count="5">
    <mergeCell ref="A3:F3"/>
    <mergeCell ref="A8:F8"/>
    <mergeCell ref="A13:F13"/>
    <mergeCell ref="A18:F18"/>
    <mergeCell ref="A23:E23"/>
  </mergeCells>
  <pageMargins left="0.7" right="0.7" top="0.75" bottom="0.75" header="0.3" footer="0.3"/>
  <pageSetup paperSize="9" orientation="portrait" r:id="rId1"/>
  <headerFooter>
    <oddFooter>&amp;C&amp;A&amp;RStran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4"/>
  <sheetViews>
    <sheetView view="pageLayout" topLeftCell="A12" zoomScaleNormal="100" zoomScaleSheetLayoutView="115" workbookViewId="0">
      <selection activeCell="E23" sqref="E23"/>
    </sheetView>
  </sheetViews>
  <sheetFormatPr defaultRowHeight="12.75" x14ac:dyDescent="0.2"/>
  <cols>
    <col min="1" max="1" width="9.140625" style="41"/>
    <col min="2" max="2" width="37.85546875" style="41" customWidth="1"/>
    <col min="3" max="3" width="9.140625" style="41"/>
    <col min="4" max="4" width="9.140625" style="103"/>
    <col min="5" max="5" width="8" style="41" customWidth="1"/>
    <col min="6" max="6" width="14.42578125" style="41" customWidth="1"/>
    <col min="7" max="16384" width="9.140625" style="41"/>
  </cols>
  <sheetData>
    <row r="1" spans="1:6" x14ac:dyDescent="0.2">
      <c r="A1" s="93" t="s">
        <v>39</v>
      </c>
      <c r="B1" s="62"/>
      <c r="C1" s="62"/>
      <c r="D1" s="94"/>
      <c r="E1" s="62"/>
      <c r="F1" s="95"/>
    </row>
    <row r="2" spans="1:6" x14ac:dyDescent="0.2">
      <c r="A2" s="93"/>
      <c r="B2" s="62"/>
      <c r="C2" s="62"/>
      <c r="D2" s="94"/>
      <c r="E2" s="62"/>
      <c r="F2" s="95"/>
    </row>
    <row r="3" spans="1:6" ht="409.5" customHeight="1" x14ac:dyDescent="0.2">
      <c r="A3" s="42"/>
      <c r="B3" s="96" t="s">
        <v>63</v>
      </c>
      <c r="C3" s="43"/>
      <c r="D3" s="97"/>
      <c r="E3" s="43"/>
      <c r="F3" s="44"/>
    </row>
    <row r="4" spans="1:6" ht="15" customHeight="1" x14ac:dyDescent="0.2">
      <c r="A4" s="48" t="s">
        <v>44</v>
      </c>
      <c r="B4" s="49"/>
      <c r="C4" s="49"/>
      <c r="D4" s="49"/>
      <c r="E4" s="49"/>
      <c r="F4" s="49"/>
    </row>
    <row r="5" spans="1:6" ht="109.5" customHeight="1" x14ac:dyDescent="0.2">
      <c r="A5" s="73">
        <v>1</v>
      </c>
      <c r="B5" s="74" t="s">
        <v>47</v>
      </c>
      <c r="C5" s="75" t="s">
        <v>1</v>
      </c>
      <c r="D5" s="98">
        <v>42</v>
      </c>
      <c r="E5" s="160"/>
      <c r="F5" s="55">
        <f>AVERAGE(D5*E5)</f>
        <v>0</v>
      </c>
    </row>
    <row r="6" spans="1:6" ht="68.25" customHeight="1" x14ac:dyDescent="0.2">
      <c r="A6" s="78">
        <v>2</v>
      </c>
      <c r="B6" s="79" t="s">
        <v>46</v>
      </c>
      <c r="C6" s="80"/>
      <c r="D6" s="99"/>
      <c r="E6" s="163"/>
      <c r="F6" s="60"/>
    </row>
    <row r="7" spans="1:6" x14ac:dyDescent="0.2">
      <c r="A7" s="83"/>
      <c r="B7" s="100"/>
      <c r="C7" s="101" t="s">
        <v>1</v>
      </c>
      <c r="D7" s="102">
        <v>23.8</v>
      </c>
      <c r="E7" s="162"/>
      <c r="F7" s="87">
        <f>AVERAGE(D7*E7)</f>
        <v>0</v>
      </c>
    </row>
    <row r="9" spans="1:6" x14ac:dyDescent="0.2">
      <c r="A9" s="48" t="s">
        <v>81</v>
      </c>
      <c r="B9" s="49"/>
      <c r="C9" s="49"/>
      <c r="D9" s="49"/>
      <c r="E9" s="49"/>
      <c r="F9" s="49"/>
    </row>
    <row r="10" spans="1:6" ht="89.25" x14ac:dyDescent="0.2">
      <c r="A10" s="73">
        <v>3</v>
      </c>
      <c r="B10" s="74" t="s">
        <v>47</v>
      </c>
      <c r="C10" s="75" t="s">
        <v>1</v>
      </c>
      <c r="D10" s="98">
        <v>39</v>
      </c>
      <c r="E10" s="160"/>
      <c r="F10" s="55">
        <f>AVERAGE(D10*E10)</f>
        <v>0</v>
      </c>
    </row>
    <row r="11" spans="1:6" ht="63.75" x14ac:dyDescent="0.2">
      <c r="A11" s="78">
        <v>4</v>
      </c>
      <c r="B11" s="79" t="s">
        <v>46</v>
      </c>
      <c r="C11" s="80"/>
      <c r="D11" s="99"/>
      <c r="E11" s="163"/>
      <c r="F11" s="60"/>
    </row>
    <row r="12" spans="1:6" x14ac:dyDescent="0.2">
      <c r="A12" s="83"/>
      <c r="B12" s="100"/>
      <c r="C12" s="101" t="s">
        <v>1</v>
      </c>
      <c r="D12" s="102">
        <v>18.5</v>
      </c>
      <c r="E12" s="162"/>
      <c r="F12" s="87">
        <f>AVERAGE(D12*E12)</f>
        <v>0</v>
      </c>
    </row>
    <row r="14" spans="1:6" x14ac:dyDescent="0.2">
      <c r="A14" s="48" t="s">
        <v>88</v>
      </c>
      <c r="B14" s="48"/>
      <c r="C14" s="48"/>
      <c r="D14" s="48"/>
      <c r="E14" s="48"/>
      <c r="F14" s="48"/>
    </row>
    <row r="15" spans="1:6" ht="89.25" x14ac:dyDescent="0.2">
      <c r="A15" s="73">
        <v>5</v>
      </c>
      <c r="B15" s="74" t="s">
        <v>47</v>
      </c>
      <c r="C15" s="75" t="s">
        <v>1</v>
      </c>
      <c r="D15" s="98">
        <v>67.3</v>
      </c>
      <c r="E15" s="160"/>
      <c r="F15" s="55">
        <f>D15*E15</f>
        <v>0</v>
      </c>
    </row>
    <row r="16" spans="1:6" ht="63.75" x14ac:dyDescent="0.2">
      <c r="A16" s="78">
        <v>6</v>
      </c>
      <c r="B16" s="79" t="s">
        <v>46</v>
      </c>
      <c r="C16" s="80"/>
      <c r="D16" s="99"/>
      <c r="E16" s="163"/>
      <c r="F16" s="60"/>
    </row>
    <row r="17" spans="1:6" x14ac:dyDescent="0.2">
      <c r="A17" s="83"/>
      <c r="B17" s="100"/>
      <c r="C17" s="101" t="s">
        <v>1</v>
      </c>
      <c r="D17" s="102">
        <v>60.2</v>
      </c>
      <c r="E17" s="162"/>
      <c r="F17" s="87">
        <f>D17*E17</f>
        <v>0</v>
      </c>
    </row>
    <row r="19" spans="1:6" x14ac:dyDescent="0.2">
      <c r="A19" s="48" t="s">
        <v>89</v>
      </c>
      <c r="B19" s="48"/>
      <c r="C19" s="48"/>
      <c r="D19" s="48"/>
      <c r="E19" s="48"/>
      <c r="F19" s="48"/>
    </row>
    <row r="20" spans="1:6" ht="89.25" x14ac:dyDescent="0.2">
      <c r="A20" s="73">
        <v>7</v>
      </c>
      <c r="B20" s="74" t="s">
        <v>47</v>
      </c>
      <c r="C20" s="75" t="s">
        <v>1</v>
      </c>
      <c r="D20" s="98">
        <v>205</v>
      </c>
      <c r="E20" s="160"/>
      <c r="F20" s="55">
        <f>D20*E20</f>
        <v>0</v>
      </c>
    </row>
    <row r="21" spans="1:6" ht="63.75" x14ac:dyDescent="0.2">
      <c r="A21" s="78">
        <v>8</v>
      </c>
      <c r="B21" s="79" t="s">
        <v>46</v>
      </c>
      <c r="C21" s="80"/>
      <c r="D21" s="99"/>
      <c r="E21" s="163"/>
      <c r="F21" s="60"/>
    </row>
    <row r="22" spans="1:6" x14ac:dyDescent="0.2">
      <c r="A22" s="83"/>
      <c r="B22" s="100"/>
      <c r="C22" s="101" t="s">
        <v>1</v>
      </c>
      <c r="D22" s="102">
        <v>56.8</v>
      </c>
      <c r="E22" s="162"/>
      <c r="F22" s="87">
        <f>D22*E22</f>
        <v>0</v>
      </c>
    </row>
    <row r="23" spans="1:6" x14ac:dyDescent="0.2">
      <c r="D23" s="41"/>
      <c r="F23" s="68"/>
    </row>
    <row r="24" spans="1:6" x14ac:dyDescent="0.2">
      <c r="A24" s="69" t="s">
        <v>119</v>
      </c>
      <c r="B24" s="69"/>
      <c r="C24" s="69"/>
      <c r="D24" s="69"/>
      <c r="E24" s="69"/>
      <c r="F24" s="70">
        <f>SUM(F5:F22)</f>
        <v>0</v>
      </c>
    </row>
  </sheetData>
  <sheetProtection algorithmName="SHA-512" hashValue="fbRJFKwE3yoOQ/RXkWQwpER3bzcy7fulQHX+4lNHAJQDq05IBGO2gcwkwwl476AXdyx9sRd0BN6HyZ8MxDwa7w==" saltValue="1kDa/K+kLbh8JiCyhW27QA==" spinCount="100000" sheet="1" objects="1" scenarios="1"/>
  <mergeCells count="5">
    <mergeCell ref="A4:F4"/>
    <mergeCell ref="A9:F9"/>
    <mergeCell ref="A14:F14"/>
    <mergeCell ref="A19:F19"/>
    <mergeCell ref="A24:E24"/>
  </mergeCells>
  <pageMargins left="0.7" right="0.7" top="0.75" bottom="0.75" header="0.3" footer="0.3"/>
  <pageSetup paperSize="9" scale="95" orientation="portrait" r:id="rId1"/>
  <headerFooter>
    <oddFooter>&amp;A&amp;RStran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12</vt:i4>
      </vt:variant>
      <vt:variant>
        <vt:lpstr>Imenovani obsegi</vt:lpstr>
      </vt:variant>
      <vt:variant>
        <vt:i4>6</vt:i4>
      </vt:variant>
    </vt:vector>
  </HeadingPairs>
  <TitlesOfParts>
    <vt:vector size="18" baseType="lpstr">
      <vt:lpstr>rekapitulacija skupna</vt:lpstr>
      <vt:lpstr>Tehnični opis prostorov</vt:lpstr>
      <vt:lpstr>rekapitulacija grad.- obrt. del</vt:lpstr>
      <vt:lpstr>preddela</vt:lpstr>
      <vt:lpstr>zidarska dela</vt:lpstr>
      <vt:lpstr>mizarska dela</vt:lpstr>
      <vt:lpstr>tlakarska dela</vt:lpstr>
      <vt:lpstr>suhomontažna dela</vt:lpstr>
      <vt:lpstr>pleskarska dela</vt:lpstr>
      <vt:lpstr>ostala dela</vt:lpstr>
      <vt:lpstr>pohištvena oprema</vt:lpstr>
      <vt:lpstr>računalniška in druga oprema</vt:lpstr>
      <vt:lpstr>'pleskarska dela'!Področje_tiskanja</vt:lpstr>
      <vt:lpstr>'rekapitulacija grad.- obrt. del'!Področje_tiskanja</vt:lpstr>
      <vt:lpstr>'rekapitulacija skupna'!Področje_tiskanja</vt:lpstr>
      <vt:lpstr>'suhomontažna dela'!Področje_tiskanja</vt:lpstr>
      <vt:lpstr>'tlakarska dela'!Področje_tiskanja</vt:lpstr>
      <vt:lpstr>'zidarska dela'!Področje_tiskanja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dpavlekovic</dc:creator>
  <cp:lastModifiedBy>Vilma Zupančič</cp:lastModifiedBy>
  <cp:lastPrinted>2018-06-14T13:01:25Z</cp:lastPrinted>
  <dcterms:created xsi:type="dcterms:W3CDTF">2015-04-17T10:52:46Z</dcterms:created>
  <dcterms:modified xsi:type="dcterms:W3CDTF">2018-06-14T14:05:44Z</dcterms:modified>
</cp:coreProperties>
</file>