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ma.zupancic\OneDrive - Obcina Brezice\SLUZBA\JAVNA NAROČILA\NMV\OKIGJS\Cesta Čatež\RD\"/>
    </mc:Choice>
  </mc:AlternateContent>
  <xr:revisionPtr revIDLastSave="159" documentId="F3C53D4FCCF4136D411E4B44FBC3677D3CF4DB2D" xr6:coauthVersionLast="21" xr6:coauthVersionMax="21" xr10:uidLastSave="{B8C35D46-B85B-4BD4-8E66-EB07170169ED}"/>
  <bookViews>
    <workbookView xWindow="0" yWindow="0" windowWidth="20610" windowHeight="3120" activeTab="1" xr2:uid="{14D1CA7F-01CB-4D96-9F74-9CF360213F8B}"/>
  </bookViews>
  <sheets>
    <sheet name="REKAPITULACIJA" sheetId="9" r:id="rId1"/>
    <sheet name="GRADB. KONST. -1. FAZA_1. etapa" sheetId="1" r:id="rId2"/>
    <sheet name="GRADB. KONST. -1. FAZA_2. etapa" sheetId="2" r:id="rId3"/>
    <sheet name="JR - 1. FAZA_1. in 2. etapa" sheetId="6" r:id="rId4"/>
    <sheet name="Vodovod - 1. FAZA_1. etapa" sheetId="7" r:id="rId5"/>
    <sheet name="Vodovod - 1. FAZA_2. etapa" sheetId="8" r:id="rId6"/>
  </sheets>
  <externalReferences>
    <externalReference r:id="rId7"/>
  </externalReferenc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8" l="1"/>
  <c r="E120" i="8"/>
  <c r="E116" i="8"/>
  <c r="E112" i="8"/>
  <c r="E108" i="8"/>
  <c r="E80" i="7"/>
  <c r="E76" i="7"/>
  <c r="E72" i="7"/>
  <c r="E68" i="7"/>
  <c r="E64" i="7"/>
  <c r="A2" i="7" l="1"/>
  <c r="F351" i="2"/>
  <c r="F163" i="1"/>
  <c r="E102" i="8"/>
  <c r="E97" i="8"/>
  <c r="E93" i="8"/>
  <c r="E89" i="8"/>
  <c r="E83" i="8"/>
  <c r="E79" i="8"/>
  <c r="E75" i="8"/>
  <c r="E71" i="8"/>
  <c r="E67" i="8"/>
  <c r="E63" i="8"/>
  <c r="E59" i="8"/>
  <c r="E55" i="8"/>
  <c r="E51" i="8"/>
  <c r="E50" i="8"/>
  <c r="E45" i="8"/>
  <c r="E41" i="8"/>
  <c r="E37" i="8"/>
  <c r="E33" i="8"/>
  <c r="E32" i="8"/>
  <c r="E28" i="8"/>
  <c r="E27" i="8"/>
  <c r="E23" i="8"/>
  <c r="E18" i="8"/>
  <c r="E17" i="8"/>
  <c r="A16" i="8"/>
  <c r="A21" i="8" s="1"/>
  <c r="A26" i="8" s="1"/>
  <c r="A31" i="8" s="1"/>
  <c r="A36" i="8" s="1"/>
  <c r="A40" i="8" s="1"/>
  <c r="A44" i="8" s="1"/>
  <c r="A48" i="8" s="1"/>
  <c r="E13" i="8"/>
  <c r="A12" i="8"/>
  <c r="E9" i="8"/>
  <c r="A3" i="8"/>
  <c r="A2" i="8"/>
  <c r="A1" i="8"/>
  <c r="E60" i="7"/>
  <c r="E56" i="7"/>
  <c r="E52" i="7"/>
  <c r="E48" i="7"/>
  <c r="E44" i="7"/>
  <c r="E40" i="7"/>
  <c r="E36" i="7"/>
  <c r="E31" i="7"/>
  <c r="E26" i="7"/>
  <c r="E22" i="7"/>
  <c r="E18" i="7"/>
  <c r="E14" i="7"/>
  <c r="E13" i="7"/>
  <c r="A12" i="7"/>
  <c r="A17" i="7" s="1"/>
  <c r="E9" i="7"/>
  <c r="B3" i="7"/>
  <c r="A1" i="7"/>
  <c r="E83" i="7" l="1"/>
  <c r="E87" i="7" s="1"/>
  <c r="F11" i="9" s="1"/>
  <c r="A62" i="8"/>
  <c r="A66" i="8" s="1"/>
  <c r="A70" i="8" s="1"/>
  <c r="A74" i="8" s="1"/>
  <c r="A78" i="8" s="1"/>
  <c r="A82" i="8" s="1"/>
  <c r="A88" i="8" s="1"/>
  <c r="A92" i="8" s="1"/>
  <c r="A96" i="8" s="1"/>
  <c r="A100" i="8" s="1"/>
  <c r="A107" i="8" s="1"/>
  <c r="A111" i="8" s="1"/>
  <c r="A115" i="8" s="1"/>
  <c r="A119" i="8" s="1"/>
  <c r="A123" i="8" s="1"/>
  <c r="A127" i="8" s="1"/>
  <c r="A54" i="8"/>
  <c r="A58" i="8" s="1"/>
  <c r="E127" i="8"/>
  <c r="A29" i="7"/>
  <c r="A34" i="7" s="1"/>
  <c r="A39" i="7" s="1"/>
  <c r="A43" i="7" s="1"/>
  <c r="A21" i="7"/>
  <c r="A25" i="7" s="1"/>
  <c r="E131" i="8" l="1"/>
  <c r="F12" i="9" s="1"/>
  <c r="A55" i="7"/>
  <c r="A59" i="7" s="1"/>
  <c r="A63" i="7" s="1"/>
  <c r="A67" i="7" s="1"/>
  <c r="A71" i="7" s="1"/>
  <c r="A75" i="7" s="1"/>
  <c r="A79" i="7" s="1"/>
  <c r="A83" i="7" s="1"/>
  <c r="A47" i="7"/>
  <c r="A51" i="7" s="1"/>
  <c r="F55" i="6" l="1"/>
  <c r="F54" i="6"/>
  <c r="F53" i="6"/>
  <c r="F52" i="6"/>
  <c r="F51" i="6"/>
  <c r="F50" i="6"/>
  <c r="F49" i="6"/>
  <c r="F48" i="6"/>
  <c r="F47" i="6"/>
  <c r="F46" i="6"/>
  <c r="F44" i="6"/>
  <c r="F43" i="6"/>
  <c r="F42" i="6"/>
  <c r="F41" i="6"/>
  <c r="F40" i="6"/>
  <c r="F39" i="6"/>
  <c r="F38" i="6"/>
  <c r="A38" i="6"/>
  <c r="F30" i="6"/>
  <c r="F29" i="6"/>
  <c r="F28" i="6"/>
  <c r="F27" i="6"/>
  <c r="F26" i="6"/>
  <c r="F25" i="6"/>
  <c r="E31" i="6" s="1"/>
  <c r="F24" i="6"/>
  <c r="F23" i="6"/>
  <c r="F22" i="6"/>
  <c r="F21" i="6"/>
  <c r="F20" i="6"/>
  <c r="F18" i="6"/>
  <c r="F17" i="6"/>
  <c r="F16" i="6"/>
  <c r="F15" i="6"/>
  <c r="F14" i="6"/>
  <c r="F13" i="6"/>
  <c r="F12" i="6"/>
  <c r="F11" i="6"/>
  <c r="F10" i="6"/>
  <c r="A10" i="6"/>
  <c r="F31" i="6" l="1"/>
  <c r="F32" i="6" s="1"/>
  <c r="F9" i="9" s="1"/>
  <c r="E56" i="6"/>
  <c r="F56" i="6" s="1"/>
  <c r="A11" i="6"/>
  <c r="A12" i="6" s="1"/>
  <c r="A39" i="6"/>
  <c r="F23" i="2"/>
  <c r="F349" i="2"/>
  <c r="F347" i="2"/>
  <c r="F345" i="2"/>
  <c r="F334" i="2"/>
  <c r="F332" i="2"/>
  <c r="F330" i="2"/>
  <c r="F328" i="2"/>
  <c r="F326" i="2"/>
  <c r="F324" i="2"/>
  <c r="F322" i="2"/>
  <c r="F320" i="2"/>
  <c r="F318" i="2"/>
  <c r="F316" i="2"/>
  <c r="F314" i="2"/>
  <c r="F312" i="2"/>
  <c r="F310" i="2"/>
  <c r="F308" i="2"/>
  <c r="F306" i="2"/>
  <c r="F304" i="2"/>
  <c r="F302" i="2"/>
  <c r="F293" i="2"/>
  <c r="F283" i="2"/>
  <c r="F281" i="2"/>
  <c r="F279" i="2"/>
  <c r="F277" i="2"/>
  <c r="F275" i="2"/>
  <c r="F273" i="2"/>
  <c r="F271" i="2"/>
  <c r="F269" i="2"/>
  <c r="F267" i="2"/>
  <c r="F265" i="2"/>
  <c r="F263" i="2"/>
  <c r="F261" i="2"/>
  <c r="F259" i="2"/>
  <c r="F257" i="2"/>
  <c r="F255" i="2"/>
  <c r="F253" i="2"/>
  <c r="F251" i="2"/>
  <c r="F249" i="2"/>
  <c r="F238" i="2"/>
  <c r="F236" i="2"/>
  <c r="F234" i="2"/>
  <c r="F232" i="2"/>
  <c r="F230" i="2"/>
  <c r="F228" i="2"/>
  <c r="F226" i="2"/>
  <c r="F224" i="2"/>
  <c r="F222" i="2"/>
  <c r="F220" i="2"/>
  <c r="F218" i="2"/>
  <c r="F216" i="2"/>
  <c r="F214" i="2"/>
  <c r="F212" i="2"/>
  <c r="F210" i="2"/>
  <c r="F208" i="2"/>
  <c r="F206" i="2"/>
  <c r="F196" i="2"/>
  <c r="F194" i="2"/>
  <c r="F192" i="2"/>
  <c r="F190" i="2"/>
  <c r="F188" i="2"/>
  <c r="F186" i="2"/>
  <c r="F184" i="2"/>
  <c r="F199" i="2" s="1"/>
  <c r="F174" i="2"/>
  <c r="F172" i="2"/>
  <c r="F168" i="2"/>
  <c r="F166" i="2"/>
  <c r="F164" i="2"/>
  <c r="F153" i="2"/>
  <c r="F151" i="2"/>
  <c r="F148" i="2"/>
  <c r="F145" i="2"/>
  <c r="F134" i="2"/>
  <c r="F132" i="2"/>
  <c r="F130" i="2"/>
  <c r="F128" i="2"/>
  <c r="F126" i="2"/>
  <c r="F124" i="2"/>
  <c r="F122" i="2"/>
  <c r="F120" i="2"/>
  <c r="F118" i="2"/>
  <c r="F116" i="2"/>
  <c r="F114" i="2"/>
  <c r="F112" i="2"/>
  <c r="F103" i="2"/>
  <c r="F101" i="2"/>
  <c r="F99" i="2"/>
  <c r="F97" i="2"/>
  <c r="F95" i="2"/>
  <c r="F93" i="2"/>
  <c r="F91" i="2"/>
  <c r="F89" i="2"/>
  <c r="F87" i="2"/>
  <c r="F85" i="2"/>
  <c r="F75" i="2"/>
  <c r="F73" i="2"/>
  <c r="F71" i="2"/>
  <c r="F69" i="2"/>
  <c r="F67" i="2"/>
  <c r="F65" i="2"/>
  <c r="F63" i="2"/>
  <c r="F61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1" i="2"/>
  <c r="F19" i="2"/>
  <c r="F17" i="2"/>
  <c r="F15" i="2"/>
  <c r="F13" i="2"/>
  <c r="F11" i="2"/>
  <c r="F9" i="2"/>
  <c r="F7" i="2"/>
  <c r="F161" i="1"/>
  <c r="F159" i="1"/>
  <c r="F157" i="1"/>
  <c r="F148" i="1"/>
  <c r="F146" i="1"/>
  <c r="F144" i="1"/>
  <c r="F142" i="1"/>
  <c r="F140" i="1"/>
  <c r="F138" i="1"/>
  <c r="F129" i="1"/>
  <c r="F126" i="1"/>
  <c r="F123" i="1"/>
  <c r="F114" i="1"/>
  <c r="F112" i="1"/>
  <c r="F110" i="1"/>
  <c r="F108" i="1"/>
  <c r="F106" i="1"/>
  <c r="F104" i="1"/>
  <c r="F102" i="1"/>
  <c r="F100" i="1"/>
  <c r="F98" i="1"/>
  <c r="F96" i="1"/>
  <c r="F94" i="1"/>
  <c r="F117" i="1" s="1"/>
  <c r="F85" i="1"/>
  <c r="F83" i="1"/>
  <c r="F81" i="1"/>
  <c r="F79" i="1"/>
  <c r="F77" i="1"/>
  <c r="F75" i="1"/>
  <c r="F73" i="1"/>
  <c r="F64" i="1"/>
  <c r="F62" i="1"/>
  <c r="F60" i="1"/>
  <c r="F58" i="1"/>
  <c r="F56" i="1"/>
  <c r="F54" i="1"/>
  <c r="F52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7" i="6" l="1"/>
  <c r="F10" i="9" s="1"/>
  <c r="F355" i="2"/>
  <c r="F370" i="2" s="1"/>
  <c r="F54" i="2"/>
  <c r="F360" i="2" s="1"/>
  <c r="F106" i="2"/>
  <c r="F136" i="2"/>
  <c r="F156" i="2"/>
  <c r="F177" i="2"/>
  <c r="F365" i="2" s="1"/>
  <c r="F241" i="2"/>
  <c r="F337" i="2"/>
  <c r="F369" i="2" s="1"/>
  <c r="F166" i="1"/>
  <c r="F179" i="1" s="1"/>
  <c r="F88" i="1"/>
  <c r="F67" i="1"/>
  <c r="F132" i="1"/>
  <c r="F177" i="1" s="1"/>
  <c r="F174" i="1"/>
  <c r="F151" i="1"/>
  <c r="F178" i="1" s="1"/>
  <c r="F176" i="1"/>
  <c r="F175" i="1"/>
  <c r="A13" i="6"/>
  <c r="A40" i="6"/>
  <c r="F46" i="1"/>
  <c r="F173" i="1" s="1"/>
  <c r="F364" i="2"/>
  <c r="F366" i="2"/>
  <c r="F296" i="2"/>
  <c r="F368" i="2" s="1"/>
  <c r="F78" i="2"/>
  <c r="F361" i="2" s="1"/>
  <c r="F362" i="2"/>
  <c r="F367" i="2"/>
  <c r="E180" i="1" l="1"/>
  <c r="F180" i="1" s="1"/>
  <c r="F182" i="1" s="1"/>
  <c r="F7" i="9" s="1"/>
  <c r="A14" i="6"/>
  <c r="A15" i="6" s="1"/>
  <c r="A41" i="6"/>
  <c r="A42" i="6" l="1"/>
  <c r="A16" i="6"/>
  <c r="A17" i="6" s="1"/>
  <c r="A18" i="6" s="1"/>
  <c r="F363" i="2"/>
  <c r="E371" i="2" s="1"/>
  <c r="F371" i="2" s="1"/>
  <c r="A19" i="6" l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43" i="6"/>
  <c r="F373" i="2"/>
  <c r="F8" i="9" s="1"/>
  <c r="F15" i="9" l="1"/>
  <c r="A44" i="6"/>
  <c r="A45" i="6" l="1"/>
  <c r="A48" i="6" l="1"/>
  <c r="A49" i="6" s="1"/>
  <c r="A50" i="6" s="1"/>
  <c r="A51" i="6" s="1"/>
  <c r="A52" i="6" s="1"/>
  <c r="A53" i="6" s="1"/>
  <c r="A54" i="6" s="1"/>
  <c r="A55" i="6" s="1"/>
  <c r="A56" i="6" s="1"/>
</calcChain>
</file>

<file path=xl/sharedStrings.xml><?xml version="1.0" encoding="utf-8"?>
<sst xmlns="http://schemas.openxmlformats.org/spreadsheetml/2006/main" count="1034" uniqueCount="401">
  <si>
    <t>3.4.3.3.1 PREDRAČUN Z REKAPITULACIJO - 1. FAZA / 1. ETAPA</t>
  </si>
  <si>
    <t>1. PREDDELA</t>
  </si>
  <si>
    <t>zap. št.</t>
  </si>
  <si>
    <t>opis postavke</t>
  </si>
  <si>
    <t>enota</t>
  </si>
  <si>
    <t>količina</t>
  </si>
  <si>
    <t>cena/enoto</t>
  </si>
  <si>
    <t>cena</t>
  </si>
  <si>
    <t>opomba</t>
  </si>
  <si>
    <t>1.01</t>
  </si>
  <si>
    <t>Obnova in zavarovanje zakoličbe osi trase javne ceste v gričevnatem terenu vključno z izdelavo zapisnika.</t>
  </si>
  <si>
    <t>km</t>
  </si>
  <si>
    <t>komplet (preplastitev+menjava) je zajeto pri cesti - občina bi morala tudi zaradi preplastitve izvesti zakoličbo</t>
  </si>
  <si>
    <t>1.02</t>
  </si>
  <si>
    <t>Postavitev in zavarovanje prečnih profilov.</t>
  </si>
  <si>
    <t>kos</t>
  </si>
  <si>
    <t>1.03</t>
  </si>
  <si>
    <t>Zakoličba detajlnih točk uvozov, robnikov, zavijalnih radijev …. Vključno z izdelavo zapisnika.</t>
  </si>
  <si>
    <t>1.04</t>
  </si>
  <si>
    <t>Rezanje asfaltne plasti s talno diamantno žago, debele 6 do 10 cm</t>
  </si>
  <si>
    <r>
      <t>m</t>
    </r>
    <r>
      <rPr>
        <vertAlign val="superscript"/>
        <sz val="10"/>
        <rFont val="Arial"/>
        <family val="2"/>
        <charset val="238"/>
      </rPr>
      <t>1</t>
    </r>
  </si>
  <si>
    <t>komplet (preplastitev+menjava) je zajeto pri cesti (če bi preplastili, nebi bilo rezanja, bilo bi pa struženje). Struženje ni potrebno, zato smo celotno postavko dali k cesti</t>
  </si>
  <si>
    <t>1.05</t>
  </si>
  <si>
    <t>Rezanje betonskih pohodnih in povoznih plošč s talno diamantno žago, ocenjena debelina plošče 10-15cm.</t>
  </si>
  <si>
    <t>1.06</t>
  </si>
  <si>
    <t>Rezanje vertikalnih sten AB zidov z diamantno žago, ocenjena debelina zidov 15-20cm.</t>
  </si>
  <si>
    <t>1.07</t>
  </si>
  <si>
    <t xml:space="preserve">Odstranitev - rušitev asfaltne plasti v debelini 6 do 10 cm (rezkanje ali rušenje) z odvozom v deponijo in plačilom takse. </t>
  </si>
  <si>
    <r>
      <t>m</t>
    </r>
    <r>
      <rPr>
        <vertAlign val="superscript"/>
        <sz val="10"/>
        <rFont val="Arial"/>
        <family val="2"/>
        <charset val="238"/>
      </rPr>
      <t>2</t>
    </r>
  </si>
  <si>
    <t>samo na območju zamenjave vozišča</t>
  </si>
  <si>
    <t>1.08</t>
  </si>
  <si>
    <t xml:space="preserve">Rušenje betonskih in tlakovanih povoznih površin z odvozom materiala v deponijo in plačilom takse. </t>
  </si>
  <si>
    <t>komplet pri cesti  - nahaja se samo v območju menjave vozišča</t>
  </si>
  <si>
    <t>1.09</t>
  </si>
  <si>
    <t xml:space="preserve">Odkop in odstranitev vseh vrst betonskih robnikov na betonskem temelju vključno z odvodzom na deponijo in plačilom takse. </t>
  </si>
  <si>
    <t>1.10</t>
  </si>
  <si>
    <t xml:space="preserve">Rušenje AB zidov (delno rušenje zidu pri obstoječem vodnjaku) z odvozom materiala v deponijo in plačilom takse. </t>
  </si>
  <si>
    <r>
      <t>m</t>
    </r>
    <r>
      <rPr>
        <vertAlign val="superscript"/>
        <sz val="10"/>
        <rFont val="Arial"/>
        <family val="2"/>
        <charset val="238"/>
      </rPr>
      <t>3</t>
    </r>
  </si>
  <si>
    <t>1.11</t>
  </si>
  <si>
    <t xml:space="preserve">Višinska prilagoditev kot pokrovov obstoječih jaškov na novo niveletno ureditev. </t>
  </si>
  <si>
    <t>1.12</t>
  </si>
  <si>
    <t>1.13</t>
  </si>
  <si>
    <t>Zakoličba trase obstoječega TK voda.</t>
  </si>
  <si>
    <t>ocena</t>
  </si>
  <si>
    <t>komplet (preplastitev+menjava) zajeto pri  cesti</t>
  </si>
  <si>
    <t>1.14</t>
  </si>
  <si>
    <t>Zakoličba trase obstoječega vodovoda.</t>
  </si>
  <si>
    <t>1.15</t>
  </si>
  <si>
    <t>Zakoličba trase obstoječega elektro voda.</t>
  </si>
  <si>
    <t>1.16</t>
  </si>
  <si>
    <t>Zakoličba trase obstoječe kanalizacije.</t>
  </si>
  <si>
    <t>1.17</t>
  </si>
  <si>
    <t>Zakoličba trase obstoječe javne razsvetljave.</t>
  </si>
  <si>
    <t>1.18</t>
  </si>
  <si>
    <t xml:space="preserve">Organizacija in priprava gradbišča. </t>
  </si>
  <si>
    <t>1.19</t>
  </si>
  <si>
    <t>SKUPAJ</t>
  </si>
  <si>
    <t>2. ZEMELJSKA DELA</t>
  </si>
  <si>
    <t>2.01</t>
  </si>
  <si>
    <t>Široki izkop v težki zemljini in mehki kamnini - material II do III kategorije.</t>
  </si>
  <si>
    <t>2.02</t>
  </si>
  <si>
    <t xml:space="preserve">Dodatek za ročni izkop v območju obstoječih komunalnih vodov (ocenjena količina). </t>
  </si>
  <si>
    <t>2.03</t>
  </si>
  <si>
    <t>Ureditev planuma temeljnih tal na mestu širokega izkopa (valjanje z valjarjem)</t>
  </si>
  <si>
    <t>2.04</t>
  </si>
  <si>
    <t xml:space="preserve">Nabava in polaganje ločilne plasti geotekstila površinske teže 200g/m2, debelina 1mm, natezna trdnost 1,0 kN/m. </t>
  </si>
  <si>
    <t>2.05</t>
  </si>
  <si>
    <t xml:space="preserve">Izdelava posteljice iz drobljenca 0/125mm v debelini 30-40cm vključno z nabavo, transportom in razgrinjanjem materiala ter komprimiranjem do predpisane zbitosti. </t>
  </si>
  <si>
    <t>2.06</t>
  </si>
  <si>
    <t>Humuziranje ravnih površin brez valjanja, v debelini 15 cm - strojno planiranje ter posejanjem s travnim semenom (humuziranje z nabavo humuza iz stranskega odvzema).</t>
  </si>
  <si>
    <t>2.07</t>
  </si>
  <si>
    <t xml:space="preserve">Nakladanje izkopanega materiala II. in III. kategorije, prevoz na deponijo na razdaliji 10 - 15km ter razprostiranje na deponiji vključno s plačilom takse - obračun materiala v raščenem stanju. </t>
  </si>
  <si>
    <t>3. ZGORNJI USTROJ</t>
  </si>
  <si>
    <t>3.01</t>
  </si>
  <si>
    <t xml:space="preserve">Izdelava nevezane nosilne plasti enakomerno zrnatega drobljenca (tampona) iz kamnine 0/32 v debelini minimalno 25 cm vključno z nabavo, transportom in razgrinjanjem materiala ter komprimiranjem do predpisane zbitosti - obračun v zbitem stanju (tampon pod cesto, hodnikom in tlaki). </t>
  </si>
  <si>
    <t>3.02</t>
  </si>
  <si>
    <t xml:space="preserve">Premaz stika stari novi asfalt z bitumensko emulzijo. </t>
  </si>
  <si>
    <t>3.03</t>
  </si>
  <si>
    <t>Izdelava zgornje nosilne plasti bituminizranega drobljenca zrnavosti 0/22 mm s cestogradbenim bitumnom v debelini 60 mm (AC 22 base B 50/70 A4) - cesta.</t>
  </si>
  <si>
    <t>3.04</t>
  </si>
  <si>
    <t>Izdelava obrabne in zaporne plasti bitumenskega betona BB 11 iz zmesi zrn kamnin in cestogradbenega bitumna v debelini 40 mm (AC 11 surf B 70/100 A4) - cesta.</t>
  </si>
  <si>
    <t>3.05</t>
  </si>
  <si>
    <t>Izdelava obrabne in zaporne plasti bitumenskega betona BB 8 iz zmesi zrn kamnin in cestogradbenega bitumna v debelini 50 mm (AC surf B 70/100 A5) - hodnik za pešce.</t>
  </si>
  <si>
    <t>3.06</t>
  </si>
  <si>
    <t>Dobava in vgraditev predfabriciranega dvignjenega robnika iz cementnega betona  s prerezom 15/25 cm</t>
  </si>
  <si>
    <t>3.07</t>
  </si>
  <si>
    <t>Izdelava novih tlakovanih površin z vgradnjo naravnega kamna - skrilavca vključno s pripravo betonske podlage d=15cm, lepljenjem ter fugiranjem kamna (obnova obstoječega hišnega dovoza).</t>
  </si>
  <si>
    <t>4. ODVODNJAVANJE</t>
  </si>
  <si>
    <t>4.01</t>
  </si>
  <si>
    <t xml:space="preserve">Bagerski izkop gradbene jame - jarka v težki zemljini in mehki kamnini - material II do III kategorije (poglobitev širokega izkopa za vgradnjo drenaže in kanalizacije). </t>
  </si>
  <si>
    <t>4.02</t>
  </si>
  <si>
    <t>Izdelava vtočnih jaškov iz betonskih cevi premera 50cm, vključno z zakoličbo, razširitvijo izkopa, zasipom in tipskim pokrovom - LTŽ pokrov premera 50cm, 250 kN - globina jaška 1.5-2.0m - vtok pod robnikom.</t>
  </si>
  <si>
    <t>4.03</t>
  </si>
  <si>
    <t>Izdelava vtočnih jaškov iz betonskih cevi premera 50cm, vključno z zakoličbo, razširitvijo izkopa, zasipom in tipskim pokrovom - LTŽ rešetko 250 kN - globina jaška 1.5-2.0m.</t>
  </si>
  <si>
    <t>4.04</t>
  </si>
  <si>
    <t>Izdelava revizijskih jaškov iz betonskih cevi premera 80cm, vključno z razširitvijo izkopa, zasipom in tipskim betonskim pokrovom fi 800mm, 400kN - globina jaška do 1.0 do 2.0m.</t>
  </si>
  <si>
    <t>4.05</t>
  </si>
  <si>
    <t xml:space="preserve">Nabava in vgradnja drenažne cevi D 15 vključno z betonsko posteljico iz betona C 12/15 (0.1 m3/m1) in obsipom z drenažnim zasipom (0.15 m3/m1).  </t>
  </si>
  <si>
    <t>4.06</t>
  </si>
  <si>
    <t xml:space="preserve">Nabava in vgradnja DK 25 drenažno kanalizacijskih cevi vključno z betonsko posteljico iz betona C 12/15 (0.1 m3/m1) in obsipom z drenažnim zasipom (0.15 m3/m1).  </t>
  </si>
  <si>
    <t>4.07</t>
  </si>
  <si>
    <t xml:space="preserve">Nabava in vgradnja PVC 160 kanalizacijskih cevi razreda SN8 vključno z betonsko posteljico iz betona C 12/15 (0.1 m3/m1) in obsipom s peskom (0.1 m3/m1).  </t>
  </si>
  <si>
    <t>4.08</t>
  </si>
  <si>
    <t xml:space="preserve">Izdelava prebojev obstoječih revizijskih jaškov z izdelavi priključka nove kanalizacijske cevi na jašek ter vodotesna obdelava stika. </t>
  </si>
  <si>
    <t>4.09</t>
  </si>
  <si>
    <t xml:space="preserve">Rezanje zgornjega dela obstoječe kanalizacijske cevi za vgradnjo novega nasadnega revizijskega jaška in obdelava dna jaška z betonom. </t>
  </si>
  <si>
    <t>4.10</t>
  </si>
  <si>
    <t>Priključitev obstoječih žlebov in v projektu neevidentiranih pritokov na novo ali obstoječo kanalizacijo (pavšalna ocena za vgradnjo 5m cevi PVC 160 z nabavo, izkopom in zasipom cevi) - ocenjena količina - obračun opravljen po dejanski vgradnji.</t>
  </si>
  <si>
    <t>4.11</t>
  </si>
  <si>
    <t>5. PROMETNA OPREMA IN SIGNALIZACIJA</t>
  </si>
  <si>
    <t>5.01</t>
  </si>
  <si>
    <t>Nabava in postavitev stebrička iz vroče cinkane jeklene cevi premera 64mm, vključno z izdelavo betonskega temelja globine 80cm, premera 30cm.</t>
  </si>
  <si>
    <t>- višina 3,65m: 1 kos</t>
  </si>
  <si>
    <t>5.02</t>
  </si>
  <si>
    <t>Dobava in pritrditev okroglega prometnega znaka premera 60cm iz aluminjaste pločevine z razredom svetlobne odbojnosti:</t>
  </si>
  <si>
    <t>- RA3: znak 2102</t>
  </si>
  <si>
    <t>5.03</t>
  </si>
  <si>
    <t>Označba površin na vozišču z reflektirajočo belo barvo (dejansko opleskanje površin) - prehod za pešce, stop črta.</t>
  </si>
  <si>
    <t>6. GRADBENA DELA ZA VGRADNJO VODOVODA IN JAVNE RAZSVETLJAVE</t>
  </si>
  <si>
    <t>6.01</t>
  </si>
  <si>
    <t xml:space="preserve">VODOVOD - Bagerski izkop gradbene jame - jarka v težki zemljini in mehki kamnini - material II do III kategorije (poglobitev širokega izkopa za vgradnjo vodovodne cevi). </t>
  </si>
  <si>
    <t>6.02</t>
  </si>
  <si>
    <t xml:space="preserve">VODOVOD - Priprava peščene posteljice in peščeni obsip položene vodovodne cevi iz peska 0/4mm - zasutje vsaj v d=10cm oziroma do nivoja širokega izkopa - planuma temeljnih tal ceste.  </t>
  </si>
  <si>
    <t>6.03</t>
  </si>
  <si>
    <t>VODOVOD - PVC trak za označevanje vodovoda rdeče barve z napisom POZOR VODOVOD</t>
  </si>
  <si>
    <t>6.04</t>
  </si>
  <si>
    <t xml:space="preserve">JR - Bagerski izkop gradbene jame - jarka v težki zemljini in mehki kamnini - material II do III kategorije (poglobitev širokega izkopa za vgradnjo JR cevi). </t>
  </si>
  <si>
    <t>6.05</t>
  </si>
  <si>
    <t xml:space="preserve">JR - Priprava peščene posteljice in peščeni obsip položene JR cevi iz peska 0/4mm - zasutje vsaj v d=10cm oziroma do nivoja širokega izkopa - planuma temeljnih tal ceste.  </t>
  </si>
  <si>
    <t>6.06</t>
  </si>
  <si>
    <t>JR - PVC trak za označevanje elektro voda rdeče barve z napisom POZOR ELEKTRIKA</t>
  </si>
  <si>
    <t>7. OSTALA DELA IN STORITVE</t>
  </si>
  <si>
    <t>7.01</t>
  </si>
  <si>
    <t>Čiščenje gradbišča z odstranitvijo vseh začasnih deponij.</t>
  </si>
  <si>
    <t>7.02</t>
  </si>
  <si>
    <t xml:space="preserve">Projektantski nadzor. </t>
  </si>
  <si>
    <t>ur</t>
  </si>
  <si>
    <t>7.03</t>
  </si>
  <si>
    <t>Geološki nadzor.</t>
  </si>
  <si>
    <t>REKAPITULACIJA</t>
  </si>
  <si>
    <t>6. GRADBENA DELA ZA VGRADNJO VODOVODA IN JR</t>
  </si>
  <si>
    <t xml:space="preserve">SKUPAJ </t>
  </si>
  <si>
    <t>3.4.3.3.2 PREDRAČUN Z REKAPITULACIJO - 1. FAZA / 2. ETAPA</t>
  </si>
  <si>
    <t xml:space="preserve">Rušenje AB zidov in stopnišč z odvozom materiala v deponijo in plačilom takse. </t>
  </si>
  <si>
    <t xml:space="preserve">Rušenje obstoječe betonske ograje iz montažnih votlih elementov - višina ograje do 1.0m z odvozom v deponijo in plačilom takse. </t>
  </si>
  <si>
    <t xml:space="preserve">Odstranitev vseh vrst ograj (žične, lesene, iz jeklenih polnil) višina ograje do 1.0m z odvozom v deponijo in plačilom takse. </t>
  </si>
  <si>
    <t xml:space="preserve">Čiščenje terena - sekanje gostega grmovja in žive meje debeline stebla do 15cm z ruvanjem korenin ter deponiranjem vej in korenin na deponiji. </t>
  </si>
  <si>
    <t xml:space="preserve">Posek dreves premera 25-75 cm z oklestenjem vejevja, razžaganjem debla, odstranitvijo panja ter deponiranjem lesa in vejevja na deponiji - višina drevesa do 10m. </t>
  </si>
  <si>
    <t xml:space="preserve">Demontaža obstoječih prometnih znakov na vroče cinkanih stebričkih višine do 3m z odstranitvijo temelja in odvozom na deponijo. </t>
  </si>
  <si>
    <t xml:space="preserve">Prestavitev obstoječega lesenega droga elektro nizke napetosti na novo mikro lokacijo po navodilih upravljavca voda vključno z vsemi potrebnimi prevezavami. </t>
  </si>
  <si>
    <t>1.20</t>
  </si>
  <si>
    <t>1.21</t>
  </si>
  <si>
    <t>1.22</t>
  </si>
  <si>
    <t>1.23</t>
  </si>
  <si>
    <t xml:space="preserve">Nabava, transport in vgradnja kamnitega materiala premera do 30cm v oblogo brežine, vključno s humuziranjem in zatravitvijo fug - kamen zložen kontaktno na zemljino. </t>
  </si>
  <si>
    <t>2.08</t>
  </si>
  <si>
    <t>Dodatek za izdelavo asfaltnih muld š=0.50m.</t>
  </si>
  <si>
    <t>3.08</t>
  </si>
  <si>
    <t>Nabava in polaganje vrtnarskih betonskih robnikov 5/30/100 v betonski temelj.</t>
  </si>
  <si>
    <t>3.09</t>
  </si>
  <si>
    <t xml:space="preserve">Nabav in polaganje granitnih kock dimenzij 10/10/10 na podlago iz pustega betona debeline 5cm ter zapolnitev fug s cementno elastično fugirno maso. </t>
  </si>
  <si>
    <t>3.10</t>
  </si>
  <si>
    <t xml:space="preserve">Nabava, transport in vgrajevanje betonskih tlakovcev prireditvene ploščadi (kot tlakovci Oblak VIA APPIA ali podobni) vključno s peščeno podlago iz peska 0/4 debeline 4cm ter ločilno drenažno folijo. Dejanski izbor tlaka se dogovori z investitorjem pred pričetkom polaganja. </t>
  </si>
  <si>
    <t>Izdelava revizijskih jaškov iz betonskih cevi premera 50cm, vključno z razširitvijo izkopa, zasipom in litoželeznim pokrovom premera 50cm, 250 kN - globina jaška do 1.0m.</t>
  </si>
  <si>
    <t xml:space="preserve">Nabava in vgradnja PVC 200 kanalizacijskih cevi razreda SN8 vključno z betonsko posteljico iz betona C 12/15 (0.1 m3/m1) in obsipom s peskom (0.1 m3/m1).  </t>
  </si>
  <si>
    <t>4.12</t>
  </si>
  <si>
    <t>5.04</t>
  </si>
  <si>
    <t>Označba površin na vozišču z reflektirajočo rumeno barvo (dejansko opleskanje površin) - klančina za umirjanje prometa.</t>
  </si>
  <si>
    <t>6. HORTIKULTURNA IN PARKOVNA OPREMA</t>
  </si>
  <si>
    <t xml:space="preserve">Nabava in postavitev parkovnega smetnjaka robustne izvedbe. Smetnja iz naravnih materialov (vroče cinkana kovina, les, prani beton). Smetnjak mora omogočati enostavno praznjenje. </t>
  </si>
  <si>
    <t>Nabava in postavitev parkovne klopi robustne izvedbe. Podnožje klopi je iz pranega betona, sedalni del iz lesa, vijačni material in kovinski deli so vroče cinkani in iz nerjavečega jekla - dolžina klopi od 2.00 do 2.50 metra.</t>
  </si>
  <si>
    <t>Priprava sadilnih jam za drevoredno drevje. Pri izvedbi sadilnih jam je potrebno upoštevati:</t>
  </si>
  <si>
    <t>- za zemeljska dela DIN 19815</t>
  </si>
  <si>
    <t>- za sajenje DIN 109816</t>
  </si>
  <si>
    <t xml:space="preserve">Nabava in saditev drevesa Tilia insularis (Lipa 8/10 200cm). Postavka vključuje transport in zasaditev vkjlučno s pripravo substrata sadilne jame. </t>
  </si>
  <si>
    <t xml:space="preserve">Dobava in montaža talne rešetke za drevesa dimenzij 1600/540 mm. </t>
  </si>
  <si>
    <t>7. GRADBENA DELA ZA VGRADNJO VODOVODA</t>
  </si>
  <si>
    <t>7.04</t>
  </si>
  <si>
    <t>VODOVOD - Obbetoniranje hidrantnega kolena z betonom C25/30 - 0.25 m3/kos.</t>
  </si>
  <si>
    <t>7.05</t>
  </si>
  <si>
    <t>7.06</t>
  </si>
  <si>
    <t>7.07</t>
  </si>
  <si>
    <t>8. AB ZID 1</t>
  </si>
  <si>
    <t>8.01</t>
  </si>
  <si>
    <t>Zakoličba karakterističnih točk zidu.</t>
  </si>
  <si>
    <t>8.02</t>
  </si>
  <si>
    <t xml:space="preserve">Bagrski izkop v materialu III. kategorije z direktnim nakladanjem na prevozna sredstva. </t>
  </si>
  <si>
    <t>8.03</t>
  </si>
  <si>
    <t xml:space="preserve">Varovanje gradbene jame z zagatnico. </t>
  </si>
  <si>
    <t>8.04</t>
  </si>
  <si>
    <t>Odvoz predhodno odstranjenega materiala III. kategorije s kamioni v deponijo z zvračanjem toda brez nakladanja - obračun v raščenem stanju.</t>
  </si>
  <si>
    <t>8.05</t>
  </si>
  <si>
    <t xml:space="preserve">Razprostiranje izkopanega materiala na deponiji strojno in plačilo takse. </t>
  </si>
  <si>
    <t>8.06</t>
  </si>
  <si>
    <t xml:space="preserve">Nabava materila in vgradnja zasipa zidu z drobljenca 0/100mm v plasteh 30cm. </t>
  </si>
  <si>
    <t>8.07</t>
  </si>
  <si>
    <t>Nabava, izdelav, montaža in demontaža dvostranskega veznega vertikalnega opaža.</t>
  </si>
  <si>
    <t>8.08</t>
  </si>
  <si>
    <t>Nabava, izdelav, montaža in demontaža enostranskega vertikalnega opaža.</t>
  </si>
  <si>
    <t>8.09</t>
  </si>
  <si>
    <t>Izdelava opaža dilatacij.</t>
  </si>
  <si>
    <t>8.10</t>
  </si>
  <si>
    <t>Nabava, izdelava in montaža armature BSt 500 S(B)  premera do 12 mm.</t>
  </si>
  <si>
    <t>kg</t>
  </si>
  <si>
    <t>8.11</t>
  </si>
  <si>
    <t>Nabava, izdelava in montaža armature BSt 500 S(B)  premera nad 12 mm.</t>
  </si>
  <si>
    <t>8.12</t>
  </si>
  <si>
    <t>Nabava, izdelava in montaža armature BSt 500 M(B), mreža mase od 4-6kg/m2.</t>
  </si>
  <si>
    <t>8.13</t>
  </si>
  <si>
    <r>
      <t>Dobava in vgraditev cementnega betona C12/15 v prerez do 0,15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-m (podložni beton).</t>
    </r>
  </si>
  <si>
    <t>8.14</t>
  </si>
  <si>
    <t>Nabava, transport in vgrajevanje betona C 25/30 v temlje in vertikalne stene.</t>
  </si>
  <si>
    <t>8.15</t>
  </si>
  <si>
    <t>Izdelava izcednice (barbakane) iz trde plastične cevi, premera 5 cm, dolžine 30 cm</t>
  </si>
  <si>
    <t>8.16</t>
  </si>
  <si>
    <t>Uporaba dodatka - gostilca cementnega betona.</t>
  </si>
  <si>
    <t>8.17</t>
  </si>
  <si>
    <t>Nabava in vgradnja tipske ograje za pešce - cevna jeklena ograja z vertikalnimi polnili, pritrjena na AB zid h=1,20m.</t>
  </si>
  <si>
    <t>9. AB ZID 2</t>
  </si>
  <si>
    <t>9.01</t>
  </si>
  <si>
    <t xml:space="preserve">Izdelava začasneka dostopa - lesenega podesta - do stanovanjskega objekta. 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</si>
  <si>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</si>
  <si>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</si>
  <si>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</si>
  <si>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</si>
  <si>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</si>
  <si>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</si>
  <si>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</si>
  <si>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</si>
  <si>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</si>
  <si>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</si>
  <si>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</si>
  <si>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</si>
  <si>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</si>
  <si>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</si>
  <si>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</si>
  <si>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</si>
  <si>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</si>
  <si>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Ponovna izgradnja med gradnjo uničenega stopnišča do objekta Rimska cesta 25. V postavki so zajeta:</t>
  </si>
  <si>
    <t>kios</t>
  </si>
  <si>
    <t>- PVC folija: 4m2</t>
  </si>
  <si>
    <t>- tampon 0/32: 3m3</t>
  </si>
  <si>
    <t>- opaž: 3m2</t>
  </si>
  <si>
    <t>- podložni beton: 0,5m3</t>
  </si>
  <si>
    <t>- beton C25/30: 1,25m3</t>
  </si>
  <si>
    <t>- arm. mreže Q226/335: 100 kg</t>
  </si>
  <si>
    <t>- keramika: 5m2</t>
  </si>
  <si>
    <t>9.19</t>
  </si>
  <si>
    <t>10. AB ZID 3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</si>
  <si>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</si>
  <si>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</si>
  <si>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</si>
  <si>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</si>
  <si>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</si>
  <si>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</si>
  <si>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</si>
  <si>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</si>
  <si>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Dodatek za vgrajevanje ukrivljenega opaža.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</si>
  <si>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</si>
  <si>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</si>
  <si>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</si>
  <si>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</si>
  <si>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</si>
  <si>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</si>
  <si>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</si>
  <si>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</si>
  <si>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 xml:space="preserve">Nabava in lepljenje lomljenega dekorativnega kamna na vidni del zidu. </t>
  </si>
  <si>
    <t>10.17</t>
  </si>
  <si>
    <t>Nabava in vgradnja arhitekturno oblikovane, prašno barvane cevne ograje višine 1,20m.</t>
  </si>
  <si>
    <t>11. OSTALA DELA IN STORITVE</t>
  </si>
  <si>
    <t>11.01</t>
  </si>
  <si>
    <t>11.02</t>
  </si>
  <si>
    <t>11.03</t>
  </si>
  <si>
    <t>7. GRADBENA DELA ZA VGRADNJO VODOVODA IN JR</t>
  </si>
  <si>
    <t>12.  NEPREDVIDENA DELA 10% (od 1.-11.)</t>
  </si>
  <si>
    <t xml:space="preserve">Signalizacija gradbišča s prometno opremo in zavarovanje gradbišča vključno s postavitvijo delne ali popolne zapore prometa v času izvajanja del ter izdelavo elaborata cestne zapore s pridobitvijo dovoljenja. </t>
  </si>
  <si>
    <t xml:space="preserve">dni </t>
  </si>
  <si>
    <t xml:space="preserve">Signalizacija gradbišča s prometno opremo in zavarovanje gradbišča vključno z postavitvijo delne ali popolne zapore prometa v času izvajanja del ter izdelavo elaborata cestne zapore in pridobitvijo dovoljenja. </t>
  </si>
  <si>
    <t>dni</t>
  </si>
  <si>
    <t>8. NEPREDVIDENA DELA 10 % (od 1. do 7.)</t>
  </si>
  <si>
    <t>Poz.</t>
  </si>
  <si>
    <t>Opis opreme</t>
  </si>
  <si>
    <t>Kol.</t>
  </si>
  <si>
    <t>EM</t>
  </si>
  <si>
    <t>€/EM</t>
  </si>
  <si>
    <t>€ skupaj</t>
  </si>
  <si>
    <t>I. FAZA</t>
  </si>
  <si>
    <t>Elektroinštalacijska dela za JR - I.faza/I. etapa</t>
  </si>
  <si>
    <t xml:space="preserve">(dobava in montaža) </t>
  </si>
  <si>
    <t>Pripravljalna dela na gradbišču, zakoličba in detekcija obstoječih komunalnih vodov z upravljalci teh vodov v skupni dolžini 80 m ter določitev križanj z novo traso javne razsvetljave.</t>
  </si>
  <si>
    <t>kpl</t>
  </si>
  <si>
    <t>Detekcija obstoječe napajalne točke od koder se napaja obstoječa JR na območju obdelave skupaj z upravljalcem JR zaradi navezave na obstoječ izvod.  Upravljalec JR na tem območju je podjetje Elektronik Kranjc d.o.o.</t>
  </si>
  <si>
    <t>Detekcija krakov obstoječe JR izven območja obdelave, ki se napaja preko obstoječega kabla JR v območju obdelave skupaj z upravljalcem JR zaradi zagotavljanja napajanja tem krakom JR tudi po rekonstrukciji. Upravljalec JR na tem območju je podjetje Elektronik Kranjc d.o.o.</t>
  </si>
  <si>
    <t>Zakoličba trase kablovoda v skupni dolžini 80 m.</t>
  </si>
  <si>
    <t>Izvedba priklopov na obstoječe krake javne razsvetljave izven območja obdelave, komplet z drobnim veznim in montažnim materialom</t>
  </si>
  <si>
    <t>Dobava, postavitev in zalitje vsadnega konusnega kandelabra, površinsko antikorozijsko zaščiten z vročim cinkanjem po standardu EN ISO 1461, višine 6 m (celotna dolžina 6.8 m), za prvo cono vetra, vratci, vijaki kot npr. NCM R07. Za kandelabre je potrebno izdelati in predložiti statični izračun, kar mora biti upoštevano v ceni kandelabra. V ceni je potrebno upoštevati tudi strošek dvigala HIAB z košaro.</t>
  </si>
  <si>
    <t>kom</t>
  </si>
  <si>
    <t>Izdelava temelja za vsadni kandelaber, komplet z izkopom, izdelavo betonskega temelja, postavitev betonske cevi fi 30 in dolžine 1m za kandelaber, postavitev betonske cevi fi 50 in dolžine 1 m za jašek, obbetoniranje obeh cevi z betonom</t>
  </si>
  <si>
    <t>Dobava in montaža prikjučne plošče v kandelabru s priključno sponko za kable 10-35 mm2 in varovalnim elekmentom 6 A</t>
  </si>
  <si>
    <t>Dobava in montaža enojne vroče cinkane konzole za svetilko, npr. NCM S15, vključno z dodatnim nastavljivim kolenom za popolnoma ravno horizontalno  namestitev svetilk</t>
  </si>
  <si>
    <t>Dobava in polaganje izolirnih mapitel cevi v izkopan jarek:</t>
  </si>
  <si>
    <t>-</t>
  </si>
  <si>
    <t>cev fi 70, komplet z vlečno vrvico</t>
  </si>
  <si>
    <t>m</t>
  </si>
  <si>
    <t>cev fi 25, komplet z vlečno vrvico</t>
  </si>
  <si>
    <t>Dobava in polaganje vodnika NAYY-J 5x16mm2 v izolirne cevi v cestišču in v uvodnice kandelabrov do priključne plošče v kandelabru (pred naročilom kabla predhodno preveriti presek obstoječega kabla - nov kabel mora biti ekvivalenten obstoječemu)</t>
  </si>
  <si>
    <t>Dobava in polaganje vodnika NYY-J 3x1,5mm2, kompet z zaščitno euroflex cevjo v kandelaber od priključitve plošče v kandelabru do svetilke</t>
  </si>
  <si>
    <t>Dobava, montaža in priklop svetilk, kot npr.  Philips SGP340 FG 1xSON-TPP70W TP P2, 1x70W, IP66, IK08 ali ekvivalentno, spodaj ravno steklo, z možnostjo redukcije za 50% s krmilno fazo, komplet s konzolo z nastavljivim kotom za namestitev na pocinkan kandelaber.</t>
  </si>
  <si>
    <t>Dobava in polaganje pocinkanega valjanca FeZn 25 x 4 mm v izkopan jarek</t>
  </si>
  <si>
    <t>Dobava in montaža križnih sponk</t>
  </si>
  <si>
    <t>Izvedba vijačnih spojev valjanca s kandelabri, komplet s spojnim materialom</t>
  </si>
  <si>
    <t>Dobava in polaganje opozorilnega traku v izkopan jarek</t>
  </si>
  <si>
    <t>Izvedba pregledov, preskusov in meritev na instalaciji, izvedba meritev ozemljitve ter izdelava dokazila o zanesljivosti</t>
  </si>
  <si>
    <t>Izdelava načrta izvedenih del (PID) za celotno I. fazo</t>
  </si>
  <si>
    <t>Manjša nepredvidena in nespecificirana dela - po predhodni specifikaciji teh in potrditvi s strani investitorja.</t>
  </si>
  <si>
    <t>skupaj elektroinštalacijska dela I. faza/I. etapa:</t>
  </si>
  <si>
    <t>Elektroinštalacijska dela za JR - I.faza/II. etapa</t>
  </si>
  <si>
    <t>Zakoličba trase kablovoda v skupni dolžini 150 m.</t>
  </si>
  <si>
    <t>Dobava in montaža dvojne vroče cinkane konzole za svetilko, npr. NCM D15, vključno z dodatnim nastavljivim kolenom za popolnoma ravno horizontalno  namestitev svetilk</t>
  </si>
  <si>
    <t>skupaj elektroinštalacijska dela I. faza/II. etapa:</t>
  </si>
  <si>
    <t>1.</t>
  </si>
  <si>
    <t>Vodovod I faza- I etapa</t>
  </si>
  <si>
    <t>Št.</t>
  </si>
  <si>
    <t>OPIS POSTAVKE</t>
  </si>
  <si>
    <t>Količina</t>
  </si>
  <si>
    <t>Cena/enota brez DDV</t>
  </si>
  <si>
    <t>cena skupaj brez DDV (EUR)</t>
  </si>
  <si>
    <t>Zapiranje vodovodne trase zunanjega omrežja, praznenje, na koncu ponovno polnjenje izpraznjene trase</t>
  </si>
  <si>
    <t xml:space="preserve">kompl </t>
  </si>
  <si>
    <t>Cevi iz duktilne litine dolžine 6 m, (kot npr. TRM tip cevi K9, z Tyton spojnimi glavami ter navarjenim robom na nasprotni strani, zunanja zaščita spray-galvanizirano z zaščitnim slojem ter notranjo cementno oblogo). cevi  se izdobavijo v kompletu z tesnilom in varovalko proti izvleku</t>
  </si>
  <si>
    <t>Koleno (kot npr. TRM MMQ) komplet z tesnili in varovalkami proti izvleku  - izvesti je potrebno varovalni VI-TR spoj</t>
  </si>
  <si>
    <t>1</t>
  </si>
  <si>
    <t>4</t>
  </si>
  <si>
    <t>R kos(kot npr. TRM R) komplet z tesnili in varovalkami proti izvleku  - izvesti je potrebno varovalni VI-TR spoj</t>
  </si>
  <si>
    <t>DN 100 / 80</t>
  </si>
  <si>
    <t>2</t>
  </si>
  <si>
    <t>Prirobnično spojni kos (kot npr. TRM EU), NP 16 komplet z tesnili in vijaki iz nerjavečega jekla.</t>
  </si>
  <si>
    <t>DN 100</t>
  </si>
  <si>
    <t>Prirobnično spojni prehodni kos iz TRM na Asbestne cevi DN 80, NP 16 komplet z tesnili in vijaki iz nerjavečega jekla.</t>
  </si>
  <si>
    <t>kompl</t>
  </si>
  <si>
    <t>Podzemni zasun DN 100, PN 16 komplet z vgradilno armaturo za podzemno vgradnjo, tesnili, vijačnim materialom iz nerjavečega jekla, LTŽ ventilsko kapo s tipsko podložno betonsko ploščo.</t>
  </si>
  <si>
    <t>9</t>
  </si>
  <si>
    <t>Cev iz trdega PE za vodo tlakov do 10 bar, izdelana po SIST ISO 12007-2  Dobavljajo se v ali palicah po 6 ali 12 m, vključno dodatek na razrez.</t>
  </si>
  <si>
    <t>Elektrovarilna objemka iz PE (cevna spojka) npr. Frialen tip UB (MB) ali odgovarjajoče</t>
  </si>
  <si>
    <t>PVC trak za označevanje vodovoda rdeče barve z napisom POZOR VODOVOD</t>
  </si>
  <si>
    <t xml:space="preserve">Dobava in vgradnja cestne kape </t>
  </si>
  <si>
    <t>kompl.</t>
  </si>
  <si>
    <t>Dezinfekcija in izpiranje vodovodne instalacije</t>
  </si>
  <si>
    <t>Pripravljalna dela, zakoličba, čiščenje in zaključna dela</t>
  </si>
  <si>
    <t>Navazava novega vodovoda na obstoječi zemeljski razvod</t>
  </si>
  <si>
    <t>Nepredvideni stroški zaradi križanj z ostalimi komunalnimi vodi (eventualne prestavitve in zamiki od načrtovane trase)</t>
  </si>
  <si>
    <t>Tlačna preizkušnja s tlakom p = 12 bar</t>
  </si>
  <si>
    <t>Manjša nepredvidena dela in stroški 2%</t>
  </si>
  <si>
    <t>2.</t>
  </si>
  <si>
    <t>Vodovod I faza - II etapa</t>
  </si>
  <si>
    <t>T kos (kot npr. TRM T) komplet z tesnili in varovalkami proti izvleku - izvesti je potrebno varovalni VI-TR spoj</t>
  </si>
  <si>
    <t>DN 100/80/100</t>
  </si>
  <si>
    <t>DN 100/100/100</t>
  </si>
  <si>
    <t>Nadzemni hidrant DN80, PN16 s samozapornim ventilom in varovalom proti lomu v korenu, montaža po detajlu proizvajalca, tip glede na zahteve upravljalca omrežja</t>
  </si>
  <si>
    <t xml:space="preserve">TRM koleno z nogo za hidrant (N), PN 16, komplet s tesnili in vijaki iz nerjavečega jekla </t>
  </si>
  <si>
    <t>DN 80</t>
  </si>
  <si>
    <t>Podzemni zasun DN 80, PN 16 komplet z vgradilno armaturo za podzemno vgradnjo, tesnili, vijačnim materialom iz nerjavečega jekla, LTŽ ventilsko kapo s tipsko podložno betonsko ploščo.</t>
  </si>
  <si>
    <t xml:space="preserve">Prirobnično vmesni kos (kot npr. TRM F), NP 16 komplet z </t>
  </si>
  <si>
    <t>tesnili in vijaki iz nerjavečega jekla.</t>
  </si>
  <si>
    <t>DN 80 l=800</t>
  </si>
  <si>
    <t>DN 100 l=800</t>
  </si>
  <si>
    <t>Podzemni zasun DN 100, PN 16 komplet z, tesnili, vijačnim materialom iz nerjavečega jekla</t>
  </si>
  <si>
    <t>3</t>
  </si>
  <si>
    <t>Končnik z letečo prirobnico, komplet z vijačnim in tesnilnim materialom</t>
  </si>
  <si>
    <t>R kos IZ PE DN 100/50 z spojkami</t>
  </si>
  <si>
    <t>PE DN 100/50</t>
  </si>
  <si>
    <t>Zaključni čep iz PE, komplet z vgradnjo</t>
  </si>
  <si>
    <t>POGLOBITEV MAGISTRALNEGA VODA NL DN 250</t>
  </si>
  <si>
    <t>Zapiranje magistralnega voda, praznenje, na koncu ponovno polnjenje izpraznjene trase</t>
  </si>
  <si>
    <t>DN 250</t>
  </si>
  <si>
    <t>5</t>
  </si>
  <si>
    <t>SPLOŠNE POSTAVKE</t>
  </si>
  <si>
    <t xml:space="preserve">Odstranitev obstoječe lesene oglasne deske s postavitvijo na novo lokacijo. Oglasna deska se postavi na dva AB točkovna temelja dimenzije 30x30x80cm. Lokacija prestavitve se določi na mestu samem v dogovoru s predstavniki krajevne skupnosti in Občino.  </t>
  </si>
  <si>
    <t>Izdelava PID (v digitalni in analogni obliki), dokazil o zanesljivosti objekta, z geodetskim posnetkom izvedenega stanja v treh izvodih</t>
  </si>
  <si>
    <t>OBNOVA CESTE V NASELJU ČATEŽ OB SAVI Z DOGRADITVIJO PLOČNIKA ZA PEŠCE</t>
  </si>
  <si>
    <t>1. GRADBENE KONSTRUKCIJE 1. FAZA_1. etapa</t>
  </si>
  <si>
    <t>2. GRADBENE KONSTRUKCIJE 1. FAZA_2. etapa</t>
  </si>
  <si>
    <t>3. JR 1. FAZA_1. etapa</t>
  </si>
  <si>
    <t>4. JR 1. FAZA_2. etapa</t>
  </si>
  <si>
    <t>5. VODOVOD 1. FAZA 1. etapa</t>
  </si>
  <si>
    <t>6. VODOVOD 1. FAZA 2. etapa</t>
  </si>
  <si>
    <t>11.04</t>
  </si>
  <si>
    <t>DN 100 f114x6 (m)</t>
  </si>
  <si>
    <t>DN 80 f98x6 (m)</t>
  </si>
  <si>
    <t>DN 100 / 120°</t>
  </si>
  <si>
    <t>DN 80 /90°</t>
  </si>
  <si>
    <t xml:space="preserve">Navrtalno sedlo za LTŽ cevi DN 100 z odcepom PE f32x2,9 in ventilom na odcep vključno z vgradilno garnitura tip BS dolžine 1,0 m </t>
  </si>
  <si>
    <t>PE  32 x 2,9   m</t>
  </si>
  <si>
    <t>PE  32</t>
  </si>
  <si>
    <t>PE  60,3 x 5,6   m</t>
  </si>
  <si>
    <t>PE  63</t>
  </si>
  <si>
    <t xml:space="preserve">Navrtalno sedlo za PE cevi DN 50 z odcepom PE f32x2,9 in ventilom na odcep vključno z vgradilno garnitura tip BS dolžine 1,0 m </t>
  </si>
  <si>
    <t>DN 250 / 45°</t>
  </si>
  <si>
    <t>DN 100 PN 16 - PE f100</t>
  </si>
  <si>
    <t>PE f63</t>
  </si>
  <si>
    <t>1. FAZA (1. etapa in 2.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</si>
</sst>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.00\ _€_-;\-* #,##0.00\ _€_-;_-* \-??\ _€_-;_-@_-"/>
    <numFmt numFmtId="165" formatCode="0\."/>
    <numFmt numFmtId="166" formatCode="#,##0.00;[Red]\-#,##0.00"/>
    <numFmt numFmtId="167" formatCode="#,###.00"/>
    <numFmt numFmtId="168" formatCode="#,##0.00;[Red]\-#,##0.00;\ "/>
    <numFmt numFmtId="169" formatCode="#"/>
    <numFmt numFmtId="170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</cellStyleXfs>
  <cellXfs count="500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2" xfId="0" applyFont="1" applyBorder="1"/>
    <xf numFmtId="0" fontId="1" fillId="0" borderId="0" xfId="0" applyFont="1"/>
    <xf numFmtId="49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/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4" fillId="0" borderId="0" xfId="0" applyFont="1" applyAlignment="1">
      <alignment horizontal="center" vertical="top"/>
    </xf>
    <xf numFmtId="0" fontId="4" fillId="0" borderId="2" xfId="0" applyFont="1" applyBorder="1"/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2" xfId="0" applyFont="1" applyBorder="1"/>
    <xf numFmtId="0" fontId="5" fillId="0" borderId="0" xfId="0" applyFont="1"/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1" fillId="0" borderId="0" xfId="0" applyFont="1" applyFill="1"/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0" xfId="0" quotePrefix="1" applyFont="1" applyBorder="1" applyAlignment="1">
      <alignment vertical="top" wrapText="1"/>
    </xf>
    <xf numFmtId="4" fontId="4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0" xfId="0" quotePrefix="1" applyFont="1" applyFill="1" applyAlignment="1">
      <alignment vertical="top" wrapText="1"/>
    </xf>
    <xf numFmtId="0" fontId="1" fillId="0" borderId="0" xfId="0" applyFont="1" applyBorder="1" applyAlignment="1">
      <alignment horizontal="center"/>
    </xf>
    <xf numFmtId="165" fontId="1" fillId="0" borderId="0" xfId="2" applyNumberFormat="1" applyFont="1" applyBorder="1" applyAlignment="1" applyProtection="1">
      <alignment horizontal="center" vertical="top"/>
    </xf>
    <xf numFmtId="49" fontId="1" fillId="0" borderId="0" xfId="2" applyNumberFormat="1" applyFont="1" applyBorder="1" applyAlignment="1" applyProtection="1">
      <alignment vertical="top" wrapText="1"/>
    </xf>
    <xf numFmtId="0" fontId="2" fillId="0" borderId="0" xfId="2" applyNumberFormat="1" applyFont="1" applyBorder="1" applyAlignment="1" applyProtection="1">
      <alignment horizontal="center" vertical="top"/>
    </xf>
    <xf numFmtId="166" fontId="1" fillId="0" borderId="0" xfId="2" applyNumberFormat="1" applyFont="1" applyBorder="1" applyAlignment="1" applyProtection="1">
      <alignment horizontal="center" vertical="top"/>
    </xf>
    <xf numFmtId="166" fontId="8" fillId="0" borderId="0" xfId="2" applyNumberFormat="1" applyFont="1" applyBorder="1" applyAlignment="1" applyProtection="1">
      <alignment horizontal="center" vertical="top"/>
    </xf>
    <xf numFmtId="0" fontId="2" fillId="0" borderId="0" xfId="0" applyFont="1" applyBorder="1"/>
    <xf numFmtId="0" fontId="2" fillId="0" borderId="0" xfId="0" applyNumberFormat="1" applyFont="1" applyBorder="1" applyAlignment="1" applyProtection="1">
      <alignment vertical="top"/>
    </xf>
    <xf numFmtId="49" fontId="2" fillId="0" borderId="0" xfId="5" applyNumberFormat="1" applyFont="1" applyBorder="1" applyAlignment="1" applyProtection="1">
      <alignment horizontal="justify" vertical="top" wrapText="1"/>
    </xf>
    <xf numFmtId="49" fontId="2" fillId="0" borderId="0" xfId="0" applyNumberFormat="1" applyFont="1" applyBorder="1" applyAlignment="1">
      <alignment horizontal="left" vertical="top" wrapText="1"/>
    </xf>
    <xf numFmtId="166" fontId="9" fillId="0" borderId="0" xfId="2" applyNumberFormat="1" applyFont="1" applyBorder="1" applyAlignment="1" applyProtection="1">
      <alignment horizontal="center" vertical="top"/>
    </xf>
    <xf numFmtId="169" fontId="2" fillId="0" borderId="0" xfId="2" applyNumberFormat="1" applyFont="1" applyBorder="1" applyAlignment="1" applyProtection="1">
      <alignment horizontal="center" vertical="top"/>
    </xf>
    <xf numFmtId="168" fontId="1" fillId="0" borderId="0" xfId="4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 applyFill="1"/>
    <xf numFmtId="0" fontId="4" fillId="0" borderId="0" xfId="0" applyFont="1" applyBorder="1"/>
    <xf numFmtId="0" fontId="13" fillId="0" borderId="0" xfId="0" applyFont="1" applyAlignment="1">
      <alignment vertical="top" wrapText="1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Fill="1" applyAlignment="1">
      <alignment horizontal="right" vertical="top"/>
    </xf>
    <xf numFmtId="0" fontId="13" fillId="0" borderId="0" xfId="0" applyFont="1"/>
    <xf numFmtId="4" fontId="13" fillId="0" borderId="0" xfId="0" applyNumberFormat="1" applyFont="1" applyFill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4" fontId="13" fillId="0" borderId="0" xfId="0" applyNumberFormat="1" applyFont="1" applyAlignment="1">
      <alignment vertical="top"/>
    </xf>
    <xf numFmtId="0" fontId="4" fillId="0" borderId="2" xfId="0" applyFont="1" applyFill="1" applyBorder="1"/>
    <xf numFmtId="2" fontId="13" fillId="2" borderId="8" xfId="0" applyNumberFormat="1" applyFont="1" applyFill="1" applyBorder="1"/>
    <xf numFmtId="1" fontId="14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2" fontId="14" fillId="3" borderId="0" xfId="0" applyNumberFormat="1" applyFont="1" applyFill="1" applyBorder="1"/>
    <xf numFmtId="2" fontId="13" fillId="2" borderId="9" xfId="0" applyNumberFormat="1" applyFont="1" applyFill="1" applyBorder="1"/>
    <xf numFmtId="2" fontId="13" fillId="2" borderId="10" xfId="0" applyNumberFormat="1" applyFont="1" applyFill="1" applyBorder="1" applyAlignment="1"/>
    <xf numFmtId="2" fontId="13" fillId="2" borderId="4" xfId="0" applyNumberFormat="1" applyFont="1" applyFill="1" applyBorder="1"/>
    <xf numFmtId="2" fontId="15" fillId="3" borderId="0" xfId="0" applyNumberFormat="1" applyFont="1" applyFill="1" applyBorder="1"/>
    <xf numFmtId="1" fontId="15" fillId="3" borderId="0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/>
    <xf numFmtId="49" fontId="2" fillId="3" borderId="0" xfId="0" applyNumberFormat="1" applyFont="1" applyFill="1" applyBorder="1" applyAlignment="1">
      <alignment horizontal="left"/>
    </xf>
    <xf numFmtId="1" fontId="14" fillId="3" borderId="0" xfId="1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 wrapText="1"/>
    </xf>
    <xf numFmtId="1" fontId="14" fillId="0" borderId="11" xfId="1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2" fontId="2" fillId="0" borderId="1" xfId="0" applyNumberFormat="1" applyFont="1" applyBorder="1" applyAlignment="1">
      <alignment horizontal="justify" vertical="top"/>
    </xf>
    <xf numFmtId="49" fontId="2" fillId="0" borderId="1" xfId="0" applyNumberFormat="1" applyFont="1" applyBorder="1" applyAlignment="1">
      <alignment horizontal="left" vertical="top" wrapText="1"/>
    </xf>
    <xf numFmtId="1" fontId="14" fillId="0" borderId="1" xfId="1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/>
    <xf numFmtId="49" fontId="2" fillId="0" borderId="1" xfId="0" applyNumberFormat="1" applyFont="1" applyBorder="1"/>
    <xf numFmtId="1" fontId="14" fillId="0" borderId="1" xfId="0" applyNumberFormat="1" applyFont="1" applyBorder="1" applyAlignment="1"/>
    <xf numFmtId="1" fontId="14" fillId="0" borderId="0" xfId="0" applyNumberFormat="1" applyFont="1" applyBorder="1" applyAlignment="1"/>
    <xf numFmtId="49" fontId="2" fillId="0" borderId="1" xfId="0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2" fontId="14" fillId="0" borderId="0" xfId="1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/>
    <xf numFmtId="49" fontId="2" fillId="0" borderId="11" xfId="0" applyNumberFormat="1" applyFont="1" applyBorder="1"/>
    <xf numFmtId="1" fontId="14" fillId="0" borderId="11" xfId="0" applyNumberFormat="1" applyFont="1" applyBorder="1" applyAlignment="1"/>
    <xf numFmtId="49" fontId="2" fillId="0" borderId="7" xfId="0" applyNumberFormat="1" applyFont="1" applyBorder="1"/>
    <xf numFmtId="49" fontId="2" fillId="0" borderId="13" xfId="0" applyNumberFormat="1" applyFont="1" applyBorder="1"/>
    <xf numFmtId="1" fontId="14" fillId="0" borderId="13" xfId="0" applyNumberFormat="1" applyFont="1" applyBorder="1" applyAlignment="1"/>
    <xf numFmtId="49" fontId="2" fillId="0" borderId="10" xfId="0" applyNumberFormat="1" applyFont="1" applyBorder="1"/>
    <xf numFmtId="49" fontId="2" fillId="0" borderId="3" xfId="0" applyNumberFormat="1" applyFont="1" applyBorder="1"/>
    <xf numFmtId="1" fontId="14" fillId="0" borderId="3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justify" vertical="top"/>
    </xf>
    <xf numFmtId="49" fontId="2" fillId="0" borderId="0" xfId="0" applyNumberFormat="1" applyFont="1" applyBorder="1" applyAlignment="1">
      <alignment horizontal="justify" vertical="top" wrapText="1"/>
    </xf>
    <xf numFmtId="1" fontId="14" fillId="0" borderId="0" xfId="1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/>
    <xf numFmtId="4" fontId="2" fillId="0" borderId="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justify" vertical="top"/>
    </xf>
    <xf numFmtId="1" fontId="14" fillId="0" borderId="11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justify" vertical="top"/>
    </xf>
    <xf numFmtId="49" fontId="2" fillId="0" borderId="13" xfId="0" applyNumberFormat="1" applyFont="1" applyBorder="1" applyAlignment="1">
      <alignment horizontal="left" vertical="top" wrapText="1"/>
    </xf>
    <xf numFmtId="1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 vertical="top" wrapText="1"/>
    </xf>
    <xf numFmtId="1" fontId="14" fillId="0" borderId="14" xfId="1" applyNumberFormat="1" applyFont="1" applyBorder="1" applyAlignment="1">
      <alignment horizontal="right"/>
    </xf>
    <xf numFmtId="2" fontId="2" fillId="3" borderId="0" xfId="0" applyNumberFormat="1" applyFont="1" applyFill="1" applyBorder="1" applyAlignment="1">
      <alignment vertical="top"/>
    </xf>
    <xf numFmtId="4" fontId="14" fillId="3" borderId="0" xfId="0" applyNumberFormat="1" applyFont="1" applyFill="1" applyBorder="1" applyAlignment="1">
      <alignment horizontal="right" vertical="center"/>
    </xf>
    <xf numFmtId="1" fontId="14" fillId="3" borderId="0" xfId="0" applyNumberFormat="1" applyFont="1" applyFill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right" vertical="center"/>
    </xf>
    <xf numFmtId="2" fontId="14" fillId="3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1" xfId="0" applyNumberFormat="1" applyFont="1" applyBorder="1"/>
    <xf numFmtId="4" fontId="14" fillId="0" borderId="0" xfId="0" applyNumberFormat="1" applyFont="1" applyBorder="1"/>
    <xf numFmtId="4" fontId="14" fillId="0" borderId="1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" fontId="2" fillId="0" borderId="0" xfId="0" applyNumberFormat="1" applyFont="1" applyBorder="1"/>
    <xf numFmtId="4" fontId="1" fillId="0" borderId="0" xfId="0" applyNumberFormat="1" applyFont="1" applyFill="1" applyAlignment="1" applyProtection="1">
      <alignment horizontal="right" vertical="top"/>
      <protection locked="0"/>
    </xf>
    <xf numFmtId="4" fontId="13" fillId="0" borderId="0" xfId="0" applyNumberFormat="1" applyFont="1" applyFill="1" applyAlignment="1" applyProtection="1">
      <alignment horizontal="right" vertical="top"/>
      <protection locked="0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Fill="1" applyBorder="1" applyAlignment="1" applyProtection="1">
      <alignment horizontal="right" vertical="top"/>
      <protection locked="0"/>
    </xf>
    <xf numFmtId="4" fontId="13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3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Alignment="1" applyProtection="1">
      <alignment horizontal="right" vertical="top"/>
      <protection locked="0"/>
    </xf>
    <xf numFmtId="4" fontId="4" fillId="0" borderId="0" xfId="0" applyNumberFormat="1" applyFont="1" applyFill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 wrapText="1"/>
      <protection locked="0"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2" fontId="2" fillId="0" borderId="0" xfId="0" applyNumberFormat="1" applyFont="1" applyBorder="1" applyAlignment="1" applyProtection="1">
      <alignment horizontal="right" vertical="top"/>
      <protection locked="0"/>
    </xf>
    <xf numFmtId="2" fontId="2" fillId="0" borderId="0" xfId="0" applyNumberFormat="1" applyFont="1" applyAlignment="1" applyProtection="1">
      <alignment horizontal="right" vertical="top"/>
      <protection locked="0"/>
    </xf>
    <xf numFmtId="4" fontId="1" fillId="0" borderId="3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4" fontId="1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49" fontId="2" fillId="8" borderId="6" xfId="2" applyNumberFormat="1" applyFont="1" applyFill="1" applyBorder="1" applyAlignment="1" applyProtection="1">
      <alignment vertical="top" wrapText="1"/>
    </xf>
    <xf numFmtId="9" fontId="2" fillId="8" borderId="6" xfId="2" applyNumberFormat="1" applyFont="1" applyFill="1" applyBorder="1" applyAlignment="1" applyProtection="1">
      <alignment horizontal="center" vertical="top"/>
    </xf>
    <xf numFmtId="0" fontId="2" fillId="8" borderId="6" xfId="2" applyNumberFormat="1" applyFont="1" applyFill="1" applyBorder="1" applyAlignment="1" applyProtection="1">
      <alignment horizontal="center" vertical="top"/>
    </xf>
    <xf numFmtId="168" fontId="2" fillId="8" borderId="6" xfId="4" applyNumberFormat="1" applyFont="1" applyFill="1" applyBorder="1" applyAlignment="1" applyProtection="1">
      <alignment horizontal="center" vertical="top"/>
    </xf>
    <xf numFmtId="166" fontId="9" fillId="8" borderId="0" xfId="2" applyNumberFormat="1" applyFont="1" applyFill="1" applyBorder="1" applyAlignment="1" applyProtection="1">
      <alignment horizontal="center" vertical="top"/>
    </xf>
    <xf numFmtId="0" fontId="2" fillId="8" borderId="0" xfId="2" applyNumberFormat="1" applyFont="1" applyFill="1" applyBorder="1" applyAlignment="1" applyProtection="1">
      <alignment horizontal="center"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2" fontId="2" fillId="0" borderId="0" xfId="3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justify" vertical="top" wrapText="1"/>
    </xf>
    <xf numFmtId="167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Fill="1" applyAlignment="1" applyProtection="1">
      <alignment horizontal="right" vertical="top"/>
    </xf>
    <xf numFmtId="166" fontId="9" fillId="0" borderId="0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0" xfId="6" applyFont="1" applyProtection="1"/>
    <xf numFmtId="0" fontId="2" fillId="0" borderId="0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</xf>
    <xf numFmtId="2" fontId="2" fillId="8" borderId="6" xfId="3" applyNumberFormat="1" applyFont="1" applyFill="1" applyBorder="1" applyAlignment="1" applyProtection="1">
      <alignment horizontal="center" vertical="top" wrapText="1"/>
    </xf>
    <xf numFmtId="4" fontId="2" fillId="8" borderId="6" xfId="0" applyNumberFormat="1" applyFont="1" applyFill="1" applyBorder="1" applyAlignment="1" applyProtection="1">
      <alignment horizontal="right" vertical="top"/>
    </xf>
    <xf numFmtId="0" fontId="2" fillId="8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vertical="top"/>
      <protection locked="0"/>
    </xf>
    <xf numFmtId="166" fontId="1" fillId="0" borderId="0" xfId="2" applyNumberFormat="1" applyFont="1" applyBorder="1" applyAlignment="1" applyProtection="1">
      <alignment horizontal="center" vertical="top"/>
      <protection locked="0"/>
    </xf>
    <xf numFmtId="166" fontId="2" fillId="0" borderId="0" xfId="0" applyNumberFormat="1" applyFont="1" applyBorder="1" applyAlignment="1" applyProtection="1">
      <alignment horizontal="center" vertical="top"/>
      <protection locked="0"/>
    </xf>
    <xf numFmtId="166" fontId="2" fillId="0" borderId="0" xfId="2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9" fontId="2" fillId="3" borderId="0" xfId="0" applyNumberFormat="1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2" fillId="3" borderId="0" xfId="1" applyNumberFormat="1" applyFont="1" applyFill="1" applyBorder="1" applyAlignment="1" applyProtection="1">
      <alignment horizontal="center"/>
      <protection locked="0"/>
    </xf>
    <xf numFmtId="4" fontId="2" fillId="0" borderId="11" xfId="1" applyNumberFormat="1" applyFont="1" applyBorder="1" applyAlignment="1" applyProtection="1">
      <alignment horizontal="right"/>
      <protection locked="0"/>
    </xf>
    <xf numFmtId="4" fontId="2" fillId="0" borderId="1" xfId="1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2" fillId="0" borderId="11" xfId="1" applyNumberFormat="1" applyFont="1" applyBorder="1" applyAlignment="1" applyProtection="1">
      <alignment horizontal="center"/>
      <protection locked="0"/>
    </xf>
    <xf numFmtId="4" fontId="14" fillId="0" borderId="1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  <protection locked="0"/>
    </xf>
    <xf numFmtId="4" fontId="2" fillId="0" borderId="0" xfId="1" applyNumberFormat="1" applyFont="1" applyBorder="1" applyAlignment="1" applyProtection="1">
      <alignment horizontal="center"/>
      <protection locked="0"/>
    </xf>
    <xf numFmtId="4" fontId="14" fillId="0" borderId="11" xfId="0" applyNumberFormat="1" applyFont="1" applyBorder="1" applyAlignment="1" applyProtection="1">
      <alignment horizontal="right"/>
      <protection locked="0"/>
    </xf>
    <xf numFmtId="4" fontId="14" fillId="0" borderId="13" xfId="0" applyNumberFormat="1" applyFont="1" applyBorder="1" applyAlignment="1" applyProtection="1">
      <alignment horizontal="righ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 applyBorder="1" applyProtection="1">
      <protection locked="0"/>
    </xf>
    <xf numFmtId="4" fontId="2" fillId="0" borderId="0" xfId="1" applyNumberFormat="1" applyFont="1" applyBorder="1" applyAlignment="1" applyProtection="1">
      <alignment horizontal="right" vertical="top"/>
      <protection locked="0"/>
    </xf>
    <xf numFmtId="4" fontId="14" fillId="0" borderId="1" xfId="1" applyNumberFormat="1" applyFont="1" applyBorder="1" applyAlignment="1" applyProtection="1">
      <alignment horizontal="right" vertical="top"/>
      <protection locked="0"/>
    </xf>
    <xf numFmtId="4" fontId="2" fillId="0" borderId="1" xfId="1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4" fontId="2" fillId="0" borderId="13" xfId="0" applyNumberFormat="1" applyFont="1" applyBorder="1" applyAlignment="1" applyProtection="1">
      <alignment horizontal="right" vertical="top"/>
      <protection locked="0"/>
    </xf>
    <xf numFmtId="4" fontId="2" fillId="0" borderId="14" xfId="1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2" fontId="13" fillId="2" borderId="8" xfId="0" applyNumberFormat="1" applyFont="1" applyFill="1" applyBorder="1" applyProtection="1"/>
    <xf numFmtId="49" fontId="2" fillId="3" borderId="0" xfId="0" applyNumberFormat="1" applyFont="1" applyFill="1" applyBorder="1" applyProtection="1"/>
    <xf numFmtId="1" fontId="14" fillId="3" borderId="0" xfId="0" applyNumberFormat="1" applyFont="1" applyFill="1" applyBorder="1" applyAlignment="1" applyProtection="1">
      <alignment horizontal="left"/>
    </xf>
    <xf numFmtId="2" fontId="14" fillId="3" borderId="0" xfId="0" applyNumberFormat="1" applyFont="1" applyFill="1" applyBorder="1" applyProtection="1"/>
    <xf numFmtId="2" fontId="13" fillId="2" borderId="9" xfId="0" applyNumberFormat="1" applyFont="1" applyFill="1" applyBorder="1" applyProtection="1"/>
    <xf numFmtId="2" fontId="13" fillId="2" borderId="4" xfId="0" applyNumberFormat="1" applyFont="1" applyFill="1" applyBorder="1" applyProtection="1"/>
    <xf numFmtId="2" fontId="15" fillId="3" borderId="0" xfId="0" applyNumberFormat="1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2" fontId="1" fillId="3" borderId="1" xfId="0" applyNumberFormat="1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center" wrapText="1"/>
    </xf>
    <xf numFmtId="1" fontId="15" fillId="3" borderId="1" xfId="0" applyNumberFormat="1" applyFont="1" applyFill="1" applyBorder="1" applyAlignment="1" applyProtection="1">
      <alignment horizontal="left" wrapText="1"/>
    </xf>
    <xf numFmtId="2" fontId="15" fillId="3" borderId="1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49" fontId="2" fillId="3" borderId="0" xfId="0" applyNumberFormat="1" applyFont="1" applyFill="1" applyBorder="1" applyAlignment="1" applyProtection="1">
      <alignment wrapText="1"/>
    </xf>
    <xf numFmtId="2" fontId="2" fillId="3" borderId="0" xfId="0" applyNumberFormat="1" applyFont="1" applyFill="1" applyBorder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horizontal="left"/>
    </xf>
    <xf numFmtId="1" fontId="14" fillId="3" borderId="0" xfId="1" applyNumberFormat="1" applyFont="1" applyFill="1" applyBorder="1" applyAlignment="1" applyProtection="1">
      <alignment horizontal="left"/>
    </xf>
    <xf numFmtId="2" fontId="14" fillId="3" borderId="0" xfId="0" applyNumberFormat="1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left" vertical="top"/>
    </xf>
    <xf numFmtId="49" fontId="2" fillId="0" borderId="11" xfId="0" applyNumberFormat="1" applyFont="1" applyBorder="1" applyAlignment="1" applyProtection="1">
      <alignment horizontal="left" vertical="top" wrapText="1"/>
    </xf>
    <xf numFmtId="1" fontId="14" fillId="0" borderId="11" xfId="1" applyNumberFormat="1" applyFont="1" applyBorder="1" applyAlignment="1" applyProtection="1">
      <alignment horizontal="right"/>
    </xf>
    <xf numFmtId="4" fontId="14" fillId="0" borderId="11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Protection="1"/>
    <xf numFmtId="2" fontId="2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left" vertical="top" wrapText="1"/>
    </xf>
    <xf numFmtId="1" fontId="14" fillId="0" borderId="1" xfId="1" applyNumberFormat="1" applyFont="1" applyBorder="1" applyAlignment="1" applyProtection="1">
      <alignment horizontal="right"/>
    </xf>
    <xf numFmtId="4" fontId="14" fillId="0" borderId="1" xfId="0" applyNumberFormat="1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/>
    </xf>
    <xf numFmtId="1" fontId="15" fillId="0" borderId="0" xfId="0" applyNumberFormat="1" applyFont="1" applyBorder="1" applyAlignment="1" applyProtection="1">
      <alignment horizontal="right"/>
    </xf>
    <xf numFmtId="2" fontId="15" fillId="0" borderId="0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left" vertical="top" wrapText="1"/>
    </xf>
    <xf numFmtId="2" fontId="14" fillId="0" borderId="11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left"/>
    </xf>
    <xf numFmtId="49" fontId="2" fillId="0" borderId="1" xfId="0" applyNumberFormat="1" applyFont="1" applyBorder="1" applyProtection="1"/>
    <xf numFmtId="1" fontId="14" fillId="0" borderId="1" xfId="0" applyNumberFormat="1" applyFont="1" applyBorder="1" applyAlignment="1" applyProtection="1"/>
    <xf numFmtId="2" fontId="14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1" fontId="14" fillId="0" borderId="0" xfId="0" applyNumberFormat="1" applyFont="1" applyBorder="1" applyAlignment="1" applyProtection="1"/>
    <xf numFmtId="2" fontId="14" fillId="0" borderId="0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vertical="top" wrapText="1"/>
    </xf>
    <xf numFmtId="1" fontId="14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1" applyNumberFormat="1" applyFont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left"/>
    </xf>
    <xf numFmtId="2" fontId="14" fillId="0" borderId="0" xfId="0" applyNumberFormat="1" applyFont="1" applyBorder="1" applyProtection="1"/>
    <xf numFmtId="1" fontId="2" fillId="0" borderId="1" xfId="0" applyNumberFormat="1" applyFont="1" applyBorder="1" applyAlignment="1" applyProtection="1">
      <alignment horizontal="left" vertical="top" wrapText="1"/>
    </xf>
    <xf numFmtId="49" fontId="2" fillId="0" borderId="1" xfId="1" applyNumberFormat="1" applyFont="1" applyBorder="1" applyAlignment="1" applyProtection="1"/>
    <xf numFmtId="2" fontId="14" fillId="0" borderId="1" xfId="0" applyNumberFormat="1" applyFont="1" applyBorder="1" applyProtection="1"/>
    <xf numFmtId="49" fontId="2" fillId="0" borderId="11" xfId="0" applyNumberFormat="1" applyFont="1" applyBorder="1" applyAlignment="1" applyProtection="1">
      <alignment horizontal="left"/>
    </xf>
    <xf numFmtId="49" fontId="2" fillId="0" borderId="11" xfId="0" applyNumberFormat="1" applyFont="1" applyBorder="1" applyProtection="1"/>
    <xf numFmtId="1" fontId="14" fillId="0" borderId="11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49" fontId="2" fillId="0" borderId="13" xfId="0" applyNumberFormat="1" applyFont="1" applyBorder="1" applyProtection="1"/>
    <xf numFmtId="1" fontId="14" fillId="0" borderId="13" xfId="0" applyNumberFormat="1" applyFont="1" applyBorder="1" applyAlignment="1" applyProtection="1"/>
    <xf numFmtId="2" fontId="14" fillId="0" borderId="13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left"/>
    </xf>
    <xf numFmtId="49" fontId="2" fillId="0" borderId="3" xfId="0" applyNumberFormat="1" applyFont="1" applyBorder="1" applyProtection="1"/>
    <xf numFmtId="1" fontId="14" fillId="0" borderId="3" xfId="0" applyNumberFormat="1" applyFont="1" applyBorder="1" applyAlignment="1" applyProtection="1"/>
    <xf numFmtId="2" fontId="14" fillId="0" borderId="3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justify" vertical="top" wrapText="1"/>
    </xf>
    <xf numFmtId="1" fontId="14" fillId="0" borderId="12" xfId="1" applyNumberFormat="1" applyFont="1" applyBorder="1" applyAlignment="1" applyProtection="1">
      <alignment horizontal="right"/>
    </xf>
    <xf numFmtId="4" fontId="14" fillId="0" borderId="12" xfId="0" applyNumberFormat="1" applyFont="1" applyBorder="1" applyAlignment="1" applyProtection="1">
      <alignment horizontal="right" vertical="top"/>
    </xf>
    <xf numFmtId="49" fontId="2" fillId="0" borderId="1" xfId="0" applyNumberFormat="1" applyFont="1" applyBorder="1" applyAlignment="1" applyProtection="1">
      <alignment horizontal="justify" vertical="top" wrapText="1"/>
    </xf>
    <xf numFmtId="1" fontId="2" fillId="0" borderId="1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left" vertical="top"/>
    </xf>
    <xf numFmtId="1" fontId="14" fillId="0" borderId="0" xfId="1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top"/>
    </xf>
    <xf numFmtId="49" fontId="2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right"/>
    </xf>
    <xf numFmtId="1" fontId="14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left"/>
    </xf>
    <xf numFmtId="4" fontId="14" fillId="0" borderId="0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left" wrapText="1"/>
    </xf>
    <xf numFmtId="4" fontId="2" fillId="0" borderId="1" xfId="0" applyNumberFormat="1" applyFont="1" applyBorder="1" applyAlignment="1" applyProtection="1">
      <alignment horizontal="left" vertical="top"/>
    </xf>
    <xf numFmtId="2" fontId="2" fillId="0" borderId="11" xfId="0" applyNumberFormat="1" applyFont="1" applyBorder="1" applyAlignment="1" applyProtection="1">
      <alignment horizontal="left" vertical="top"/>
    </xf>
    <xf numFmtId="1" fontId="14" fillId="0" borderId="11" xfId="0" applyNumberFormat="1" applyFont="1" applyBorder="1" applyAlignment="1" applyProtection="1">
      <alignment horizontal="right"/>
    </xf>
    <xf numFmtId="4" fontId="14" fillId="0" borderId="11" xfId="0" applyNumberFormat="1" applyFont="1" applyBorder="1" applyAlignment="1" applyProtection="1">
      <alignment horizontal="right" vertical="top"/>
    </xf>
    <xf numFmtId="2" fontId="2" fillId="0" borderId="13" xfId="0" applyNumberFormat="1" applyFont="1" applyBorder="1" applyAlignment="1" applyProtection="1">
      <alignment horizontal="left" vertical="top"/>
    </xf>
    <xf numFmtId="49" fontId="2" fillId="0" borderId="13" xfId="0" applyNumberFormat="1" applyFont="1" applyBorder="1" applyAlignment="1" applyProtection="1">
      <alignment horizontal="left" vertical="top" wrapText="1"/>
    </xf>
    <xf numFmtId="1" fontId="14" fillId="0" borderId="13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 vertical="top"/>
    </xf>
    <xf numFmtId="4" fontId="2" fillId="0" borderId="14" xfId="0" applyNumberFormat="1" applyFont="1" applyBorder="1" applyAlignment="1" applyProtection="1">
      <alignment horizontal="left" vertical="top"/>
    </xf>
    <xf numFmtId="49" fontId="2" fillId="0" borderId="14" xfId="0" applyNumberFormat="1" applyFont="1" applyBorder="1" applyAlignment="1" applyProtection="1">
      <alignment horizontal="left" vertical="top" wrapText="1"/>
    </xf>
    <xf numFmtId="1" fontId="14" fillId="0" borderId="14" xfId="1" applyNumberFormat="1" applyFont="1" applyBorder="1" applyAlignment="1" applyProtection="1">
      <alignment horizontal="right"/>
    </xf>
    <xf numFmtId="2" fontId="2" fillId="3" borderId="0" xfId="0" applyNumberFormat="1" applyFont="1" applyFill="1" applyBorder="1" applyAlignment="1" applyProtection="1">
      <alignment horizontal="left" vertical="top"/>
    </xf>
    <xf numFmtId="4" fontId="14" fillId="3" borderId="0" xfId="0" applyNumberFormat="1" applyFont="1" applyFill="1" applyBorder="1" applyAlignment="1" applyProtection="1">
      <alignment horizontal="right" vertical="center"/>
    </xf>
    <xf numFmtId="1" fontId="2" fillId="0" borderId="5" xfId="0" applyNumberFormat="1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left" wrapText="1"/>
    </xf>
    <xf numFmtId="170" fontId="16" fillId="0" borderId="5" xfId="1" applyNumberFormat="1" applyFont="1" applyBorder="1" applyAlignment="1" applyProtection="1">
      <alignment horizontal="center"/>
    </xf>
    <xf numFmtId="2" fontId="14" fillId="0" borderId="5" xfId="1" applyNumberFormat="1" applyFont="1" applyBorder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left" vertical="center"/>
    </xf>
    <xf numFmtId="2" fontId="14" fillId="3" borderId="0" xfId="0" applyNumberFormat="1" applyFont="1" applyFill="1" applyBorder="1" applyAlignment="1" applyProtection="1">
      <alignment horizontal="right" vertical="center"/>
    </xf>
    <xf numFmtId="2" fontId="14" fillId="3" borderId="0" xfId="0" applyNumberFormat="1" applyFont="1" applyFill="1" applyBorder="1" applyAlignment="1" applyProtection="1">
      <alignment horizontal="left" vertical="center"/>
    </xf>
    <xf numFmtId="49" fontId="2" fillId="0" borderId="11" xfId="1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2" fillId="0" borderId="11" xfId="1" applyNumberFormat="1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 applyProtection="1">
      <alignment horizontal="right"/>
      <protection locked="0"/>
    </xf>
    <xf numFmtId="2" fontId="14" fillId="0" borderId="0" xfId="0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13" xfId="0" applyNumberFormat="1" applyFont="1" applyBorder="1" applyAlignment="1" applyProtection="1">
      <alignment horizontal="right"/>
      <protection locked="0"/>
    </xf>
    <xf numFmtId="2" fontId="14" fillId="0" borderId="3" xfId="0" applyNumberFormat="1" applyFont="1" applyBorder="1" applyAlignment="1" applyProtection="1">
      <alignment horizontal="right"/>
      <protection locked="0"/>
    </xf>
    <xf numFmtId="4" fontId="2" fillId="0" borderId="12" xfId="1" applyNumberFormat="1" applyFont="1" applyBorder="1" applyAlignment="1" applyProtection="1">
      <alignment horizontal="right" vertical="top"/>
      <protection locked="0"/>
    </xf>
    <xf numFmtId="2" fontId="14" fillId="0" borderId="0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1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2" fontId="14" fillId="0" borderId="1" xfId="0" applyNumberFormat="1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9" fontId="2" fillId="0" borderId="14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5" xfId="1" applyNumberFormat="1" applyFont="1" applyBorder="1" applyAlignment="1" applyProtection="1">
      <alignment horizontal="center"/>
      <protection locked="0"/>
    </xf>
    <xf numFmtId="0" fontId="12" fillId="0" borderId="0" xfId="0" applyFont="1" applyProtection="1"/>
    <xf numFmtId="49" fontId="10" fillId="0" borderId="0" xfId="0" applyNumberFormat="1" applyFont="1" applyAlignment="1" applyProtection="1">
      <alignment horizontal="left" vertical="top"/>
    </xf>
    <xf numFmtId="0" fontId="10" fillId="0" borderId="0" xfId="0" applyFont="1" applyAlignment="1" applyProtection="1">
      <alignment vertical="top" wrapText="1"/>
    </xf>
    <xf numFmtId="4" fontId="10" fillId="0" borderId="0" xfId="0" applyNumberFormat="1" applyFont="1" applyAlignment="1" applyProtection="1">
      <alignment horizontal="center" vertical="top" wrapText="1"/>
    </xf>
    <xf numFmtId="2" fontId="10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9" fontId="11" fillId="0" borderId="0" xfId="0" applyNumberFormat="1" applyFont="1" applyAlignment="1" applyProtection="1">
      <alignment horizontal="left" vertical="top"/>
    </xf>
    <xf numFmtId="0" fontId="11" fillId="0" borderId="0" xfId="0" applyFont="1" applyAlignment="1" applyProtection="1">
      <alignment vertical="top" wrapText="1"/>
    </xf>
    <xf numFmtId="4" fontId="11" fillId="0" borderId="0" xfId="0" applyNumberFormat="1" applyFont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9" fontId="10" fillId="0" borderId="5" xfId="0" applyNumberFormat="1" applyFont="1" applyBorder="1" applyAlignment="1" applyProtection="1">
      <alignment horizontal="left" vertical="top"/>
    </xf>
    <xf numFmtId="0" fontId="11" fillId="0" borderId="5" xfId="0" applyFont="1" applyBorder="1" applyAlignment="1" applyProtection="1">
      <alignment vertical="top" wrapText="1"/>
    </xf>
    <xf numFmtId="4" fontId="11" fillId="0" borderId="5" xfId="0" applyNumberFormat="1" applyFont="1" applyBorder="1" applyAlignment="1" applyProtection="1">
      <alignment horizontal="center" vertical="top" wrapText="1"/>
    </xf>
    <xf numFmtId="2" fontId="11" fillId="0" borderId="5" xfId="0" applyNumberFormat="1" applyFont="1" applyFill="1" applyBorder="1" applyAlignment="1" applyProtection="1">
      <alignment horizontal="right" vertical="top"/>
    </xf>
    <xf numFmtId="4" fontId="11" fillId="0" borderId="5" xfId="0" applyNumberFormat="1" applyFont="1" applyFill="1" applyBorder="1" applyAlignment="1" applyProtection="1">
      <alignment horizontal="right" vertical="top"/>
    </xf>
    <xf numFmtId="49" fontId="10" fillId="0" borderId="0" xfId="0" applyNumberFormat="1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 wrapText="1"/>
    </xf>
    <xf numFmtId="4" fontId="11" fillId="0" borderId="0" xfId="0" applyNumberFormat="1" applyFont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left" vertical="top"/>
    </xf>
    <xf numFmtId="4" fontId="10" fillId="0" borderId="0" xfId="0" applyNumberFormat="1" applyFont="1" applyFill="1" applyAlignment="1" applyProtection="1">
      <alignment horizontal="center" vertical="top"/>
    </xf>
    <xf numFmtId="4" fontId="12" fillId="0" borderId="0" xfId="0" applyNumberFormat="1" applyFont="1" applyProtection="1"/>
    <xf numFmtId="49" fontId="1" fillId="0" borderId="5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right" vertical="top"/>
    </xf>
    <xf numFmtId="4" fontId="2" fillId="0" borderId="5" xfId="0" applyNumberFormat="1" applyFont="1" applyFill="1" applyBorder="1" applyAlignment="1" applyProtection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/>
    <xf numFmtId="4" fontId="2" fillId="0" borderId="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5" fillId="0" borderId="0" xfId="0" applyFont="1" applyFill="1"/>
    <xf numFmtId="49" fontId="2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/>
    <xf numFmtId="2" fontId="2" fillId="0" borderId="6" xfId="3" applyNumberFormat="1" applyFont="1" applyFill="1" applyBorder="1" applyAlignment="1" applyProtection="1">
      <alignment horizontal="center" vertical="top" wrapText="1"/>
    </xf>
    <xf numFmtId="49" fontId="2" fillId="0" borderId="6" xfId="2" applyNumberFormat="1" applyFont="1" applyFill="1" applyBorder="1" applyAlignment="1" applyProtection="1">
      <alignment vertical="top" wrapText="1"/>
    </xf>
    <xf numFmtId="9" fontId="2" fillId="0" borderId="6" xfId="2" applyNumberFormat="1" applyFont="1" applyFill="1" applyBorder="1" applyAlignment="1" applyProtection="1">
      <alignment horizontal="center" vertical="top"/>
    </xf>
    <xf numFmtId="0" fontId="2" fillId="0" borderId="6" xfId="2" applyNumberFormat="1" applyFont="1" applyFill="1" applyBorder="1" applyAlignment="1" applyProtection="1">
      <alignment horizontal="center" vertical="top"/>
    </xf>
    <xf numFmtId="168" fontId="2" fillId="0" borderId="6" xfId="4" applyNumberFormat="1" applyFont="1" applyFill="1" applyBorder="1" applyAlignment="1" applyProtection="1">
      <alignment horizontal="center" vertical="top"/>
    </xf>
    <xf numFmtId="4" fontId="2" fillId="0" borderId="6" xfId="0" applyNumberFormat="1" applyFont="1" applyFill="1" applyBorder="1" applyAlignment="1" applyProtection="1">
      <alignment horizontal="right" vertical="top"/>
    </xf>
    <xf numFmtId="166" fontId="9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Protection="1"/>
    <xf numFmtId="1" fontId="2" fillId="0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horizontal="left" wrapText="1"/>
    </xf>
    <xf numFmtId="170" fontId="16" fillId="0" borderId="5" xfId="1" applyNumberFormat="1" applyFont="1" applyFill="1" applyBorder="1" applyAlignment="1">
      <alignment horizontal="center"/>
    </xf>
    <xf numFmtId="4" fontId="2" fillId="0" borderId="5" xfId="1" applyNumberFormat="1" applyFont="1" applyFill="1" applyBorder="1" applyAlignment="1" applyProtection="1">
      <alignment horizontal="center"/>
      <protection locked="0"/>
    </xf>
    <xf numFmtId="4" fontId="14" fillId="0" borderId="5" xfId="1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2" fontId="2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" fontId="14" fillId="0" borderId="1" xfId="0" applyNumberFormat="1" applyFont="1" applyFill="1" applyBorder="1" applyAlignment="1" applyProtection="1">
      <alignment horizontal="right"/>
    </xf>
    <xf numFmtId="4" fontId="2" fillId="0" borderId="1" xfId="1" applyNumberFormat="1" applyFont="1" applyFill="1" applyBorder="1" applyAlignment="1" applyProtection="1">
      <alignment horizontal="right" vertical="top"/>
      <protection locked="0"/>
    </xf>
    <xf numFmtId="4" fontId="14" fillId="0" borderId="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4" fontId="10" fillId="0" borderId="0" xfId="0" applyNumberFormat="1" applyFont="1" applyFill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2" fontId="1" fillId="4" borderId="7" xfId="0" applyNumberFormat="1" applyFont="1" applyFill="1" applyBorder="1" applyAlignment="1">
      <alignment vertical="center"/>
    </xf>
    <xf numFmtId="2" fontId="1" fillId="4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2" fontId="1" fillId="6" borderId="7" xfId="0" applyNumberFormat="1" applyFont="1" applyFill="1" applyBorder="1" applyAlignment="1" applyProtection="1">
      <alignment horizontal="left" vertical="center"/>
    </xf>
    <xf numFmtId="2" fontId="1" fillId="6" borderId="10" xfId="0" applyNumberFormat="1" applyFont="1" applyFill="1" applyBorder="1" applyAlignment="1" applyProtection="1">
      <alignment horizontal="left" vertical="center"/>
    </xf>
    <xf numFmtId="0" fontId="1" fillId="6" borderId="8" xfId="0" applyFont="1" applyFill="1" applyBorder="1" applyAlignment="1" applyProtection="1">
      <alignment vertical="center"/>
    </xf>
    <xf numFmtId="0" fontId="13" fillId="7" borderId="4" xfId="0" applyFont="1" applyFill="1" applyBorder="1" applyAlignment="1" applyProtection="1">
      <alignment vertical="center"/>
    </xf>
  </cellXfs>
  <cellStyles count="7">
    <cellStyle name="Navadno" xfId="0" builtinId="0"/>
    <cellStyle name="Navadno 6" xfId="3" xr:uid="{44EC8B49-93AD-44E4-BC8F-BDB3703E8E3E}"/>
    <cellStyle name="Navadno 7" xfId="6" xr:uid="{8D5B958B-BC70-41BD-8D4F-ADB7E62AFBC9}"/>
    <cellStyle name="Navadno_Energetika" xfId="2" xr:uid="{C59583A7-EEA3-4E1D-8B0A-954638D9B39A}"/>
    <cellStyle name="Navadno_List1" xfId="5" xr:uid="{7F571369-637A-4CF3-8000-1F2EC3CCFF45}"/>
    <cellStyle name="Navadno_Meritve Dokumentacija" xfId="4" xr:uid="{64B8F31A-1D1F-4F96-91FF-DDC20100DC70}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brezice-my.sharepoint.com/OKIGJS/MATEJA%20H/Va&#353;ko%20sredi&#353;&#269;e%20&#268;ate&#382;/Izvedba%20-%201.%20FAZA/popis_rem_226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REKAPITULACIJA"/>
      <sheetName val="Vodovod  1 faza-1 etapa"/>
      <sheetName val="Vodovod 1 faza - 2 etapa"/>
      <sheetName val="Vodovod 2faza"/>
    </sheetNames>
    <sheetDataSet>
      <sheetData sheetId="0">
        <row r="13">
          <cell r="B13" t="str">
            <v>OBČINA BREŽICE</v>
          </cell>
        </row>
        <row r="15">
          <cell r="B15" t="str">
            <v xml:space="preserve">OBNOVA CESTE V NASELJU ČATEŽ OB SAVI Z DOGRADITVIJO PLOČNIKA ZA PEŠCE - 1. IN 2. FAZA
</v>
          </cell>
        </row>
        <row r="17">
          <cell r="B17" t="str">
            <v>Št. Načrta : REM-226/2017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3DC6-CEA9-44E2-A8E1-C106503FF3BD}">
  <dimension ref="A2:G18"/>
  <sheetViews>
    <sheetView workbookViewId="0">
      <selection activeCell="F14" sqref="F14"/>
    </sheetView>
  </sheetViews>
  <sheetFormatPr defaultRowHeight="14.25" x14ac:dyDescent="0.2"/>
  <cols>
    <col min="1" max="1" width="9.140625" style="425"/>
    <col min="2" max="3" width="11.28515625" style="425" bestFit="1" customWidth="1"/>
    <col min="4" max="4" width="10.140625" style="425" bestFit="1" customWidth="1"/>
    <col min="5" max="5" width="15.7109375" style="425" customWidth="1"/>
    <col min="6" max="6" width="26" style="425" customWidth="1"/>
    <col min="7" max="7" width="15.7109375" style="425" customWidth="1"/>
    <col min="8" max="16384" width="9.140625" style="425"/>
  </cols>
  <sheetData>
    <row r="2" spans="1:6" x14ac:dyDescent="0.2">
      <c r="A2" s="425" t="s">
        <v>379</v>
      </c>
    </row>
    <row r="3" spans="1:6" ht="15" x14ac:dyDescent="0.2">
      <c r="A3" s="426" t="s">
        <v>139</v>
      </c>
    </row>
    <row r="4" spans="1:6" ht="15" x14ac:dyDescent="0.2">
      <c r="A4" s="425" t="s">
        <v>400</v>
      </c>
      <c r="B4" s="427"/>
      <c r="C4" s="428"/>
      <c r="D4" s="429"/>
      <c r="E4" s="430"/>
      <c r="F4" s="430"/>
    </row>
    <row r="5" spans="1:6" x14ac:dyDescent="0.2">
      <c r="A5" s="431"/>
      <c r="B5" s="432"/>
      <c r="C5" s="433"/>
      <c r="D5" s="434"/>
      <c r="E5" s="435"/>
      <c r="F5" s="435"/>
    </row>
    <row r="6" spans="1:6" x14ac:dyDescent="0.2">
      <c r="A6" s="431"/>
      <c r="B6" s="432"/>
      <c r="C6" s="433"/>
      <c r="D6" s="434"/>
      <c r="E6" s="435"/>
      <c r="F6" s="435"/>
    </row>
    <row r="7" spans="1:6" ht="15" x14ac:dyDescent="0.2">
      <c r="A7" s="426" t="s">
        <v>380</v>
      </c>
      <c r="B7" s="432"/>
      <c r="C7" s="433"/>
      <c r="D7" s="434"/>
      <c r="E7" s="435"/>
      <c r="F7" s="489">
        <f>+'GRADB. KONST. -1. FAZA_1. etapa'!F182</f>
        <v>792</v>
      </c>
    </row>
    <row r="8" spans="1:6" ht="15" x14ac:dyDescent="0.2">
      <c r="A8" s="426" t="s">
        <v>381</v>
      </c>
      <c r="B8" s="432"/>
      <c r="C8" s="433"/>
      <c r="D8" s="434"/>
      <c r="E8" s="435"/>
      <c r="F8" s="489">
        <f>+'GRADB. KONST. -1. FAZA_2. etapa'!F373</f>
        <v>792</v>
      </c>
    </row>
    <row r="9" spans="1:6" ht="15" x14ac:dyDescent="0.2">
      <c r="A9" s="426" t="s">
        <v>382</v>
      </c>
      <c r="B9" s="432"/>
      <c r="C9" s="433"/>
      <c r="D9" s="434"/>
      <c r="E9" s="435"/>
      <c r="F9" s="489">
        <f>+'JR - 1. FAZA_1. in 2. etapa'!F32</f>
        <v>0</v>
      </c>
    </row>
    <row r="10" spans="1:6" ht="15" x14ac:dyDescent="0.2">
      <c r="A10" s="426" t="s">
        <v>383</v>
      </c>
      <c r="B10" s="432"/>
      <c r="C10" s="433"/>
      <c r="D10" s="434"/>
      <c r="E10" s="435"/>
      <c r="F10" s="489">
        <f>+'JR - 1. FAZA_1. in 2. etapa'!F57</f>
        <v>0</v>
      </c>
    </row>
    <row r="11" spans="1:6" ht="15" x14ac:dyDescent="0.2">
      <c r="A11" s="426" t="s">
        <v>384</v>
      </c>
      <c r="B11" s="426"/>
      <c r="C11" s="426"/>
      <c r="D11" s="426"/>
      <c r="E11" s="426"/>
      <c r="F11" s="489">
        <f>+'Vodovod - 1. FAZA_1. etapa'!E87</f>
        <v>0</v>
      </c>
    </row>
    <row r="12" spans="1:6" ht="15" x14ac:dyDescent="0.2">
      <c r="A12" s="426" t="s">
        <v>385</v>
      </c>
      <c r="B12" s="426"/>
      <c r="C12" s="426"/>
      <c r="D12" s="426"/>
      <c r="E12" s="426"/>
      <c r="F12" s="489">
        <f>+'Vodovod - 1. FAZA_2. etapa'!E131</f>
        <v>0</v>
      </c>
    </row>
    <row r="13" spans="1:6" ht="15.75" thickBot="1" x14ac:dyDescent="0.25">
      <c r="A13" s="436"/>
      <c r="B13" s="437"/>
      <c r="C13" s="438"/>
      <c r="D13" s="439"/>
      <c r="E13" s="440"/>
      <c r="F13" s="490"/>
    </row>
    <row r="14" spans="1:6" ht="15" x14ac:dyDescent="0.2">
      <c r="A14" s="441"/>
      <c r="B14" s="442"/>
      <c r="C14" s="443"/>
      <c r="D14" s="434"/>
      <c r="E14" s="435"/>
      <c r="F14" s="491"/>
    </row>
    <row r="15" spans="1:6" ht="15" x14ac:dyDescent="0.2">
      <c r="A15" s="444" t="s">
        <v>141</v>
      </c>
      <c r="B15" s="432"/>
      <c r="C15" s="433"/>
      <c r="D15" s="434"/>
      <c r="E15" s="445"/>
      <c r="F15" s="489">
        <f>SUM(F7:F13)</f>
        <v>1584</v>
      </c>
    </row>
    <row r="16" spans="1:6" ht="15" x14ac:dyDescent="0.2">
      <c r="A16" s="431"/>
      <c r="B16" s="432"/>
      <c r="C16" s="433"/>
      <c r="D16" s="434"/>
      <c r="E16" s="445"/>
      <c r="F16" s="435"/>
    </row>
    <row r="18" spans="6:7" x14ac:dyDescent="0.2">
      <c r="F18" s="446"/>
      <c r="G18" s="446"/>
    </row>
  </sheetData>
  <sheetProtection algorithmName="SHA-512" hashValue="KFxcFEz6aRPm4y9nSk13EjOMXxcLGo7pr80FlHdS9ibs5LsDYktPiI2V7XYwJ1QwtU9GhxGZz8GFtOD99BFCMA==" saltValue="iqeBxxkdPWKq+PEV0MqnO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C191-B2FE-44C6-B3D8-67726BF4149A}">
  <dimension ref="A1:K354"/>
  <sheetViews>
    <sheetView tabSelected="1" topLeftCell="A142" workbookViewId="0">
      <selection activeCell="B156" sqref="B156"/>
    </sheetView>
  </sheetViews>
  <sheetFormatPr defaultRowHeight="12.75" x14ac:dyDescent="0.2"/>
  <cols>
    <col min="1" max="1" width="7.28515625" style="48" customWidth="1"/>
    <col min="2" max="2" width="42" style="123" customWidth="1"/>
    <col min="3" max="3" width="6.7109375" style="124" customWidth="1"/>
    <col min="4" max="4" width="8.7109375" style="3" bestFit="1" customWidth="1"/>
    <col min="5" max="5" width="12.28515625" style="222" customWidth="1"/>
    <col min="6" max="6" width="10.140625" style="125" customWidth="1"/>
    <col min="7" max="7" width="0" style="126" hidden="1" customWidth="1"/>
    <col min="8" max="256" width="9.140625" style="126"/>
    <col min="257" max="257" width="7.28515625" style="126" customWidth="1"/>
    <col min="258" max="258" width="37.5703125" style="126" customWidth="1"/>
    <col min="259" max="259" width="9.140625" style="126"/>
    <col min="260" max="261" width="13.85546875" style="126" customWidth="1"/>
    <col min="262" max="262" width="14.140625" style="126" customWidth="1"/>
    <col min="263" max="263" width="0" style="126" hidden="1" customWidth="1"/>
    <col min="264" max="512" width="9.140625" style="126"/>
    <col min="513" max="513" width="7.28515625" style="126" customWidth="1"/>
    <col min="514" max="514" width="37.5703125" style="126" customWidth="1"/>
    <col min="515" max="515" width="9.140625" style="126"/>
    <col min="516" max="517" width="13.85546875" style="126" customWidth="1"/>
    <col min="518" max="518" width="14.140625" style="126" customWidth="1"/>
    <col min="519" max="519" width="0" style="126" hidden="1" customWidth="1"/>
    <col min="520" max="768" width="9.140625" style="126"/>
    <col min="769" max="769" width="7.28515625" style="126" customWidth="1"/>
    <col min="770" max="770" width="37.5703125" style="126" customWidth="1"/>
    <col min="771" max="771" width="9.140625" style="126"/>
    <col min="772" max="773" width="13.85546875" style="126" customWidth="1"/>
    <col min="774" max="774" width="14.140625" style="126" customWidth="1"/>
    <col min="775" max="775" width="0" style="126" hidden="1" customWidth="1"/>
    <col min="776" max="1024" width="9.140625" style="126"/>
    <col min="1025" max="1025" width="7.28515625" style="126" customWidth="1"/>
    <col min="1026" max="1026" width="37.5703125" style="126" customWidth="1"/>
    <col min="1027" max="1027" width="9.140625" style="126"/>
    <col min="1028" max="1029" width="13.85546875" style="126" customWidth="1"/>
    <col min="1030" max="1030" width="14.140625" style="126" customWidth="1"/>
    <col min="1031" max="1031" width="0" style="126" hidden="1" customWidth="1"/>
    <col min="1032" max="1280" width="9.140625" style="126"/>
    <col min="1281" max="1281" width="7.28515625" style="126" customWidth="1"/>
    <col min="1282" max="1282" width="37.5703125" style="126" customWidth="1"/>
    <col min="1283" max="1283" width="9.140625" style="126"/>
    <col min="1284" max="1285" width="13.85546875" style="126" customWidth="1"/>
    <col min="1286" max="1286" width="14.140625" style="126" customWidth="1"/>
    <col min="1287" max="1287" width="0" style="126" hidden="1" customWidth="1"/>
    <col min="1288" max="1536" width="9.140625" style="126"/>
    <col min="1537" max="1537" width="7.28515625" style="126" customWidth="1"/>
    <col min="1538" max="1538" width="37.5703125" style="126" customWidth="1"/>
    <col min="1539" max="1539" width="9.140625" style="126"/>
    <col min="1540" max="1541" width="13.85546875" style="126" customWidth="1"/>
    <col min="1542" max="1542" width="14.140625" style="126" customWidth="1"/>
    <col min="1543" max="1543" width="0" style="126" hidden="1" customWidth="1"/>
    <col min="1544" max="1792" width="9.140625" style="126"/>
    <col min="1793" max="1793" width="7.28515625" style="126" customWidth="1"/>
    <col min="1794" max="1794" width="37.5703125" style="126" customWidth="1"/>
    <col min="1795" max="1795" width="9.140625" style="126"/>
    <col min="1796" max="1797" width="13.85546875" style="126" customWidth="1"/>
    <col min="1798" max="1798" width="14.140625" style="126" customWidth="1"/>
    <col min="1799" max="1799" width="0" style="126" hidden="1" customWidth="1"/>
    <col min="1800" max="2048" width="9.140625" style="126"/>
    <col min="2049" max="2049" width="7.28515625" style="126" customWidth="1"/>
    <col min="2050" max="2050" width="37.5703125" style="126" customWidth="1"/>
    <col min="2051" max="2051" width="9.140625" style="126"/>
    <col min="2052" max="2053" width="13.85546875" style="126" customWidth="1"/>
    <col min="2054" max="2054" width="14.140625" style="126" customWidth="1"/>
    <col min="2055" max="2055" width="0" style="126" hidden="1" customWidth="1"/>
    <col min="2056" max="2304" width="9.140625" style="126"/>
    <col min="2305" max="2305" width="7.28515625" style="126" customWidth="1"/>
    <col min="2306" max="2306" width="37.5703125" style="126" customWidth="1"/>
    <col min="2307" max="2307" width="9.140625" style="126"/>
    <col min="2308" max="2309" width="13.85546875" style="126" customWidth="1"/>
    <col min="2310" max="2310" width="14.140625" style="126" customWidth="1"/>
    <col min="2311" max="2311" width="0" style="126" hidden="1" customWidth="1"/>
    <col min="2312" max="2560" width="9.140625" style="126"/>
    <col min="2561" max="2561" width="7.28515625" style="126" customWidth="1"/>
    <col min="2562" max="2562" width="37.5703125" style="126" customWidth="1"/>
    <col min="2563" max="2563" width="9.140625" style="126"/>
    <col min="2564" max="2565" width="13.85546875" style="126" customWidth="1"/>
    <col min="2566" max="2566" width="14.140625" style="126" customWidth="1"/>
    <col min="2567" max="2567" width="0" style="126" hidden="1" customWidth="1"/>
    <col min="2568" max="2816" width="9.140625" style="126"/>
    <col min="2817" max="2817" width="7.28515625" style="126" customWidth="1"/>
    <col min="2818" max="2818" width="37.5703125" style="126" customWidth="1"/>
    <col min="2819" max="2819" width="9.140625" style="126"/>
    <col min="2820" max="2821" width="13.85546875" style="126" customWidth="1"/>
    <col min="2822" max="2822" width="14.140625" style="126" customWidth="1"/>
    <col min="2823" max="2823" width="0" style="126" hidden="1" customWidth="1"/>
    <col min="2824" max="3072" width="9.140625" style="126"/>
    <col min="3073" max="3073" width="7.28515625" style="126" customWidth="1"/>
    <col min="3074" max="3074" width="37.5703125" style="126" customWidth="1"/>
    <col min="3075" max="3075" width="9.140625" style="126"/>
    <col min="3076" max="3077" width="13.85546875" style="126" customWidth="1"/>
    <col min="3078" max="3078" width="14.140625" style="126" customWidth="1"/>
    <col min="3079" max="3079" width="0" style="126" hidden="1" customWidth="1"/>
    <col min="3080" max="3328" width="9.140625" style="126"/>
    <col min="3329" max="3329" width="7.28515625" style="126" customWidth="1"/>
    <col min="3330" max="3330" width="37.5703125" style="126" customWidth="1"/>
    <col min="3331" max="3331" width="9.140625" style="126"/>
    <col min="3332" max="3333" width="13.85546875" style="126" customWidth="1"/>
    <col min="3334" max="3334" width="14.140625" style="126" customWidth="1"/>
    <col min="3335" max="3335" width="0" style="126" hidden="1" customWidth="1"/>
    <col min="3336" max="3584" width="9.140625" style="126"/>
    <col min="3585" max="3585" width="7.28515625" style="126" customWidth="1"/>
    <col min="3586" max="3586" width="37.5703125" style="126" customWidth="1"/>
    <col min="3587" max="3587" width="9.140625" style="126"/>
    <col min="3588" max="3589" width="13.85546875" style="126" customWidth="1"/>
    <col min="3590" max="3590" width="14.140625" style="126" customWidth="1"/>
    <col min="3591" max="3591" width="0" style="126" hidden="1" customWidth="1"/>
    <col min="3592" max="3840" width="9.140625" style="126"/>
    <col min="3841" max="3841" width="7.28515625" style="126" customWidth="1"/>
    <col min="3842" max="3842" width="37.5703125" style="126" customWidth="1"/>
    <col min="3843" max="3843" width="9.140625" style="126"/>
    <col min="3844" max="3845" width="13.85546875" style="126" customWidth="1"/>
    <col min="3846" max="3846" width="14.140625" style="126" customWidth="1"/>
    <col min="3847" max="3847" width="0" style="126" hidden="1" customWidth="1"/>
    <col min="3848" max="4096" width="9.140625" style="126"/>
    <col min="4097" max="4097" width="7.28515625" style="126" customWidth="1"/>
    <col min="4098" max="4098" width="37.5703125" style="126" customWidth="1"/>
    <col min="4099" max="4099" width="9.140625" style="126"/>
    <col min="4100" max="4101" width="13.85546875" style="126" customWidth="1"/>
    <col min="4102" max="4102" width="14.140625" style="126" customWidth="1"/>
    <col min="4103" max="4103" width="0" style="126" hidden="1" customWidth="1"/>
    <col min="4104" max="4352" width="9.140625" style="126"/>
    <col min="4353" max="4353" width="7.28515625" style="126" customWidth="1"/>
    <col min="4354" max="4354" width="37.5703125" style="126" customWidth="1"/>
    <col min="4355" max="4355" width="9.140625" style="126"/>
    <col min="4356" max="4357" width="13.85546875" style="126" customWidth="1"/>
    <col min="4358" max="4358" width="14.140625" style="126" customWidth="1"/>
    <col min="4359" max="4359" width="0" style="126" hidden="1" customWidth="1"/>
    <col min="4360" max="4608" width="9.140625" style="126"/>
    <col min="4609" max="4609" width="7.28515625" style="126" customWidth="1"/>
    <col min="4610" max="4610" width="37.5703125" style="126" customWidth="1"/>
    <col min="4611" max="4611" width="9.140625" style="126"/>
    <col min="4612" max="4613" width="13.85546875" style="126" customWidth="1"/>
    <col min="4614" max="4614" width="14.140625" style="126" customWidth="1"/>
    <col min="4615" max="4615" width="0" style="126" hidden="1" customWidth="1"/>
    <col min="4616" max="4864" width="9.140625" style="126"/>
    <col min="4865" max="4865" width="7.28515625" style="126" customWidth="1"/>
    <col min="4866" max="4866" width="37.5703125" style="126" customWidth="1"/>
    <col min="4867" max="4867" width="9.140625" style="126"/>
    <col min="4868" max="4869" width="13.85546875" style="126" customWidth="1"/>
    <col min="4870" max="4870" width="14.140625" style="126" customWidth="1"/>
    <col min="4871" max="4871" width="0" style="126" hidden="1" customWidth="1"/>
    <col min="4872" max="5120" width="9.140625" style="126"/>
    <col min="5121" max="5121" width="7.28515625" style="126" customWidth="1"/>
    <col min="5122" max="5122" width="37.5703125" style="126" customWidth="1"/>
    <col min="5123" max="5123" width="9.140625" style="126"/>
    <col min="5124" max="5125" width="13.85546875" style="126" customWidth="1"/>
    <col min="5126" max="5126" width="14.140625" style="126" customWidth="1"/>
    <col min="5127" max="5127" width="0" style="126" hidden="1" customWidth="1"/>
    <col min="5128" max="5376" width="9.140625" style="126"/>
    <col min="5377" max="5377" width="7.28515625" style="126" customWidth="1"/>
    <col min="5378" max="5378" width="37.5703125" style="126" customWidth="1"/>
    <col min="5379" max="5379" width="9.140625" style="126"/>
    <col min="5380" max="5381" width="13.85546875" style="126" customWidth="1"/>
    <col min="5382" max="5382" width="14.140625" style="126" customWidth="1"/>
    <col min="5383" max="5383" width="0" style="126" hidden="1" customWidth="1"/>
    <col min="5384" max="5632" width="9.140625" style="126"/>
    <col min="5633" max="5633" width="7.28515625" style="126" customWidth="1"/>
    <col min="5634" max="5634" width="37.5703125" style="126" customWidth="1"/>
    <col min="5635" max="5635" width="9.140625" style="126"/>
    <col min="5636" max="5637" width="13.85546875" style="126" customWidth="1"/>
    <col min="5638" max="5638" width="14.140625" style="126" customWidth="1"/>
    <col min="5639" max="5639" width="0" style="126" hidden="1" customWidth="1"/>
    <col min="5640" max="5888" width="9.140625" style="126"/>
    <col min="5889" max="5889" width="7.28515625" style="126" customWidth="1"/>
    <col min="5890" max="5890" width="37.5703125" style="126" customWidth="1"/>
    <col min="5891" max="5891" width="9.140625" style="126"/>
    <col min="5892" max="5893" width="13.85546875" style="126" customWidth="1"/>
    <col min="5894" max="5894" width="14.140625" style="126" customWidth="1"/>
    <col min="5895" max="5895" width="0" style="126" hidden="1" customWidth="1"/>
    <col min="5896" max="6144" width="9.140625" style="126"/>
    <col min="6145" max="6145" width="7.28515625" style="126" customWidth="1"/>
    <col min="6146" max="6146" width="37.5703125" style="126" customWidth="1"/>
    <col min="6147" max="6147" width="9.140625" style="126"/>
    <col min="6148" max="6149" width="13.85546875" style="126" customWidth="1"/>
    <col min="6150" max="6150" width="14.140625" style="126" customWidth="1"/>
    <col min="6151" max="6151" width="0" style="126" hidden="1" customWidth="1"/>
    <col min="6152" max="6400" width="9.140625" style="126"/>
    <col min="6401" max="6401" width="7.28515625" style="126" customWidth="1"/>
    <col min="6402" max="6402" width="37.5703125" style="126" customWidth="1"/>
    <col min="6403" max="6403" width="9.140625" style="126"/>
    <col min="6404" max="6405" width="13.85546875" style="126" customWidth="1"/>
    <col min="6406" max="6406" width="14.140625" style="126" customWidth="1"/>
    <col min="6407" max="6407" width="0" style="126" hidden="1" customWidth="1"/>
    <col min="6408" max="6656" width="9.140625" style="126"/>
    <col min="6657" max="6657" width="7.28515625" style="126" customWidth="1"/>
    <col min="6658" max="6658" width="37.5703125" style="126" customWidth="1"/>
    <col min="6659" max="6659" width="9.140625" style="126"/>
    <col min="6660" max="6661" width="13.85546875" style="126" customWidth="1"/>
    <col min="6662" max="6662" width="14.140625" style="126" customWidth="1"/>
    <col min="6663" max="6663" width="0" style="126" hidden="1" customWidth="1"/>
    <col min="6664" max="6912" width="9.140625" style="126"/>
    <col min="6913" max="6913" width="7.28515625" style="126" customWidth="1"/>
    <col min="6914" max="6914" width="37.5703125" style="126" customWidth="1"/>
    <col min="6915" max="6915" width="9.140625" style="126"/>
    <col min="6916" max="6917" width="13.85546875" style="126" customWidth="1"/>
    <col min="6918" max="6918" width="14.140625" style="126" customWidth="1"/>
    <col min="6919" max="6919" width="0" style="126" hidden="1" customWidth="1"/>
    <col min="6920" max="7168" width="9.140625" style="126"/>
    <col min="7169" max="7169" width="7.28515625" style="126" customWidth="1"/>
    <col min="7170" max="7170" width="37.5703125" style="126" customWidth="1"/>
    <col min="7171" max="7171" width="9.140625" style="126"/>
    <col min="7172" max="7173" width="13.85546875" style="126" customWidth="1"/>
    <col min="7174" max="7174" width="14.140625" style="126" customWidth="1"/>
    <col min="7175" max="7175" width="0" style="126" hidden="1" customWidth="1"/>
    <col min="7176" max="7424" width="9.140625" style="126"/>
    <col min="7425" max="7425" width="7.28515625" style="126" customWidth="1"/>
    <col min="7426" max="7426" width="37.5703125" style="126" customWidth="1"/>
    <col min="7427" max="7427" width="9.140625" style="126"/>
    <col min="7428" max="7429" width="13.85546875" style="126" customWidth="1"/>
    <col min="7430" max="7430" width="14.140625" style="126" customWidth="1"/>
    <col min="7431" max="7431" width="0" style="126" hidden="1" customWidth="1"/>
    <col min="7432" max="7680" width="9.140625" style="126"/>
    <col min="7681" max="7681" width="7.28515625" style="126" customWidth="1"/>
    <col min="7682" max="7682" width="37.5703125" style="126" customWidth="1"/>
    <col min="7683" max="7683" width="9.140625" style="126"/>
    <col min="7684" max="7685" width="13.85546875" style="126" customWidth="1"/>
    <col min="7686" max="7686" width="14.140625" style="126" customWidth="1"/>
    <col min="7687" max="7687" width="0" style="126" hidden="1" customWidth="1"/>
    <col min="7688" max="7936" width="9.140625" style="126"/>
    <col min="7937" max="7937" width="7.28515625" style="126" customWidth="1"/>
    <col min="7938" max="7938" width="37.5703125" style="126" customWidth="1"/>
    <col min="7939" max="7939" width="9.140625" style="126"/>
    <col min="7940" max="7941" width="13.85546875" style="126" customWidth="1"/>
    <col min="7942" max="7942" width="14.140625" style="126" customWidth="1"/>
    <col min="7943" max="7943" width="0" style="126" hidden="1" customWidth="1"/>
    <col min="7944" max="8192" width="9.140625" style="126"/>
    <col min="8193" max="8193" width="7.28515625" style="126" customWidth="1"/>
    <col min="8194" max="8194" width="37.5703125" style="126" customWidth="1"/>
    <col min="8195" max="8195" width="9.140625" style="126"/>
    <col min="8196" max="8197" width="13.85546875" style="126" customWidth="1"/>
    <col min="8198" max="8198" width="14.140625" style="126" customWidth="1"/>
    <col min="8199" max="8199" width="0" style="126" hidden="1" customWidth="1"/>
    <col min="8200" max="8448" width="9.140625" style="126"/>
    <col min="8449" max="8449" width="7.28515625" style="126" customWidth="1"/>
    <col min="8450" max="8450" width="37.5703125" style="126" customWidth="1"/>
    <col min="8451" max="8451" width="9.140625" style="126"/>
    <col min="8452" max="8453" width="13.85546875" style="126" customWidth="1"/>
    <col min="8454" max="8454" width="14.140625" style="126" customWidth="1"/>
    <col min="8455" max="8455" width="0" style="126" hidden="1" customWidth="1"/>
    <col min="8456" max="8704" width="9.140625" style="126"/>
    <col min="8705" max="8705" width="7.28515625" style="126" customWidth="1"/>
    <col min="8706" max="8706" width="37.5703125" style="126" customWidth="1"/>
    <col min="8707" max="8707" width="9.140625" style="126"/>
    <col min="8708" max="8709" width="13.85546875" style="126" customWidth="1"/>
    <col min="8710" max="8710" width="14.140625" style="126" customWidth="1"/>
    <col min="8711" max="8711" width="0" style="126" hidden="1" customWidth="1"/>
    <col min="8712" max="8960" width="9.140625" style="126"/>
    <col min="8961" max="8961" width="7.28515625" style="126" customWidth="1"/>
    <col min="8962" max="8962" width="37.5703125" style="126" customWidth="1"/>
    <col min="8963" max="8963" width="9.140625" style="126"/>
    <col min="8964" max="8965" width="13.85546875" style="126" customWidth="1"/>
    <col min="8966" max="8966" width="14.140625" style="126" customWidth="1"/>
    <col min="8967" max="8967" width="0" style="126" hidden="1" customWidth="1"/>
    <col min="8968" max="9216" width="9.140625" style="126"/>
    <col min="9217" max="9217" width="7.28515625" style="126" customWidth="1"/>
    <col min="9218" max="9218" width="37.5703125" style="126" customWidth="1"/>
    <col min="9219" max="9219" width="9.140625" style="126"/>
    <col min="9220" max="9221" width="13.85546875" style="126" customWidth="1"/>
    <col min="9222" max="9222" width="14.140625" style="126" customWidth="1"/>
    <col min="9223" max="9223" width="0" style="126" hidden="1" customWidth="1"/>
    <col min="9224" max="9472" width="9.140625" style="126"/>
    <col min="9473" max="9473" width="7.28515625" style="126" customWidth="1"/>
    <col min="9474" max="9474" width="37.5703125" style="126" customWidth="1"/>
    <col min="9475" max="9475" width="9.140625" style="126"/>
    <col min="9476" max="9477" width="13.85546875" style="126" customWidth="1"/>
    <col min="9478" max="9478" width="14.140625" style="126" customWidth="1"/>
    <col min="9479" max="9479" width="0" style="126" hidden="1" customWidth="1"/>
    <col min="9480" max="9728" width="9.140625" style="126"/>
    <col min="9729" max="9729" width="7.28515625" style="126" customWidth="1"/>
    <col min="9730" max="9730" width="37.5703125" style="126" customWidth="1"/>
    <col min="9731" max="9731" width="9.140625" style="126"/>
    <col min="9732" max="9733" width="13.85546875" style="126" customWidth="1"/>
    <col min="9734" max="9734" width="14.140625" style="126" customWidth="1"/>
    <col min="9735" max="9735" width="0" style="126" hidden="1" customWidth="1"/>
    <col min="9736" max="9984" width="9.140625" style="126"/>
    <col min="9985" max="9985" width="7.28515625" style="126" customWidth="1"/>
    <col min="9986" max="9986" width="37.5703125" style="126" customWidth="1"/>
    <col min="9987" max="9987" width="9.140625" style="126"/>
    <col min="9988" max="9989" width="13.85546875" style="126" customWidth="1"/>
    <col min="9990" max="9990" width="14.140625" style="126" customWidth="1"/>
    <col min="9991" max="9991" width="0" style="126" hidden="1" customWidth="1"/>
    <col min="9992" max="10240" width="9.140625" style="126"/>
    <col min="10241" max="10241" width="7.28515625" style="126" customWidth="1"/>
    <col min="10242" max="10242" width="37.5703125" style="126" customWidth="1"/>
    <col min="10243" max="10243" width="9.140625" style="126"/>
    <col min="10244" max="10245" width="13.85546875" style="126" customWidth="1"/>
    <col min="10246" max="10246" width="14.140625" style="126" customWidth="1"/>
    <col min="10247" max="10247" width="0" style="126" hidden="1" customWidth="1"/>
    <col min="10248" max="10496" width="9.140625" style="126"/>
    <col min="10497" max="10497" width="7.28515625" style="126" customWidth="1"/>
    <col min="10498" max="10498" width="37.5703125" style="126" customWidth="1"/>
    <col min="10499" max="10499" width="9.140625" style="126"/>
    <col min="10500" max="10501" width="13.85546875" style="126" customWidth="1"/>
    <col min="10502" max="10502" width="14.140625" style="126" customWidth="1"/>
    <col min="10503" max="10503" width="0" style="126" hidden="1" customWidth="1"/>
    <col min="10504" max="10752" width="9.140625" style="126"/>
    <col min="10753" max="10753" width="7.28515625" style="126" customWidth="1"/>
    <col min="10754" max="10754" width="37.5703125" style="126" customWidth="1"/>
    <col min="10755" max="10755" width="9.140625" style="126"/>
    <col min="10756" max="10757" width="13.85546875" style="126" customWidth="1"/>
    <col min="10758" max="10758" width="14.140625" style="126" customWidth="1"/>
    <col min="10759" max="10759" width="0" style="126" hidden="1" customWidth="1"/>
    <col min="10760" max="11008" width="9.140625" style="126"/>
    <col min="11009" max="11009" width="7.28515625" style="126" customWidth="1"/>
    <col min="11010" max="11010" width="37.5703125" style="126" customWidth="1"/>
    <col min="11011" max="11011" width="9.140625" style="126"/>
    <col min="11012" max="11013" width="13.85546875" style="126" customWidth="1"/>
    <col min="11014" max="11014" width="14.140625" style="126" customWidth="1"/>
    <col min="11015" max="11015" width="0" style="126" hidden="1" customWidth="1"/>
    <col min="11016" max="11264" width="9.140625" style="126"/>
    <col min="11265" max="11265" width="7.28515625" style="126" customWidth="1"/>
    <col min="11266" max="11266" width="37.5703125" style="126" customWidth="1"/>
    <col min="11267" max="11267" width="9.140625" style="126"/>
    <col min="11268" max="11269" width="13.85546875" style="126" customWidth="1"/>
    <col min="11270" max="11270" width="14.140625" style="126" customWidth="1"/>
    <col min="11271" max="11271" width="0" style="126" hidden="1" customWidth="1"/>
    <col min="11272" max="11520" width="9.140625" style="126"/>
    <col min="11521" max="11521" width="7.28515625" style="126" customWidth="1"/>
    <col min="11522" max="11522" width="37.5703125" style="126" customWidth="1"/>
    <col min="11523" max="11523" width="9.140625" style="126"/>
    <col min="11524" max="11525" width="13.85546875" style="126" customWidth="1"/>
    <col min="11526" max="11526" width="14.140625" style="126" customWidth="1"/>
    <col min="11527" max="11527" width="0" style="126" hidden="1" customWidth="1"/>
    <col min="11528" max="11776" width="9.140625" style="126"/>
    <col min="11777" max="11777" width="7.28515625" style="126" customWidth="1"/>
    <col min="11778" max="11778" width="37.5703125" style="126" customWidth="1"/>
    <col min="11779" max="11779" width="9.140625" style="126"/>
    <col min="11780" max="11781" width="13.85546875" style="126" customWidth="1"/>
    <col min="11782" max="11782" width="14.140625" style="126" customWidth="1"/>
    <col min="11783" max="11783" width="0" style="126" hidden="1" customWidth="1"/>
    <col min="11784" max="12032" width="9.140625" style="126"/>
    <col min="12033" max="12033" width="7.28515625" style="126" customWidth="1"/>
    <col min="12034" max="12034" width="37.5703125" style="126" customWidth="1"/>
    <col min="12035" max="12035" width="9.140625" style="126"/>
    <col min="12036" max="12037" width="13.85546875" style="126" customWidth="1"/>
    <col min="12038" max="12038" width="14.140625" style="126" customWidth="1"/>
    <col min="12039" max="12039" width="0" style="126" hidden="1" customWidth="1"/>
    <col min="12040" max="12288" width="9.140625" style="126"/>
    <col min="12289" max="12289" width="7.28515625" style="126" customWidth="1"/>
    <col min="12290" max="12290" width="37.5703125" style="126" customWidth="1"/>
    <col min="12291" max="12291" width="9.140625" style="126"/>
    <col min="12292" max="12293" width="13.85546875" style="126" customWidth="1"/>
    <col min="12294" max="12294" width="14.140625" style="126" customWidth="1"/>
    <col min="12295" max="12295" width="0" style="126" hidden="1" customWidth="1"/>
    <col min="12296" max="12544" width="9.140625" style="126"/>
    <col min="12545" max="12545" width="7.28515625" style="126" customWidth="1"/>
    <col min="12546" max="12546" width="37.5703125" style="126" customWidth="1"/>
    <col min="12547" max="12547" width="9.140625" style="126"/>
    <col min="12548" max="12549" width="13.85546875" style="126" customWidth="1"/>
    <col min="12550" max="12550" width="14.140625" style="126" customWidth="1"/>
    <col min="12551" max="12551" width="0" style="126" hidden="1" customWidth="1"/>
    <col min="12552" max="12800" width="9.140625" style="126"/>
    <col min="12801" max="12801" width="7.28515625" style="126" customWidth="1"/>
    <col min="12802" max="12802" width="37.5703125" style="126" customWidth="1"/>
    <col min="12803" max="12803" width="9.140625" style="126"/>
    <col min="12804" max="12805" width="13.85546875" style="126" customWidth="1"/>
    <col min="12806" max="12806" width="14.140625" style="126" customWidth="1"/>
    <col min="12807" max="12807" width="0" style="126" hidden="1" customWidth="1"/>
    <col min="12808" max="13056" width="9.140625" style="126"/>
    <col min="13057" max="13057" width="7.28515625" style="126" customWidth="1"/>
    <col min="13058" max="13058" width="37.5703125" style="126" customWidth="1"/>
    <col min="13059" max="13059" width="9.140625" style="126"/>
    <col min="13060" max="13061" width="13.85546875" style="126" customWidth="1"/>
    <col min="13062" max="13062" width="14.140625" style="126" customWidth="1"/>
    <col min="13063" max="13063" width="0" style="126" hidden="1" customWidth="1"/>
    <col min="13064" max="13312" width="9.140625" style="126"/>
    <col min="13313" max="13313" width="7.28515625" style="126" customWidth="1"/>
    <col min="13314" max="13314" width="37.5703125" style="126" customWidth="1"/>
    <col min="13315" max="13315" width="9.140625" style="126"/>
    <col min="13316" max="13317" width="13.85546875" style="126" customWidth="1"/>
    <col min="13318" max="13318" width="14.140625" style="126" customWidth="1"/>
    <col min="13319" max="13319" width="0" style="126" hidden="1" customWidth="1"/>
    <col min="13320" max="13568" width="9.140625" style="126"/>
    <col min="13569" max="13569" width="7.28515625" style="126" customWidth="1"/>
    <col min="13570" max="13570" width="37.5703125" style="126" customWidth="1"/>
    <col min="13571" max="13571" width="9.140625" style="126"/>
    <col min="13572" max="13573" width="13.85546875" style="126" customWidth="1"/>
    <col min="13574" max="13574" width="14.140625" style="126" customWidth="1"/>
    <col min="13575" max="13575" width="0" style="126" hidden="1" customWidth="1"/>
    <col min="13576" max="13824" width="9.140625" style="126"/>
    <col min="13825" max="13825" width="7.28515625" style="126" customWidth="1"/>
    <col min="13826" max="13826" width="37.5703125" style="126" customWidth="1"/>
    <col min="13827" max="13827" width="9.140625" style="126"/>
    <col min="13828" max="13829" width="13.85546875" style="126" customWidth="1"/>
    <col min="13830" max="13830" width="14.140625" style="126" customWidth="1"/>
    <col min="13831" max="13831" width="0" style="126" hidden="1" customWidth="1"/>
    <col min="13832" max="14080" width="9.140625" style="126"/>
    <col min="14081" max="14081" width="7.28515625" style="126" customWidth="1"/>
    <col min="14082" max="14082" width="37.5703125" style="126" customWidth="1"/>
    <col min="14083" max="14083" width="9.140625" style="126"/>
    <col min="14084" max="14085" width="13.85546875" style="126" customWidth="1"/>
    <col min="14086" max="14086" width="14.140625" style="126" customWidth="1"/>
    <col min="14087" max="14087" width="0" style="126" hidden="1" customWidth="1"/>
    <col min="14088" max="14336" width="9.140625" style="126"/>
    <col min="14337" max="14337" width="7.28515625" style="126" customWidth="1"/>
    <col min="14338" max="14338" width="37.5703125" style="126" customWidth="1"/>
    <col min="14339" max="14339" width="9.140625" style="126"/>
    <col min="14340" max="14341" width="13.85546875" style="126" customWidth="1"/>
    <col min="14342" max="14342" width="14.140625" style="126" customWidth="1"/>
    <col min="14343" max="14343" width="0" style="126" hidden="1" customWidth="1"/>
    <col min="14344" max="14592" width="9.140625" style="126"/>
    <col min="14593" max="14593" width="7.28515625" style="126" customWidth="1"/>
    <col min="14594" max="14594" width="37.5703125" style="126" customWidth="1"/>
    <col min="14595" max="14595" width="9.140625" style="126"/>
    <col min="14596" max="14597" width="13.85546875" style="126" customWidth="1"/>
    <col min="14598" max="14598" width="14.140625" style="126" customWidth="1"/>
    <col min="14599" max="14599" width="0" style="126" hidden="1" customWidth="1"/>
    <col min="14600" max="14848" width="9.140625" style="126"/>
    <col min="14849" max="14849" width="7.28515625" style="126" customWidth="1"/>
    <col min="14850" max="14850" width="37.5703125" style="126" customWidth="1"/>
    <col min="14851" max="14851" width="9.140625" style="126"/>
    <col min="14852" max="14853" width="13.85546875" style="126" customWidth="1"/>
    <col min="14854" max="14854" width="14.140625" style="126" customWidth="1"/>
    <col min="14855" max="14855" width="0" style="126" hidden="1" customWidth="1"/>
    <col min="14856" max="15104" width="9.140625" style="126"/>
    <col min="15105" max="15105" width="7.28515625" style="126" customWidth="1"/>
    <col min="15106" max="15106" width="37.5703125" style="126" customWidth="1"/>
    <col min="15107" max="15107" width="9.140625" style="126"/>
    <col min="15108" max="15109" width="13.85546875" style="126" customWidth="1"/>
    <col min="15110" max="15110" width="14.140625" style="126" customWidth="1"/>
    <col min="15111" max="15111" width="0" style="126" hidden="1" customWidth="1"/>
    <col min="15112" max="15360" width="9.140625" style="126"/>
    <col min="15361" max="15361" width="7.28515625" style="126" customWidth="1"/>
    <col min="15362" max="15362" width="37.5703125" style="126" customWidth="1"/>
    <col min="15363" max="15363" width="9.140625" style="126"/>
    <col min="15364" max="15365" width="13.85546875" style="126" customWidth="1"/>
    <col min="15366" max="15366" width="14.140625" style="126" customWidth="1"/>
    <col min="15367" max="15367" width="0" style="126" hidden="1" customWidth="1"/>
    <col min="15368" max="15616" width="9.140625" style="126"/>
    <col min="15617" max="15617" width="7.28515625" style="126" customWidth="1"/>
    <col min="15618" max="15618" width="37.5703125" style="126" customWidth="1"/>
    <col min="15619" max="15619" width="9.140625" style="126"/>
    <col min="15620" max="15621" width="13.85546875" style="126" customWidth="1"/>
    <col min="15622" max="15622" width="14.140625" style="126" customWidth="1"/>
    <col min="15623" max="15623" width="0" style="126" hidden="1" customWidth="1"/>
    <col min="15624" max="15872" width="9.140625" style="126"/>
    <col min="15873" max="15873" width="7.28515625" style="126" customWidth="1"/>
    <col min="15874" max="15874" width="37.5703125" style="126" customWidth="1"/>
    <col min="15875" max="15875" width="9.140625" style="126"/>
    <col min="15876" max="15877" width="13.85546875" style="126" customWidth="1"/>
    <col min="15878" max="15878" width="14.140625" style="126" customWidth="1"/>
    <col min="15879" max="15879" width="0" style="126" hidden="1" customWidth="1"/>
    <col min="15880" max="16128" width="9.140625" style="126"/>
    <col min="16129" max="16129" width="7.28515625" style="126" customWidth="1"/>
    <col min="16130" max="16130" width="37.5703125" style="126" customWidth="1"/>
    <col min="16131" max="16131" width="9.140625" style="126"/>
    <col min="16132" max="16133" width="13.85546875" style="126" customWidth="1"/>
    <col min="16134" max="16134" width="14.140625" style="126" customWidth="1"/>
    <col min="16135" max="16135" width="0" style="126" hidden="1" customWidth="1"/>
    <col min="16136" max="16384" width="9.140625" style="126"/>
  </cols>
  <sheetData>
    <row r="1" spans="1:7" s="10" customFormat="1" x14ac:dyDescent="0.2">
      <c r="A1" s="113" t="s">
        <v>0</v>
      </c>
      <c r="B1" s="114"/>
      <c r="C1" s="115"/>
      <c r="D1" s="116"/>
      <c r="E1" s="221"/>
      <c r="F1" s="117"/>
    </row>
    <row r="2" spans="1:7" s="10" customFormat="1" x14ac:dyDescent="0.2">
      <c r="A2" s="113"/>
      <c r="B2" s="114"/>
      <c r="C2" s="115"/>
      <c r="D2" s="116"/>
      <c r="E2" s="221"/>
      <c r="F2" s="117"/>
    </row>
    <row r="3" spans="1:7" s="10" customFormat="1" x14ac:dyDescent="0.2">
      <c r="A3" s="1" t="s">
        <v>1</v>
      </c>
      <c r="B3" s="114"/>
      <c r="C3" s="115"/>
      <c r="D3" s="116"/>
      <c r="E3" s="221"/>
      <c r="F3" s="117"/>
    </row>
    <row r="4" spans="1:7" x14ac:dyDescent="0.2">
      <c r="A4" s="2"/>
    </row>
    <row r="5" spans="1:7" s="10" customFormat="1" x14ac:dyDescent="0.2">
      <c r="A5" s="4" t="s">
        <v>2</v>
      </c>
      <c r="B5" s="5" t="s">
        <v>3</v>
      </c>
      <c r="C5" s="6" t="s">
        <v>4</v>
      </c>
      <c r="D5" s="7" t="s">
        <v>5</v>
      </c>
      <c r="E5" s="223" t="s">
        <v>6</v>
      </c>
      <c r="F5" s="8" t="s">
        <v>7</v>
      </c>
      <c r="G5" s="9" t="s">
        <v>8</v>
      </c>
    </row>
    <row r="6" spans="1:7" s="10" customFormat="1" x14ac:dyDescent="0.2">
      <c r="A6" s="11"/>
      <c r="B6" s="12"/>
      <c r="C6" s="13"/>
      <c r="D6" s="14"/>
      <c r="E6" s="224"/>
      <c r="F6" s="15"/>
      <c r="G6" s="9"/>
    </row>
    <row r="7" spans="1:7" ht="42.75" customHeight="1" x14ac:dyDescent="0.2">
      <c r="A7" s="16" t="s">
        <v>9</v>
      </c>
      <c r="B7" s="17" t="s">
        <v>10</v>
      </c>
      <c r="C7" s="18" t="s">
        <v>11</v>
      </c>
      <c r="D7" s="19">
        <v>0.06</v>
      </c>
      <c r="E7" s="225"/>
      <c r="F7" s="127">
        <f>D7*E7</f>
        <v>0</v>
      </c>
      <c r="G7" s="128" t="s">
        <v>12</v>
      </c>
    </row>
    <row r="8" spans="1:7" x14ac:dyDescent="0.2">
      <c r="A8" s="16"/>
      <c r="B8" s="17"/>
      <c r="C8" s="20"/>
      <c r="D8" s="19"/>
      <c r="E8" s="225"/>
      <c r="F8" s="127"/>
      <c r="G8" s="128"/>
    </row>
    <row r="9" spans="1:7" ht="19.5" customHeight="1" x14ac:dyDescent="0.2">
      <c r="A9" s="16" t="s">
        <v>13</v>
      </c>
      <c r="B9" s="17" t="s">
        <v>14</v>
      </c>
      <c r="C9" s="20" t="s">
        <v>15</v>
      </c>
      <c r="D9" s="19">
        <v>5</v>
      </c>
      <c r="E9" s="225"/>
      <c r="F9" s="127">
        <f>D9*E9</f>
        <v>0</v>
      </c>
      <c r="G9" s="128" t="s">
        <v>12</v>
      </c>
    </row>
    <row r="10" spans="1:7" x14ac:dyDescent="0.2">
      <c r="A10" s="16"/>
      <c r="B10" s="17"/>
      <c r="C10" s="20"/>
      <c r="D10" s="19"/>
      <c r="E10" s="225"/>
      <c r="F10" s="127"/>
      <c r="G10" s="128"/>
    </row>
    <row r="11" spans="1:7" ht="39.75" customHeight="1" x14ac:dyDescent="0.2">
      <c r="A11" s="16" t="s">
        <v>16</v>
      </c>
      <c r="B11" s="17" t="s">
        <v>17</v>
      </c>
      <c r="C11" s="20" t="s">
        <v>15</v>
      </c>
      <c r="D11" s="19">
        <v>35</v>
      </c>
      <c r="E11" s="225"/>
      <c r="F11" s="127">
        <f>D11*E11</f>
        <v>0</v>
      </c>
      <c r="G11" s="128"/>
    </row>
    <row r="12" spans="1:7" x14ac:dyDescent="0.2">
      <c r="A12" s="16"/>
      <c r="B12" s="17"/>
      <c r="C12" s="20"/>
      <c r="D12" s="19"/>
      <c r="E12" s="225"/>
      <c r="F12" s="127"/>
      <c r="G12" s="128"/>
    </row>
    <row r="13" spans="1:7" s="23" customFormat="1" ht="30" customHeight="1" x14ac:dyDescent="0.2">
      <c r="A13" s="16" t="s">
        <v>18</v>
      </c>
      <c r="B13" s="17" t="s">
        <v>19</v>
      </c>
      <c r="C13" s="18" t="s">
        <v>20</v>
      </c>
      <c r="D13" s="19">
        <v>33</v>
      </c>
      <c r="E13" s="226"/>
      <c r="F13" s="21">
        <f>D13*E13</f>
        <v>0</v>
      </c>
      <c r="G13" s="22" t="s">
        <v>21</v>
      </c>
    </row>
    <row r="14" spans="1:7" s="23" customFormat="1" x14ac:dyDescent="0.2">
      <c r="A14" s="24"/>
      <c r="B14" s="25"/>
      <c r="C14" s="26"/>
      <c r="D14" s="27"/>
      <c r="E14" s="227"/>
      <c r="F14" s="28"/>
      <c r="G14" s="22"/>
    </row>
    <row r="15" spans="1:7" s="23" customFormat="1" ht="38.25" x14ac:dyDescent="0.2">
      <c r="A15" s="16" t="s">
        <v>22</v>
      </c>
      <c r="B15" s="17" t="s">
        <v>23</v>
      </c>
      <c r="C15" s="18" t="s">
        <v>20</v>
      </c>
      <c r="D15" s="19">
        <v>7</v>
      </c>
      <c r="E15" s="226"/>
      <c r="F15" s="21">
        <f>D15*E15</f>
        <v>0</v>
      </c>
      <c r="G15" s="22"/>
    </row>
    <row r="16" spans="1:7" s="23" customFormat="1" x14ac:dyDescent="0.2">
      <c r="A16" s="24"/>
      <c r="B16" s="25"/>
      <c r="C16" s="26"/>
      <c r="D16" s="27"/>
      <c r="E16" s="227"/>
      <c r="F16" s="28"/>
      <c r="G16" s="22"/>
    </row>
    <row r="17" spans="1:7" s="23" customFormat="1" ht="25.5" x14ac:dyDescent="0.2">
      <c r="A17" s="16" t="s">
        <v>24</v>
      </c>
      <c r="B17" s="17" t="s">
        <v>25</v>
      </c>
      <c r="C17" s="18" t="s">
        <v>20</v>
      </c>
      <c r="D17" s="19">
        <v>1</v>
      </c>
      <c r="E17" s="226"/>
      <c r="F17" s="21">
        <f>D17*E17</f>
        <v>0</v>
      </c>
      <c r="G17" s="22"/>
    </row>
    <row r="18" spans="1:7" s="23" customFormat="1" x14ac:dyDescent="0.2">
      <c r="A18" s="24"/>
      <c r="B18" s="25"/>
      <c r="C18" s="26"/>
      <c r="D18" s="27"/>
      <c r="E18" s="227"/>
      <c r="F18" s="28"/>
      <c r="G18" s="22"/>
    </row>
    <row r="19" spans="1:7" s="30" customFormat="1" ht="42.75" customHeight="1" x14ac:dyDescent="0.2">
      <c r="A19" s="16" t="s">
        <v>26</v>
      </c>
      <c r="B19" s="17" t="s">
        <v>27</v>
      </c>
      <c r="C19" s="18" t="s">
        <v>28</v>
      </c>
      <c r="D19" s="19">
        <v>625</v>
      </c>
      <c r="E19" s="226"/>
      <c r="F19" s="21">
        <f>D19*E19</f>
        <v>0</v>
      </c>
      <c r="G19" s="29" t="s">
        <v>29</v>
      </c>
    </row>
    <row r="20" spans="1:7" s="30" customFormat="1" x14ac:dyDescent="0.2">
      <c r="A20" s="16"/>
      <c r="B20" s="17"/>
      <c r="C20" s="18"/>
      <c r="D20" s="19"/>
      <c r="E20" s="226"/>
      <c r="F20" s="21"/>
      <c r="G20" s="29"/>
    </row>
    <row r="21" spans="1:7" s="30" customFormat="1" ht="42.75" customHeight="1" x14ac:dyDescent="0.2">
      <c r="A21" s="16" t="s">
        <v>30</v>
      </c>
      <c r="B21" s="17" t="s">
        <v>31</v>
      </c>
      <c r="C21" s="18" t="s">
        <v>28</v>
      </c>
      <c r="D21" s="19">
        <v>42</v>
      </c>
      <c r="E21" s="226"/>
      <c r="F21" s="21">
        <f>D21*E21</f>
        <v>0</v>
      </c>
      <c r="G21" s="29" t="s">
        <v>32</v>
      </c>
    </row>
    <row r="22" spans="1:7" s="23" customFormat="1" x14ac:dyDescent="0.2">
      <c r="A22" s="24"/>
      <c r="B22" s="25"/>
      <c r="C22" s="31"/>
      <c r="D22" s="27"/>
      <c r="E22" s="227"/>
      <c r="F22" s="21"/>
      <c r="G22" s="22"/>
    </row>
    <row r="23" spans="1:7" s="30" customFormat="1" ht="44.25" customHeight="1" x14ac:dyDescent="0.2">
      <c r="A23" s="16" t="s">
        <v>33</v>
      </c>
      <c r="B23" s="17" t="s">
        <v>34</v>
      </c>
      <c r="C23" s="18" t="s">
        <v>20</v>
      </c>
      <c r="D23" s="19">
        <v>64</v>
      </c>
      <c r="E23" s="226"/>
      <c r="F23" s="21">
        <f>D23*E23</f>
        <v>0</v>
      </c>
      <c r="G23" s="29"/>
    </row>
    <row r="24" spans="1:7" s="30" customFormat="1" x14ac:dyDescent="0.2">
      <c r="A24" s="16"/>
      <c r="B24" s="17"/>
      <c r="C24" s="18"/>
      <c r="D24" s="19"/>
      <c r="E24" s="226"/>
      <c r="F24" s="21"/>
      <c r="G24" s="29"/>
    </row>
    <row r="25" spans="1:7" s="30" customFormat="1" ht="38.25" x14ac:dyDescent="0.2">
      <c r="A25" s="16" t="s">
        <v>35</v>
      </c>
      <c r="B25" s="17" t="s">
        <v>36</v>
      </c>
      <c r="C25" s="18" t="s">
        <v>37</v>
      </c>
      <c r="D25" s="19">
        <v>3</v>
      </c>
      <c r="E25" s="226"/>
      <c r="F25" s="21">
        <f>D25*E25</f>
        <v>0</v>
      </c>
      <c r="G25" s="29"/>
    </row>
    <row r="26" spans="1:7" s="23" customFormat="1" x14ac:dyDescent="0.2">
      <c r="A26" s="24"/>
      <c r="B26" s="25"/>
      <c r="C26" s="31"/>
      <c r="D26" s="27"/>
      <c r="E26" s="227"/>
      <c r="F26" s="28"/>
      <c r="G26" s="22"/>
    </row>
    <row r="27" spans="1:7" s="30" customFormat="1" ht="30" customHeight="1" x14ac:dyDescent="0.2">
      <c r="A27" s="16" t="s">
        <v>38</v>
      </c>
      <c r="B27" s="17" t="s">
        <v>39</v>
      </c>
      <c r="C27" s="18" t="s">
        <v>15</v>
      </c>
      <c r="D27" s="19">
        <v>7</v>
      </c>
      <c r="E27" s="226"/>
      <c r="F27" s="21">
        <f>D27*E27</f>
        <v>0</v>
      </c>
      <c r="G27" s="29" t="s">
        <v>29</v>
      </c>
    </row>
    <row r="28" spans="1:7" s="23" customFormat="1" x14ac:dyDescent="0.2">
      <c r="A28" s="16"/>
      <c r="B28" s="17"/>
      <c r="C28" s="18"/>
      <c r="D28" s="19"/>
      <c r="E28" s="226"/>
      <c r="F28" s="21"/>
      <c r="G28" s="22"/>
    </row>
    <row r="29" spans="1:7" s="30" customFormat="1" ht="76.5" x14ac:dyDescent="0.2">
      <c r="A29" s="16" t="s">
        <v>40</v>
      </c>
      <c r="B29" s="17" t="s">
        <v>377</v>
      </c>
      <c r="C29" s="18" t="s">
        <v>15</v>
      </c>
      <c r="D29" s="19">
        <v>1</v>
      </c>
      <c r="E29" s="226"/>
      <c r="F29" s="21">
        <f>D29*E29</f>
        <v>0</v>
      </c>
      <c r="G29" s="29"/>
    </row>
    <row r="30" spans="1:7" s="23" customFormat="1" x14ac:dyDescent="0.2">
      <c r="A30" s="24"/>
      <c r="B30" s="25"/>
      <c r="C30" s="31"/>
      <c r="D30" s="27"/>
      <c r="E30" s="227"/>
      <c r="F30" s="28"/>
      <c r="G30" s="32"/>
    </row>
    <row r="31" spans="1:7" s="23" customFormat="1" ht="18" customHeight="1" x14ac:dyDescent="0.2">
      <c r="A31" s="16" t="s">
        <v>41</v>
      </c>
      <c r="B31" s="17" t="s">
        <v>42</v>
      </c>
      <c r="C31" s="18" t="s">
        <v>43</v>
      </c>
      <c r="D31" s="19">
        <v>1</v>
      </c>
      <c r="E31" s="226"/>
      <c r="F31" s="21">
        <f>D31*E31</f>
        <v>0</v>
      </c>
      <c r="G31" s="22" t="s">
        <v>44</v>
      </c>
    </row>
    <row r="32" spans="1:7" s="23" customFormat="1" x14ac:dyDescent="0.2">
      <c r="A32" s="16"/>
      <c r="B32" s="17"/>
      <c r="C32" s="18"/>
      <c r="D32" s="19"/>
      <c r="E32" s="226"/>
      <c r="F32" s="21"/>
      <c r="G32" s="32"/>
    </row>
    <row r="33" spans="1:7" s="23" customFormat="1" ht="18" customHeight="1" x14ac:dyDescent="0.2">
      <c r="A33" s="16" t="s">
        <v>45</v>
      </c>
      <c r="B33" s="17" t="s">
        <v>46</v>
      </c>
      <c r="C33" s="18" t="s">
        <v>43</v>
      </c>
      <c r="D33" s="19">
        <v>1</v>
      </c>
      <c r="E33" s="226"/>
      <c r="F33" s="21">
        <f>D33*E33</f>
        <v>0</v>
      </c>
      <c r="G33" s="22" t="s">
        <v>44</v>
      </c>
    </row>
    <row r="34" spans="1:7" s="23" customFormat="1" x14ac:dyDescent="0.2">
      <c r="A34" s="16"/>
      <c r="B34" s="17"/>
      <c r="C34" s="18"/>
      <c r="D34" s="19"/>
      <c r="E34" s="226"/>
      <c r="F34" s="21"/>
      <c r="G34" s="32"/>
    </row>
    <row r="35" spans="1:7" s="23" customFormat="1" ht="18" customHeight="1" x14ac:dyDescent="0.2">
      <c r="A35" s="16" t="s">
        <v>47</v>
      </c>
      <c r="B35" s="17" t="s">
        <v>48</v>
      </c>
      <c r="C35" s="18" t="s">
        <v>43</v>
      </c>
      <c r="D35" s="19">
        <v>1</v>
      </c>
      <c r="E35" s="226"/>
      <c r="F35" s="21">
        <f>D35*E35</f>
        <v>0</v>
      </c>
      <c r="G35" s="22" t="s">
        <v>44</v>
      </c>
    </row>
    <row r="36" spans="1:7" s="23" customFormat="1" x14ac:dyDescent="0.2">
      <c r="A36" s="16"/>
      <c r="B36" s="17"/>
      <c r="C36" s="18"/>
      <c r="D36" s="19"/>
      <c r="E36" s="226"/>
      <c r="F36" s="21"/>
      <c r="G36" s="32"/>
    </row>
    <row r="37" spans="1:7" s="23" customFormat="1" x14ac:dyDescent="0.2">
      <c r="A37" s="16" t="s">
        <v>49</v>
      </c>
      <c r="B37" s="17" t="s">
        <v>50</v>
      </c>
      <c r="C37" s="18" t="s">
        <v>43</v>
      </c>
      <c r="D37" s="19">
        <v>1</v>
      </c>
      <c r="E37" s="226"/>
      <c r="F37" s="21">
        <f>D37*E37</f>
        <v>0</v>
      </c>
      <c r="G37" s="32"/>
    </row>
    <row r="38" spans="1:7" s="23" customFormat="1" x14ac:dyDescent="0.2">
      <c r="A38" s="16"/>
      <c r="B38" s="17"/>
      <c r="C38" s="18"/>
      <c r="D38" s="19"/>
      <c r="E38" s="226"/>
      <c r="F38" s="21"/>
      <c r="G38" s="32"/>
    </row>
    <row r="39" spans="1:7" s="23" customFormat="1" ht="24.75" customHeight="1" x14ac:dyDescent="0.2">
      <c r="A39" s="16" t="s">
        <v>51</v>
      </c>
      <c r="B39" s="17" t="s">
        <v>52</v>
      </c>
      <c r="C39" s="18" t="s">
        <v>43</v>
      </c>
      <c r="D39" s="19">
        <v>1</v>
      </c>
      <c r="E39" s="226"/>
      <c r="F39" s="21">
        <f>D39*E39</f>
        <v>0</v>
      </c>
      <c r="G39" s="32"/>
    </row>
    <row r="40" spans="1:7" s="23" customFormat="1" x14ac:dyDescent="0.2">
      <c r="A40" s="16"/>
      <c r="B40" s="17"/>
      <c r="C40" s="18"/>
      <c r="D40" s="19"/>
      <c r="E40" s="226"/>
      <c r="F40" s="21"/>
      <c r="G40" s="32"/>
    </row>
    <row r="41" spans="1:7" s="23" customFormat="1" ht="20.25" customHeight="1" x14ac:dyDescent="0.2">
      <c r="A41" s="16" t="s">
        <v>53</v>
      </c>
      <c r="B41" s="17" t="s">
        <v>54</v>
      </c>
      <c r="C41" s="18" t="s">
        <v>43</v>
      </c>
      <c r="D41" s="19">
        <v>1</v>
      </c>
      <c r="E41" s="226"/>
      <c r="F41" s="21">
        <f>D41*E41</f>
        <v>0</v>
      </c>
      <c r="G41" s="22" t="s">
        <v>44</v>
      </c>
    </row>
    <row r="42" spans="1:7" s="23" customFormat="1" x14ac:dyDescent="0.2">
      <c r="A42" s="16"/>
      <c r="B42" s="17"/>
      <c r="C42" s="18"/>
      <c r="D42" s="19"/>
      <c r="E42" s="226"/>
      <c r="F42" s="21"/>
      <c r="G42" s="22"/>
    </row>
    <row r="43" spans="1:7" s="23" customFormat="1" ht="71.25" customHeight="1" x14ac:dyDescent="0.2">
      <c r="A43" s="16" t="s">
        <v>55</v>
      </c>
      <c r="B43" s="17" t="s">
        <v>275</v>
      </c>
      <c r="C43" s="18" t="s">
        <v>276</v>
      </c>
      <c r="D43" s="19">
        <v>150</v>
      </c>
      <c r="E43" s="226"/>
      <c r="F43" s="21">
        <f>D43*E43</f>
        <v>0</v>
      </c>
      <c r="G43" s="22" t="s">
        <v>44</v>
      </c>
    </row>
    <row r="44" spans="1:7" s="23" customFormat="1" x14ac:dyDescent="0.2">
      <c r="A44" s="33"/>
      <c r="B44" s="34"/>
      <c r="C44" s="35"/>
      <c r="D44" s="36"/>
      <c r="E44" s="228"/>
      <c r="F44" s="37"/>
      <c r="G44" s="32"/>
    </row>
    <row r="45" spans="1:7" s="23" customFormat="1" x14ac:dyDescent="0.2">
      <c r="A45" s="16"/>
      <c r="B45" s="17"/>
      <c r="C45" s="18"/>
      <c r="D45" s="38"/>
      <c r="E45" s="226"/>
      <c r="F45" s="21"/>
      <c r="G45" s="32"/>
    </row>
    <row r="46" spans="1:7" s="23" customFormat="1" x14ac:dyDescent="0.2">
      <c r="A46" s="16"/>
      <c r="B46" s="17"/>
      <c r="C46" s="18"/>
      <c r="D46" s="38"/>
      <c r="E46" s="224" t="s">
        <v>56</v>
      </c>
      <c r="F46" s="15">
        <f>SUM(F7:F45)</f>
        <v>0</v>
      </c>
      <c r="G46" s="32"/>
    </row>
    <row r="47" spans="1:7" s="23" customFormat="1" x14ac:dyDescent="0.2">
      <c r="A47" s="24"/>
      <c r="B47" s="25"/>
      <c r="C47" s="31"/>
      <c r="D47" s="39"/>
      <c r="E47" s="229"/>
      <c r="F47" s="40"/>
      <c r="G47" s="32"/>
    </row>
    <row r="48" spans="1:7" s="23" customFormat="1" x14ac:dyDescent="0.2">
      <c r="A48" s="1" t="s">
        <v>57</v>
      </c>
      <c r="B48" s="17"/>
      <c r="C48" s="79"/>
      <c r="D48" s="3"/>
      <c r="E48" s="230"/>
      <c r="F48" s="19"/>
      <c r="G48" s="32"/>
    </row>
    <row r="49" spans="1:7" s="23" customFormat="1" x14ac:dyDescent="0.2">
      <c r="A49" s="1"/>
      <c r="B49" s="17"/>
      <c r="C49" s="79"/>
      <c r="D49" s="3"/>
      <c r="E49" s="230"/>
      <c r="F49" s="19"/>
      <c r="G49" s="32"/>
    </row>
    <row r="50" spans="1:7" s="42" customFormat="1" x14ac:dyDescent="0.2">
      <c r="A50" s="4" t="s">
        <v>2</v>
      </c>
      <c r="B50" s="5" t="s">
        <v>3</v>
      </c>
      <c r="C50" s="6" t="s">
        <v>4</v>
      </c>
      <c r="D50" s="7" t="s">
        <v>5</v>
      </c>
      <c r="E50" s="223" t="s">
        <v>6</v>
      </c>
      <c r="F50" s="8" t="s">
        <v>7</v>
      </c>
      <c r="G50" s="41"/>
    </row>
    <row r="51" spans="1:7" s="42" customFormat="1" x14ac:dyDescent="0.2">
      <c r="A51" s="43"/>
      <c r="B51" s="12"/>
      <c r="C51" s="13"/>
      <c r="D51" s="14"/>
      <c r="E51" s="224"/>
      <c r="F51" s="15"/>
      <c r="G51" s="41"/>
    </row>
    <row r="52" spans="1:7" s="118" customFormat="1" ht="28.5" customHeight="1" x14ac:dyDescent="0.2">
      <c r="A52" s="44" t="s">
        <v>58</v>
      </c>
      <c r="B52" s="45" t="s">
        <v>59</v>
      </c>
      <c r="C52" s="46" t="s">
        <v>37</v>
      </c>
      <c r="D52" s="19">
        <v>482</v>
      </c>
      <c r="E52" s="230"/>
      <c r="F52" s="19">
        <f>D52*E52</f>
        <v>0</v>
      </c>
      <c r="G52" s="47" t="s">
        <v>29</v>
      </c>
    </row>
    <row r="53" spans="1:7" s="23" customFormat="1" x14ac:dyDescent="0.2">
      <c r="A53" s="48"/>
      <c r="B53" s="17"/>
      <c r="C53" s="18"/>
      <c r="D53" s="19"/>
      <c r="E53" s="230"/>
      <c r="F53" s="19"/>
      <c r="G53" s="32"/>
    </row>
    <row r="54" spans="1:7" s="23" customFormat="1" ht="27.75" customHeight="1" x14ac:dyDescent="0.2">
      <c r="A54" s="48" t="s">
        <v>60</v>
      </c>
      <c r="B54" s="17" t="s">
        <v>61</v>
      </c>
      <c r="C54" s="18" t="s">
        <v>37</v>
      </c>
      <c r="D54" s="19">
        <v>10</v>
      </c>
      <c r="E54" s="230"/>
      <c r="F54" s="19">
        <f>D54*E54</f>
        <v>0</v>
      </c>
      <c r="G54" s="22" t="s">
        <v>29</v>
      </c>
    </row>
    <row r="55" spans="1:7" s="23" customFormat="1" x14ac:dyDescent="0.2">
      <c r="A55" s="48"/>
      <c r="B55" s="17"/>
      <c r="C55" s="18"/>
      <c r="D55" s="19"/>
      <c r="E55" s="230"/>
      <c r="F55" s="19"/>
      <c r="G55" s="32"/>
    </row>
    <row r="56" spans="1:7" s="23" customFormat="1" ht="26.25" customHeight="1" x14ac:dyDescent="0.2">
      <c r="A56" s="48" t="s">
        <v>62</v>
      </c>
      <c r="B56" s="17" t="s">
        <v>63</v>
      </c>
      <c r="C56" s="18" t="s">
        <v>28</v>
      </c>
      <c r="D56" s="19">
        <v>690</v>
      </c>
      <c r="E56" s="230"/>
      <c r="F56" s="19">
        <f>D56*E56</f>
        <v>0</v>
      </c>
      <c r="G56" s="22" t="s">
        <v>29</v>
      </c>
    </row>
    <row r="57" spans="1:7" s="23" customFormat="1" x14ac:dyDescent="0.2">
      <c r="A57" s="48"/>
      <c r="B57" s="17"/>
      <c r="C57" s="18"/>
      <c r="D57" s="19"/>
      <c r="E57" s="230"/>
      <c r="F57" s="19"/>
      <c r="G57" s="32"/>
    </row>
    <row r="58" spans="1:7" s="23" customFormat="1" ht="43.5" customHeight="1" x14ac:dyDescent="0.2">
      <c r="A58" s="48" t="s">
        <v>64</v>
      </c>
      <c r="B58" s="17" t="s">
        <v>65</v>
      </c>
      <c r="C58" s="18" t="s">
        <v>28</v>
      </c>
      <c r="D58" s="19">
        <v>690</v>
      </c>
      <c r="E58" s="230"/>
      <c r="F58" s="19">
        <f>D58*E58</f>
        <v>0</v>
      </c>
      <c r="G58" s="22" t="s">
        <v>32</v>
      </c>
    </row>
    <row r="59" spans="1:7" s="23" customFormat="1" x14ac:dyDescent="0.2">
      <c r="A59" s="48"/>
      <c r="B59" s="17"/>
      <c r="C59" s="18"/>
      <c r="D59" s="19"/>
      <c r="E59" s="230"/>
      <c r="F59" s="19"/>
      <c r="G59" s="32"/>
    </row>
    <row r="60" spans="1:7" s="23" customFormat="1" ht="51" x14ac:dyDescent="0.2">
      <c r="A60" s="48" t="s">
        <v>66</v>
      </c>
      <c r="B60" s="17" t="s">
        <v>67</v>
      </c>
      <c r="C60" s="18" t="s">
        <v>37</v>
      </c>
      <c r="D60" s="19">
        <v>276</v>
      </c>
      <c r="E60" s="230"/>
      <c r="F60" s="19">
        <f>D60*E60</f>
        <v>0</v>
      </c>
      <c r="G60" s="22" t="s">
        <v>29</v>
      </c>
    </row>
    <row r="61" spans="1:7" s="30" customFormat="1" x14ac:dyDescent="0.2">
      <c r="A61" s="48"/>
      <c r="B61" s="17"/>
      <c r="C61" s="18"/>
      <c r="D61" s="19"/>
      <c r="E61" s="230"/>
      <c r="F61" s="19"/>
      <c r="G61" s="119"/>
    </row>
    <row r="62" spans="1:7" s="30" customFormat="1" ht="51" x14ac:dyDescent="0.2">
      <c r="A62" s="48" t="s">
        <v>68</v>
      </c>
      <c r="B62" s="17" t="s">
        <v>69</v>
      </c>
      <c r="C62" s="18" t="s">
        <v>28</v>
      </c>
      <c r="D62" s="19">
        <v>28</v>
      </c>
      <c r="E62" s="230"/>
      <c r="F62" s="19">
        <f>D62*E62</f>
        <v>0</v>
      </c>
      <c r="G62" s="29" t="s">
        <v>29</v>
      </c>
    </row>
    <row r="63" spans="1:7" s="23" customFormat="1" x14ac:dyDescent="0.2">
      <c r="A63" s="49"/>
      <c r="B63" s="25"/>
      <c r="C63" s="31"/>
      <c r="D63" s="27"/>
      <c r="E63" s="231"/>
      <c r="F63" s="27"/>
      <c r="G63" s="32"/>
    </row>
    <row r="64" spans="1:7" s="30" customFormat="1" ht="63.75" x14ac:dyDescent="0.2">
      <c r="A64" s="48" t="s">
        <v>70</v>
      </c>
      <c r="B64" s="17" t="s">
        <v>71</v>
      </c>
      <c r="C64" s="18" t="s">
        <v>37</v>
      </c>
      <c r="D64" s="19">
        <v>482</v>
      </c>
      <c r="E64" s="230"/>
      <c r="F64" s="19">
        <f>D64*E64</f>
        <v>0</v>
      </c>
      <c r="G64" s="29" t="s">
        <v>29</v>
      </c>
    </row>
    <row r="65" spans="1:7" s="23" customFormat="1" x14ac:dyDescent="0.2">
      <c r="A65" s="50"/>
      <c r="B65" s="51"/>
      <c r="C65" s="52"/>
      <c r="D65" s="36"/>
      <c r="E65" s="228"/>
      <c r="F65" s="37"/>
      <c r="G65" s="32"/>
    </row>
    <row r="66" spans="1:7" s="23" customFormat="1" x14ac:dyDescent="0.2">
      <c r="A66" s="53"/>
      <c r="B66" s="54"/>
      <c r="C66" s="55"/>
      <c r="D66" s="38"/>
      <c r="E66" s="226"/>
      <c r="F66" s="21"/>
      <c r="G66" s="32"/>
    </row>
    <row r="67" spans="1:7" s="23" customFormat="1" x14ac:dyDescent="0.2">
      <c r="A67" s="53"/>
      <c r="B67" s="54"/>
      <c r="C67" s="55"/>
      <c r="D67" s="38"/>
      <c r="E67" s="224" t="s">
        <v>56</v>
      </c>
      <c r="F67" s="15">
        <f>SUM(F52:F64)</f>
        <v>0</v>
      </c>
      <c r="G67" s="32"/>
    </row>
    <row r="68" spans="1:7" s="23" customFormat="1" x14ac:dyDescent="0.2">
      <c r="A68" s="53"/>
      <c r="B68" s="54"/>
      <c r="C68" s="55"/>
      <c r="D68" s="39"/>
      <c r="E68" s="229"/>
      <c r="F68" s="40"/>
      <c r="G68" s="32"/>
    </row>
    <row r="69" spans="1:7" s="121" customFormat="1" x14ac:dyDescent="0.2">
      <c r="A69" s="56" t="s">
        <v>72</v>
      </c>
      <c r="B69" s="57"/>
      <c r="C69" s="58"/>
      <c r="D69" s="38"/>
      <c r="E69" s="224"/>
      <c r="F69" s="15"/>
      <c r="G69" s="120"/>
    </row>
    <row r="70" spans="1:7" s="121" customFormat="1" x14ac:dyDescent="0.2">
      <c r="A70" s="56"/>
      <c r="B70" s="57"/>
      <c r="C70" s="58"/>
      <c r="D70" s="38"/>
      <c r="E70" s="224"/>
      <c r="F70" s="15"/>
      <c r="G70" s="120"/>
    </row>
    <row r="71" spans="1:7" s="63" customFormat="1" x14ac:dyDescent="0.2">
      <c r="A71" s="59" t="s">
        <v>2</v>
      </c>
      <c r="B71" s="60" t="s">
        <v>3</v>
      </c>
      <c r="C71" s="61" t="s">
        <v>4</v>
      </c>
      <c r="D71" s="7" t="s">
        <v>5</v>
      </c>
      <c r="E71" s="223" t="s">
        <v>6</v>
      </c>
      <c r="F71" s="8" t="s">
        <v>7</v>
      </c>
      <c r="G71" s="62"/>
    </row>
    <row r="72" spans="1:7" s="63" customFormat="1" x14ac:dyDescent="0.2">
      <c r="A72" s="64"/>
      <c r="B72" s="65"/>
      <c r="C72" s="66"/>
      <c r="D72" s="14"/>
      <c r="E72" s="224"/>
      <c r="F72" s="15"/>
      <c r="G72" s="62"/>
    </row>
    <row r="73" spans="1:7" s="121" customFormat="1" ht="105.75" customHeight="1" x14ac:dyDescent="0.2">
      <c r="A73" s="67" t="s">
        <v>73</v>
      </c>
      <c r="B73" s="45" t="s">
        <v>74</v>
      </c>
      <c r="C73" s="46" t="s">
        <v>37</v>
      </c>
      <c r="D73" s="19">
        <v>173</v>
      </c>
      <c r="E73" s="226"/>
      <c r="F73" s="21">
        <f>D73*E73</f>
        <v>0</v>
      </c>
      <c r="G73" s="68" t="s">
        <v>29</v>
      </c>
    </row>
    <row r="74" spans="1:7" s="30" customFormat="1" x14ac:dyDescent="0.2">
      <c r="A74" s="11"/>
      <c r="B74" s="17"/>
      <c r="C74" s="20"/>
      <c r="D74" s="19"/>
      <c r="E74" s="226"/>
      <c r="F74" s="21"/>
      <c r="G74" s="119"/>
    </row>
    <row r="75" spans="1:7" s="30" customFormat="1" ht="25.5" x14ac:dyDescent="0.2">
      <c r="A75" s="11" t="s">
        <v>75</v>
      </c>
      <c r="B75" s="17" t="s">
        <v>76</v>
      </c>
      <c r="C75" s="18" t="s">
        <v>20</v>
      </c>
      <c r="D75" s="19">
        <v>33</v>
      </c>
      <c r="E75" s="226"/>
      <c r="F75" s="21">
        <f>D75*E75</f>
        <v>0</v>
      </c>
      <c r="G75" s="119"/>
    </row>
    <row r="76" spans="1:7" s="30" customFormat="1" x14ac:dyDescent="0.2">
      <c r="A76" s="11"/>
      <c r="B76" s="17"/>
      <c r="C76" s="20"/>
      <c r="D76" s="19"/>
      <c r="E76" s="226"/>
      <c r="F76" s="21"/>
      <c r="G76" s="119"/>
    </row>
    <row r="77" spans="1:7" s="30" customFormat="1" ht="60" customHeight="1" x14ac:dyDescent="0.2">
      <c r="A77" s="11" t="s">
        <v>77</v>
      </c>
      <c r="B77" s="17" t="s">
        <v>78</v>
      </c>
      <c r="C77" s="18" t="s">
        <v>28</v>
      </c>
      <c r="D77" s="19">
        <v>415</v>
      </c>
      <c r="E77" s="226"/>
      <c r="F77" s="21">
        <f>D77*E77</f>
        <v>0</v>
      </c>
      <c r="G77" s="29" t="s">
        <v>29</v>
      </c>
    </row>
    <row r="78" spans="1:7" s="30" customFormat="1" x14ac:dyDescent="0.2">
      <c r="A78" s="11"/>
      <c r="B78" s="17"/>
      <c r="C78" s="18"/>
      <c r="D78" s="19"/>
      <c r="E78" s="226"/>
      <c r="F78" s="21"/>
      <c r="G78" s="119"/>
    </row>
    <row r="79" spans="1:7" s="30" customFormat="1" ht="77.25" customHeight="1" x14ac:dyDescent="0.2">
      <c r="A79" s="11" t="s">
        <v>79</v>
      </c>
      <c r="B79" s="17" t="s">
        <v>80</v>
      </c>
      <c r="C79" s="18" t="s">
        <v>28</v>
      </c>
      <c r="D79" s="19">
        <v>415</v>
      </c>
      <c r="E79" s="226"/>
      <c r="F79" s="21">
        <f>D79*E79</f>
        <v>0</v>
      </c>
      <c r="G79" s="29" t="s">
        <v>44</v>
      </c>
    </row>
    <row r="80" spans="1:7" s="30" customFormat="1" x14ac:dyDescent="0.2">
      <c r="A80" s="11"/>
      <c r="B80" s="17"/>
      <c r="C80" s="18"/>
      <c r="D80" s="19"/>
      <c r="E80" s="226"/>
      <c r="F80" s="21"/>
      <c r="G80" s="119"/>
    </row>
    <row r="81" spans="1:7" s="30" customFormat="1" ht="87" customHeight="1" x14ac:dyDescent="0.2">
      <c r="A81" s="11" t="s">
        <v>81</v>
      </c>
      <c r="B81" s="17" t="s">
        <v>82</v>
      </c>
      <c r="C81" s="18" t="s">
        <v>28</v>
      </c>
      <c r="D81" s="19">
        <v>240</v>
      </c>
      <c r="E81" s="226"/>
      <c r="F81" s="21">
        <f>D81*E81</f>
        <v>0</v>
      </c>
      <c r="G81" s="119"/>
    </row>
    <row r="82" spans="1:7" s="30" customFormat="1" x14ac:dyDescent="0.2">
      <c r="A82" s="11"/>
      <c r="B82" s="17"/>
      <c r="C82" s="18"/>
      <c r="D82" s="19"/>
      <c r="E82" s="226"/>
      <c r="F82" s="21"/>
      <c r="G82" s="29"/>
    </row>
    <row r="83" spans="1:7" s="30" customFormat="1" ht="54.75" customHeight="1" x14ac:dyDescent="0.2">
      <c r="A83" s="48" t="s">
        <v>83</v>
      </c>
      <c r="B83" s="69" t="s">
        <v>84</v>
      </c>
      <c r="C83" s="20" t="s">
        <v>20</v>
      </c>
      <c r="D83" s="70">
        <v>126</v>
      </c>
      <c r="E83" s="232"/>
      <c r="F83" s="71">
        <f>D83*E83</f>
        <v>0</v>
      </c>
      <c r="G83" s="29"/>
    </row>
    <row r="84" spans="1:7" s="30" customFormat="1" ht="13.5" customHeight="1" x14ac:dyDescent="0.2">
      <c r="A84" s="11"/>
      <c r="B84" s="17"/>
      <c r="C84" s="20"/>
      <c r="D84" s="72"/>
      <c r="E84" s="233"/>
      <c r="F84" s="72"/>
      <c r="G84" s="119"/>
    </row>
    <row r="85" spans="1:7" s="30" customFormat="1" ht="74.25" customHeight="1" x14ac:dyDescent="0.2">
      <c r="A85" s="11" t="s">
        <v>85</v>
      </c>
      <c r="B85" s="17" t="s">
        <v>86</v>
      </c>
      <c r="C85" s="46" t="s">
        <v>28</v>
      </c>
      <c r="D85" s="19">
        <v>9</v>
      </c>
      <c r="E85" s="234"/>
      <c r="F85" s="19">
        <f>D85*E85</f>
        <v>0</v>
      </c>
      <c r="G85" s="119"/>
    </row>
    <row r="86" spans="1:7" s="30" customFormat="1" x14ac:dyDescent="0.2">
      <c r="A86" s="73"/>
      <c r="B86" s="34"/>
      <c r="C86" s="74"/>
      <c r="D86" s="75"/>
      <c r="E86" s="235"/>
      <c r="F86" s="76"/>
      <c r="G86" s="119"/>
    </row>
    <row r="87" spans="1:7" s="30" customFormat="1" x14ac:dyDescent="0.2">
      <c r="A87" s="11"/>
      <c r="B87" s="77"/>
      <c r="C87" s="78"/>
      <c r="D87" s="38"/>
      <c r="E87" s="226"/>
      <c r="F87" s="21"/>
      <c r="G87" s="119"/>
    </row>
    <row r="88" spans="1:7" s="30" customFormat="1" x14ac:dyDescent="0.2">
      <c r="A88" s="11"/>
      <c r="B88" s="77"/>
      <c r="C88" s="78"/>
      <c r="D88" s="38"/>
      <c r="E88" s="224" t="s">
        <v>56</v>
      </c>
      <c r="F88" s="15">
        <f>SUM(F73:F87)</f>
        <v>0</v>
      </c>
      <c r="G88" s="119"/>
    </row>
    <row r="89" spans="1:7" s="23" customFormat="1" x14ac:dyDescent="0.2">
      <c r="A89" s="53"/>
      <c r="B89" s="54"/>
      <c r="C89" s="55"/>
      <c r="D89" s="39"/>
      <c r="E89" s="229"/>
      <c r="F89" s="40"/>
      <c r="G89" s="32"/>
    </row>
    <row r="90" spans="1:7" s="23" customFormat="1" x14ac:dyDescent="0.2">
      <c r="A90" s="1" t="s">
        <v>87</v>
      </c>
      <c r="B90" s="77"/>
      <c r="C90" s="78"/>
      <c r="D90" s="38"/>
      <c r="E90" s="224"/>
      <c r="F90" s="15"/>
      <c r="G90" s="32"/>
    </row>
    <row r="91" spans="1:7" s="23" customFormat="1" x14ac:dyDescent="0.2">
      <c r="A91" s="1"/>
      <c r="B91" s="77"/>
      <c r="C91" s="78"/>
      <c r="D91" s="38"/>
      <c r="E91" s="224"/>
      <c r="F91" s="15"/>
      <c r="G91" s="32"/>
    </row>
    <row r="92" spans="1:7" s="42" customFormat="1" x14ac:dyDescent="0.2">
      <c r="A92" s="4" t="s">
        <v>2</v>
      </c>
      <c r="B92" s="5" t="s">
        <v>3</v>
      </c>
      <c r="C92" s="6" t="s">
        <v>4</v>
      </c>
      <c r="D92" s="7" t="s">
        <v>5</v>
      </c>
      <c r="E92" s="223" t="s">
        <v>6</v>
      </c>
      <c r="F92" s="8" t="s">
        <v>7</v>
      </c>
      <c r="G92" s="41"/>
    </row>
    <row r="93" spans="1:7" s="42" customFormat="1" x14ac:dyDescent="0.2">
      <c r="A93" s="43"/>
      <c r="B93" s="12"/>
      <c r="C93" s="13"/>
      <c r="D93" s="14"/>
      <c r="E93" s="224"/>
      <c r="F93" s="15"/>
      <c r="G93" s="41"/>
    </row>
    <row r="94" spans="1:7" s="10" customFormat="1" ht="60" customHeight="1" x14ac:dyDescent="0.2">
      <c r="A94" s="11" t="s">
        <v>88</v>
      </c>
      <c r="B94" s="17" t="s">
        <v>89</v>
      </c>
      <c r="C94" s="18" t="s">
        <v>37</v>
      </c>
      <c r="D94" s="19">
        <v>21</v>
      </c>
      <c r="E94" s="226"/>
      <c r="F94" s="21">
        <f>D94*E94</f>
        <v>0</v>
      </c>
      <c r="G94" s="29" t="s">
        <v>44</v>
      </c>
    </row>
    <row r="95" spans="1:7" s="42" customFormat="1" x14ac:dyDescent="0.2">
      <c r="A95" s="11"/>
      <c r="B95" s="77"/>
      <c r="C95" s="78"/>
      <c r="D95" s="19"/>
      <c r="E95" s="226"/>
      <c r="F95" s="21"/>
      <c r="G95" s="41"/>
    </row>
    <row r="96" spans="1:7" s="42" customFormat="1" ht="63.75" x14ac:dyDescent="0.2">
      <c r="A96" s="11" t="s">
        <v>90</v>
      </c>
      <c r="B96" s="77" t="s">
        <v>91</v>
      </c>
      <c r="C96" s="18" t="s">
        <v>15</v>
      </c>
      <c r="D96" s="19">
        <v>4</v>
      </c>
      <c r="E96" s="226"/>
      <c r="F96" s="21">
        <f>D96*E96</f>
        <v>0</v>
      </c>
      <c r="G96" s="41"/>
    </row>
    <row r="97" spans="1:11" s="42" customFormat="1" x14ac:dyDescent="0.2">
      <c r="A97" s="11"/>
      <c r="B97" s="77"/>
      <c r="C97" s="78"/>
      <c r="D97" s="19"/>
      <c r="E97" s="226"/>
      <c r="F97" s="21"/>
      <c r="G97" s="41"/>
    </row>
    <row r="98" spans="1:11" s="42" customFormat="1" ht="74.25" customHeight="1" x14ac:dyDescent="0.2">
      <c r="A98" s="11" t="s">
        <v>92</v>
      </c>
      <c r="B98" s="77" t="s">
        <v>93</v>
      </c>
      <c r="C98" s="18" t="s">
        <v>15</v>
      </c>
      <c r="D98" s="19">
        <v>1</v>
      </c>
      <c r="E98" s="226"/>
      <c r="F98" s="21">
        <f>D98*E98</f>
        <v>0</v>
      </c>
      <c r="G98" s="22" t="s">
        <v>44</v>
      </c>
    </row>
    <row r="99" spans="1:11" s="42" customFormat="1" x14ac:dyDescent="0.2">
      <c r="A99" s="11"/>
      <c r="B99" s="77"/>
      <c r="C99" s="78"/>
      <c r="D99" s="19"/>
      <c r="E99" s="226"/>
      <c r="F99" s="21"/>
      <c r="G99" s="41"/>
    </row>
    <row r="100" spans="1:11" s="10" customFormat="1" ht="69" customHeight="1" x14ac:dyDescent="0.2">
      <c r="A100" s="11" t="s">
        <v>94</v>
      </c>
      <c r="B100" s="77" t="s">
        <v>95</v>
      </c>
      <c r="C100" s="78" t="s">
        <v>15</v>
      </c>
      <c r="D100" s="19">
        <v>1</v>
      </c>
      <c r="E100" s="226"/>
      <c r="F100" s="21">
        <f>D100*E100</f>
        <v>0</v>
      </c>
      <c r="G100" s="29" t="s">
        <v>44</v>
      </c>
    </row>
    <row r="101" spans="1:11" s="42" customFormat="1" x14ac:dyDescent="0.2">
      <c r="A101" s="11"/>
      <c r="B101" s="77"/>
      <c r="C101" s="78"/>
      <c r="D101" s="19"/>
      <c r="E101" s="226"/>
      <c r="F101" s="21"/>
      <c r="G101" s="41"/>
    </row>
    <row r="102" spans="1:11" s="42" customFormat="1" ht="56.25" customHeight="1" x14ac:dyDescent="0.2">
      <c r="A102" s="11" t="s">
        <v>96</v>
      </c>
      <c r="B102" s="77" t="s">
        <v>97</v>
      </c>
      <c r="C102" s="18" t="s">
        <v>20</v>
      </c>
      <c r="D102" s="19">
        <v>54</v>
      </c>
      <c r="E102" s="226"/>
      <c r="F102" s="21">
        <f>D102*E102</f>
        <v>0</v>
      </c>
      <c r="G102" s="22" t="s">
        <v>44</v>
      </c>
    </row>
    <row r="103" spans="1:11" s="42" customFormat="1" x14ac:dyDescent="0.2">
      <c r="A103" s="11"/>
      <c r="B103" s="77"/>
      <c r="C103" s="78"/>
      <c r="D103" s="19"/>
      <c r="E103" s="226"/>
      <c r="F103" s="21"/>
      <c r="G103" s="22"/>
    </row>
    <row r="104" spans="1:11" s="42" customFormat="1" ht="76.5" customHeight="1" x14ac:dyDescent="0.2">
      <c r="A104" s="11" t="s">
        <v>98</v>
      </c>
      <c r="B104" s="77" t="s">
        <v>99</v>
      </c>
      <c r="C104" s="18" t="s">
        <v>20</v>
      </c>
      <c r="D104" s="19">
        <v>4</v>
      </c>
      <c r="E104" s="226"/>
      <c r="F104" s="21">
        <f>D104*E104</f>
        <v>0</v>
      </c>
      <c r="G104" s="22" t="s">
        <v>44</v>
      </c>
    </row>
    <row r="105" spans="1:11" s="42" customFormat="1" x14ac:dyDescent="0.2">
      <c r="A105" s="11"/>
      <c r="B105" s="77"/>
      <c r="C105" s="78"/>
      <c r="D105" s="19"/>
      <c r="E105" s="226"/>
      <c r="F105" s="21"/>
      <c r="G105" s="41"/>
    </row>
    <row r="106" spans="1:11" s="42" customFormat="1" ht="51" x14ac:dyDescent="0.2">
      <c r="A106" s="11" t="s">
        <v>100</v>
      </c>
      <c r="B106" s="77" t="s">
        <v>101</v>
      </c>
      <c r="C106" s="18" t="s">
        <v>20</v>
      </c>
      <c r="D106" s="19">
        <v>23</v>
      </c>
      <c r="E106" s="226"/>
      <c r="F106" s="21">
        <f>D106*E106</f>
        <v>0</v>
      </c>
      <c r="G106" s="41"/>
    </row>
    <row r="107" spans="1:11" s="42" customFormat="1" x14ac:dyDescent="0.2">
      <c r="A107" s="11"/>
      <c r="B107" s="77"/>
      <c r="C107" s="78"/>
      <c r="D107" s="19"/>
      <c r="E107" s="226"/>
      <c r="F107" s="21"/>
      <c r="G107" s="41"/>
    </row>
    <row r="108" spans="1:11" s="10" customFormat="1" ht="57" customHeight="1" x14ac:dyDescent="0.2">
      <c r="A108" s="11" t="s">
        <v>102</v>
      </c>
      <c r="B108" s="77" t="s">
        <v>103</v>
      </c>
      <c r="C108" s="18" t="s">
        <v>15</v>
      </c>
      <c r="D108" s="19">
        <v>5</v>
      </c>
      <c r="E108" s="226"/>
      <c r="F108" s="21">
        <f>D108*E108</f>
        <v>0</v>
      </c>
      <c r="G108" s="29" t="s">
        <v>44</v>
      </c>
    </row>
    <row r="109" spans="1:11" s="23" customFormat="1" x14ac:dyDescent="0.2">
      <c r="A109" s="48"/>
      <c r="B109" s="17"/>
      <c r="C109" s="79"/>
      <c r="D109" s="3"/>
      <c r="E109" s="230"/>
      <c r="F109" s="21"/>
      <c r="G109" s="32"/>
    </row>
    <row r="110" spans="1:11" s="30" customFormat="1" ht="53.25" customHeight="1" x14ac:dyDescent="0.2">
      <c r="A110" s="48" t="s">
        <v>104</v>
      </c>
      <c r="B110" s="17" t="s">
        <v>105</v>
      </c>
      <c r="C110" s="18" t="s">
        <v>15</v>
      </c>
      <c r="D110" s="3">
        <v>1</v>
      </c>
      <c r="E110" s="230"/>
      <c r="F110" s="21">
        <f>D110*E110</f>
        <v>0</v>
      </c>
      <c r="G110" s="29" t="s">
        <v>44</v>
      </c>
      <c r="H110" s="10"/>
      <c r="I110" s="10"/>
      <c r="J110" s="10"/>
      <c r="K110" s="10"/>
    </row>
    <row r="111" spans="1:11" s="23" customFormat="1" x14ac:dyDescent="0.2">
      <c r="A111" s="48"/>
      <c r="B111" s="17"/>
      <c r="C111" s="18"/>
      <c r="D111" s="19"/>
      <c r="E111" s="226"/>
      <c r="F111" s="21"/>
      <c r="G111" s="32"/>
    </row>
    <row r="112" spans="1:11" s="30" customFormat="1" ht="101.25" customHeight="1" x14ac:dyDescent="0.2">
      <c r="A112" s="48" t="s">
        <v>106</v>
      </c>
      <c r="B112" s="17" t="s">
        <v>107</v>
      </c>
      <c r="C112" s="18" t="s">
        <v>15</v>
      </c>
      <c r="D112" s="19">
        <v>4</v>
      </c>
      <c r="E112" s="226"/>
      <c r="F112" s="21">
        <f>D112*E112</f>
        <v>0</v>
      </c>
      <c r="G112" s="119"/>
    </row>
    <row r="113" spans="1:7" s="23" customFormat="1" x14ac:dyDescent="0.2">
      <c r="A113" s="48"/>
      <c r="B113" s="17"/>
      <c r="C113" s="18"/>
      <c r="D113" s="19"/>
      <c r="E113" s="226"/>
      <c r="F113" s="21"/>
      <c r="G113" s="32"/>
    </row>
    <row r="114" spans="1:7" s="30" customFormat="1" ht="88.5" customHeight="1" x14ac:dyDescent="0.2">
      <c r="A114" s="48" t="s">
        <v>108</v>
      </c>
      <c r="B114" s="17" t="s">
        <v>71</v>
      </c>
      <c r="C114" s="18" t="s">
        <v>37</v>
      </c>
      <c r="D114" s="19">
        <v>21</v>
      </c>
      <c r="E114" s="230"/>
      <c r="F114" s="19">
        <f>D114*E114</f>
        <v>0</v>
      </c>
      <c r="G114" s="29" t="s">
        <v>44</v>
      </c>
    </row>
    <row r="115" spans="1:7" s="23" customFormat="1" x14ac:dyDescent="0.2">
      <c r="A115" s="73"/>
      <c r="B115" s="34"/>
      <c r="C115" s="80"/>
      <c r="D115" s="36"/>
      <c r="E115" s="228"/>
      <c r="F115" s="37"/>
      <c r="G115" s="32"/>
    </row>
    <row r="116" spans="1:7" s="23" customFormat="1" x14ac:dyDescent="0.2">
      <c r="A116" s="11"/>
      <c r="B116" s="77"/>
      <c r="C116" s="78"/>
      <c r="D116" s="38"/>
      <c r="E116" s="226"/>
      <c r="F116" s="21"/>
      <c r="G116" s="32"/>
    </row>
    <row r="117" spans="1:7" s="23" customFormat="1" x14ac:dyDescent="0.2">
      <c r="A117" s="11"/>
      <c r="B117" s="77"/>
      <c r="C117" s="78"/>
      <c r="D117" s="38"/>
      <c r="E117" s="224" t="s">
        <v>56</v>
      </c>
      <c r="F117" s="15">
        <f>SUM(F94:F116)</f>
        <v>0</v>
      </c>
      <c r="G117" s="32"/>
    </row>
    <row r="118" spans="1:7" s="23" customFormat="1" x14ac:dyDescent="0.2">
      <c r="A118" s="53"/>
      <c r="B118" s="54"/>
      <c r="C118" s="55"/>
      <c r="D118" s="39"/>
      <c r="E118" s="229"/>
      <c r="F118" s="40"/>
      <c r="G118" s="32"/>
    </row>
    <row r="119" spans="1:7" s="30" customFormat="1" x14ac:dyDescent="0.2">
      <c r="A119" s="1" t="s">
        <v>109</v>
      </c>
      <c r="B119" s="77"/>
      <c r="C119" s="78"/>
      <c r="D119" s="38"/>
      <c r="E119" s="224"/>
      <c r="F119" s="15"/>
      <c r="G119" s="119"/>
    </row>
    <row r="120" spans="1:7" s="30" customFormat="1" x14ac:dyDescent="0.2">
      <c r="A120" s="1"/>
      <c r="B120" s="77"/>
      <c r="C120" s="78"/>
      <c r="D120" s="38"/>
      <c r="E120" s="224"/>
      <c r="F120" s="15"/>
      <c r="G120" s="119"/>
    </row>
    <row r="121" spans="1:7" s="30" customFormat="1" x14ac:dyDescent="0.2">
      <c r="A121" s="4" t="s">
        <v>2</v>
      </c>
      <c r="B121" s="5" t="s">
        <v>3</v>
      </c>
      <c r="C121" s="6" t="s">
        <v>4</v>
      </c>
      <c r="D121" s="7" t="s">
        <v>5</v>
      </c>
      <c r="E121" s="223" t="s">
        <v>6</v>
      </c>
      <c r="F121" s="8" t="s">
        <v>7</v>
      </c>
      <c r="G121" s="119"/>
    </row>
    <row r="122" spans="1:7" s="30" customFormat="1" x14ac:dyDescent="0.2">
      <c r="A122" s="11"/>
      <c r="B122" s="77"/>
      <c r="C122" s="78"/>
      <c r="D122" s="38"/>
      <c r="E122" s="224"/>
      <c r="F122" s="15"/>
      <c r="G122" s="119"/>
    </row>
    <row r="123" spans="1:7" s="30" customFormat="1" ht="53.25" customHeight="1" x14ac:dyDescent="0.2">
      <c r="A123" s="11" t="s">
        <v>110</v>
      </c>
      <c r="B123" s="77" t="s">
        <v>111</v>
      </c>
      <c r="C123" s="18" t="s">
        <v>15</v>
      </c>
      <c r="D123" s="72">
        <v>1</v>
      </c>
      <c r="E123" s="236"/>
      <c r="F123" s="72">
        <f>D123*E123</f>
        <v>0</v>
      </c>
      <c r="G123" s="119"/>
    </row>
    <row r="124" spans="1:7" s="30" customFormat="1" x14ac:dyDescent="0.2">
      <c r="A124" s="11"/>
      <c r="B124" s="81" t="s">
        <v>112</v>
      </c>
      <c r="C124" s="18"/>
      <c r="D124" s="72"/>
      <c r="E124" s="236"/>
      <c r="F124" s="72"/>
      <c r="G124" s="119"/>
    </row>
    <row r="125" spans="1:7" s="30" customFormat="1" x14ac:dyDescent="0.2">
      <c r="A125" s="11"/>
      <c r="B125" s="77"/>
      <c r="C125" s="18"/>
      <c r="D125" s="72"/>
      <c r="E125" s="236"/>
      <c r="F125" s="72"/>
      <c r="G125" s="119"/>
    </row>
    <row r="126" spans="1:7" s="30" customFormat="1" ht="38.25" x14ac:dyDescent="0.2">
      <c r="A126" s="11" t="s">
        <v>113</v>
      </c>
      <c r="B126" s="77" t="s">
        <v>114</v>
      </c>
      <c r="C126" s="18" t="s">
        <v>15</v>
      </c>
      <c r="D126" s="72">
        <v>1</v>
      </c>
      <c r="E126" s="236"/>
      <c r="F126" s="72">
        <f>D126*E126</f>
        <v>0</v>
      </c>
      <c r="G126" s="119"/>
    </row>
    <row r="127" spans="1:7" s="30" customFormat="1" x14ac:dyDescent="0.2">
      <c r="A127" s="11"/>
      <c r="B127" s="81" t="s">
        <v>115</v>
      </c>
      <c r="C127" s="18"/>
      <c r="D127" s="72"/>
      <c r="E127" s="236"/>
      <c r="F127" s="72"/>
      <c r="G127" s="119"/>
    </row>
    <row r="128" spans="1:7" s="30" customFormat="1" x14ac:dyDescent="0.2">
      <c r="A128" s="11"/>
      <c r="B128" s="77"/>
      <c r="C128" s="18"/>
      <c r="D128" s="82"/>
      <c r="E128" s="237"/>
      <c r="F128" s="71"/>
      <c r="G128" s="119"/>
    </row>
    <row r="129" spans="1:7" s="30" customFormat="1" ht="38.25" x14ac:dyDescent="0.2">
      <c r="A129" s="11" t="s">
        <v>116</v>
      </c>
      <c r="B129" s="77" t="s">
        <v>117</v>
      </c>
      <c r="C129" s="18" t="s">
        <v>28</v>
      </c>
      <c r="D129" s="71">
        <v>2</v>
      </c>
      <c r="E129" s="237"/>
      <c r="F129" s="71">
        <f>D129*E129</f>
        <v>0</v>
      </c>
      <c r="G129" s="119"/>
    </row>
    <row r="130" spans="1:7" s="23" customFormat="1" x14ac:dyDescent="0.2">
      <c r="A130" s="73"/>
      <c r="B130" s="34"/>
      <c r="C130" s="80"/>
      <c r="D130" s="36"/>
      <c r="E130" s="228"/>
      <c r="F130" s="37"/>
      <c r="G130" s="32"/>
    </row>
    <row r="131" spans="1:7" s="23" customFormat="1" x14ac:dyDescent="0.2">
      <c r="A131" s="11"/>
      <c r="B131" s="77"/>
      <c r="C131" s="78"/>
      <c r="D131" s="38"/>
      <c r="E131" s="226"/>
      <c r="F131" s="21"/>
      <c r="G131" s="32"/>
    </row>
    <row r="132" spans="1:7" s="23" customFormat="1" x14ac:dyDescent="0.2">
      <c r="A132" s="11"/>
      <c r="B132" s="77"/>
      <c r="C132" s="78"/>
      <c r="D132" s="38"/>
      <c r="E132" s="224" t="s">
        <v>56</v>
      </c>
      <c r="F132" s="15">
        <f>SUM(F123:F131)</f>
        <v>0</v>
      </c>
      <c r="G132" s="32"/>
    </row>
    <row r="133" spans="1:7" s="23" customFormat="1" x14ac:dyDescent="0.2">
      <c r="A133" s="11"/>
      <c r="B133" s="77"/>
      <c r="C133" s="78"/>
      <c r="D133" s="38"/>
      <c r="E133" s="224"/>
      <c r="F133" s="15"/>
      <c r="G133" s="32"/>
    </row>
    <row r="134" spans="1:7" s="23" customFormat="1" x14ac:dyDescent="0.2">
      <c r="A134" s="1" t="s">
        <v>118</v>
      </c>
      <c r="B134" s="77"/>
      <c r="C134" s="78"/>
      <c r="D134" s="38"/>
      <c r="E134" s="224"/>
      <c r="F134" s="15"/>
      <c r="G134" s="32"/>
    </row>
    <row r="135" spans="1:7" s="23" customFormat="1" x14ac:dyDescent="0.2">
      <c r="A135" s="1"/>
      <c r="B135" s="77"/>
      <c r="C135" s="78"/>
      <c r="D135" s="38"/>
      <c r="E135" s="224"/>
      <c r="F135" s="15"/>
      <c r="G135" s="32"/>
    </row>
    <row r="136" spans="1:7" s="23" customFormat="1" x14ac:dyDescent="0.2">
      <c r="A136" s="4" t="s">
        <v>2</v>
      </c>
      <c r="B136" s="5" t="s">
        <v>3</v>
      </c>
      <c r="C136" s="6" t="s">
        <v>4</v>
      </c>
      <c r="D136" s="7" t="s">
        <v>5</v>
      </c>
      <c r="E136" s="223" t="s">
        <v>6</v>
      </c>
      <c r="F136" s="8" t="s">
        <v>7</v>
      </c>
      <c r="G136" s="32"/>
    </row>
    <row r="137" spans="1:7" s="23" customFormat="1" x14ac:dyDescent="0.2">
      <c r="A137" s="11"/>
      <c r="B137" s="77"/>
      <c r="C137" s="78"/>
      <c r="D137" s="38"/>
      <c r="E137" s="224"/>
      <c r="F137" s="15"/>
      <c r="G137" s="32"/>
    </row>
    <row r="138" spans="1:7" s="23" customFormat="1" ht="51" x14ac:dyDescent="0.2">
      <c r="A138" s="11" t="s">
        <v>119</v>
      </c>
      <c r="B138" s="17" t="s">
        <v>120</v>
      </c>
      <c r="C138" s="18" t="s">
        <v>37</v>
      </c>
      <c r="D138" s="19">
        <v>31</v>
      </c>
      <c r="E138" s="230"/>
      <c r="F138" s="19">
        <f>D138*E138</f>
        <v>0</v>
      </c>
      <c r="G138" s="32"/>
    </row>
    <row r="139" spans="1:7" s="23" customFormat="1" x14ac:dyDescent="0.2">
      <c r="A139" s="11"/>
      <c r="B139" s="77"/>
      <c r="C139" s="78"/>
      <c r="D139" s="19"/>
      <c r="E139" s="230"/>
      <c r="F139" s="19"/>
      <c r="G139" s="32"/>
    </row>
    <row r="140" spans="1:7" s="23" customFormat="1" ht="69" customHeight="1" x14ac:dyDescent="0.2">
      <c r="A140" s="11" t="s">
        <v>121</v>
      </c>
      <c r="B140" s="17" t="s">
        <v>122</v>
      </c>
      <c r="C140" s="20" t="s">
        <v>37</v>
      </c>
      <c r="D140" s="19">
        <v>31</v>
      </c>
      <c r="E140" s="230"/>
      <c r="F140" s="19">
        <f>D140*E140</f>
        <v>0</v>
      </c>
      <c r="G140" s="32"/>
    </row>
    <row r="141" spans="1:7" s="23" customFormat="1" x14ac:dyDescent="0.2">
      <c r="A141" s="11"/>
      <c r="B141" s="77"/>
      <c r="C141" s="78"/>
      <c r="D141" s="19"/>
      <c r="E141" s="230"/>
      <c r="F141" s="19"/>
      <c r="G141" s="32"/>
    </row>
    <row r="142" spans="1:7" s="23" customFormat="1" ht="25.5" x14ac:dyDescent="0.2">
      <c r="A142" s="11" t="s">
        <v>123</v>
      </c>
      <c r="B142" s="17" t="s">
        <v>124</v>
      </c>
      <c r="C142" s="20" t="s">
        <v>20</v>
      </c>
      <c r="D142" s="19">
        <v>62</v>
      </c>
      <c r="E142" s="230"/>
      <c r="F142" s="19">
        <f>D142*E142</f>
        <v>0</v>
      </c>
      <c r="G142" s="32"/>
    </row>
    <row r="143" spans="1:7" s="23" customFormat="1" x14ac:dyDescent="0.2">
      <c r="A143" s="11"/>
      <c r="B143" s="17"/>
      <c r="C143" s="20"/>
      <c r="D143" s="19"/>
      <c r="E143" s="230"/>
      <c r="F143" s="19"/>
      <c r="G143" s="32"/>
    </row>
    <row r="144" spans="1:7" s="23" customFormat="1" ht="51" x14ac:dyDescent="0.2">
      <c r="A144" s="11" t="s">
        <v>125</v>
      </c>
      <c r="B144" s="17" t="s">
        <v>126</v>
      </c>
      <c r="C144" s="18" t="s">
        <v>37</v>
      </c>
      <c r="D144" s="19">
        <v>45</v>
      </c>
      <c r="E144" s="230"/>
      <c r="F144" s="19">
        <f>D144*E144</f>
        <v>0</v>
      </c>
      <c r="G144" s="32"/>
    </row>
    <row r="145" spans="1:7" s="23" customFormat="1" x14ac:dyDescent="0.2">
      <c r="A145" s="11"/>
      <c r="B145" s="77"/>
      <c r="C145" s="78"/>
      <c r="D145" s="19"/>
      <c r="E145" s="230"/>
      <c r="F145" s="19"/>
      <c r="G145" s="32"/>
    </row>
    <row r="146" spans="1:7" s="23" customFormat="1" ht="51" x14ac:dyDescent="0.2">
      <c r="A146" s="11" t="s">
        <v>127</v>
      </c>
      <c r="B146" s="17" t="s">
        <v>128</v>
      </c>
      <c r="C146" s="20" t="s">
        <v>37</v>
      </c>
      <c r="D146" s="19">
        <v>45</v>
      </c>
      <c r="E146" s="230"/>
      <c r="F146" s="19">
        <f>D146*E146</f>
        <v>0</v>
      </c>
      <c r="G146" s="32"/>
    </row>
    <row r="147" spans="1:7" s="23" customFormat="1" x14ac:dyDescent="0.2">
      <c r="A147" s="11"/>
      <c r="B147" s="77"/>
      <c r="C147" s="78"/>
      <c r="D147" s="19"/>
      <c r="E147" s="230"/>
      <c r="F147" s="19"/>
      <c r="G147" s="32"/>
    </row>
    <row r="148" spans="1:7" s="23" customFormat="1" ht="50.25" customHeight="1" x14ac:dyDescent="0.2">
      <c r="A148" s="11" t="s">
        <v>129</v>
      </c>
      <c r="B148" s="17" t="s">
        <v>130</v>
      </c>
      <c r="C148" s="20" t="s">
        <v>20</v>
      </c>
      <c r="D148" s="19">
        <v>90</v>
      </c>
      <c r="E148" s="230"/>
      <c r="F148" s="19">
        <f>D148*E148</f>
        <v>0</v>
      </c>
      <c r="G148" s="32"/>
    </row>
    <row r="149" spans="1:7" s="23" customFormat="1" x14ac:dyDescent="0.2">
      <c r="A149" s="73"/>
      <c r="B149" s="34"/>
      <c r="C149" s="80"/>
      <c r="D149" s="36"/>
      <c r="E149" s="228"/>
      <c r="F149" s="37"/>
      <c r="G149" s="32"/>
    </row>
    <row r="150" spans="1:7" s="23" customFormat="1" x14ac:dyDescent="0.2">
      <c r="A150" s="11"/>
      <c r="B150" s="77"/>
      <c r="C150" s="78"/>
      <c r="D150" s="38"/>
      <c r="E150" s="226"/>
      <c r="F150" s="21"/>
      <c r="G150" s="32"/>
    </row>
    <row r="151" spans="1:7" s="23" customFormat="1" x14ac:dyDescent="0.2">
      <c r="A151" s="11"/>
      <c r="B151" s="77"/>
      <c r="C151" s="78"/>
      <c r="D151" s="38"/>
      <c r="E151" s="224" t="s">
        <v>56</v>
      </c>
      <c r="F151" s="15">
        <f>SUM(F138:F150)</f>
        <v>0</v>
      </c>
      <c r="G151" s="32"/>
    </row>
    <row r="152" spans="1:7" s="23" customFormat="1" x14ac:dyDescent="0.2">
      <c r="A152" s="53"/>
      <c r="B152" s="83"/>
      <c r="C152" s="17"/>
      <c r="D152" s="17"/>
      <c r="E152" s="229"/>
      <c r="F152" s="40"/>
      <c r="G152" s="32"/>
    </row>
    <row r="153" spans="1:7" s="23" customFormat="1" x14ac:dyDescent="0.2">
      <c r="A153" s="1" t="s">
        <v>131</v>
      </c>
      <c r="C153" s="126"/>
      <c r="D153" s="126"/>
      <c r="E153" s="224"/>
      <c r="F153" s="15"/>
      <c r="G153" s="32"/>
    </row>
    <row r="154" spans="1:7" s="23" customFormat="1" x14ac:dyDescent="0.2">
      <c r="A154" s="1"/>
      <c r="C154" s="126"/>
      <c r="D154" s="126"/>
      <c r="E154" s="224"/>
      <c r="F154" s="15"/>
      <c r="G154" s="32"/>
    </row>
    <row r="155" spans="1:7" s="23" customFormat="1" x14ac:dyDescent="0.2">
      <c r="A155" s="4" t="s">
        <v>2</v>
      </c>
      <c r="B155" s="5" t="s">
        <v>3</v>
      </c>
      <c r="C155" s="6" t="s">
        <v>4</v>
      </c>
      <c r="D155" s="7" t="s">
        <v>5</v>
      </c>
      <c r="E155" s="223" t="s">
        <v>6</v>
      </c>
      <c r="F155" s="8" t="s">
        <v>7</v>
      </c>
      <c r="G155" s="32"/>
    </row>
    <row r="156" spans="1:7" s="23" customFormat="1" x14ac:dyDescent="0.2">
      <c r="A156" s="43"/>
      <c r="B156" s="77"/>
      <c r="C156" s="78"/>
      <c r="D156" s="14"/>
      <c r="E156" s="224"/>
      <c r="F156" s="15"/>
      <c r="G156" s="32"/>
    </row>
    <row r="157" spans="1:7" s="23" customFormat="1" ht="30.75" customHeight="1" x14ac:dyDescent="0.2">
      <c r="A157" s="11" t="s">
        <v>132</v>
      </c>
      <c r="B157" s="77" t="s">
        <v>133</v>
      </c>
      <c r="C157" s="18" t="s">
        <v>43</v>
      </c>
      <c r="D157" s="38">
        <v>1</v>
      </c>
      <c r="E157" s="226"/>
      <c r="F157" s="21">
        <f>D157*E157</f>
        <v>0</v>
      </c>
      <c r="G157" s="32"/>
    </row>
    <row r="158" spans="1:7" s="23" customFormat="1" x14ac:dyDescent="0.2">
      <c r="A158" s="11"/>
      <c r="B158" s="77"/>
      <c r="C158" s="78"/>
      <c r="D158" s="38"/>
      <c r="E158" s="224"/>
      <c r="F158" s="15"/>
      <c r="G158" s="122"/>
    </row>
    <row r="159" spans="1:7" s="23" customFormat="1" x14ac:dyDescent="0.2">
      <c r="A159" s="11" t="s">
        <v>134</v>
      </c>
      <c r="B159" s="77" t="s">
        <v>135</v>
      </c>
      <c r="C159" s="78" t="s">
        <v>136</v>
      </c>
      <c r="D159" s="38">
        <v>24</v>
      </c>
      <c r="E159" s="453">
        <v>30</v>
      </c>
      <c r="F159" s="21">
        <f>D159*E159</f>
        <v>720</v>
      </c>
      <c r="G159" s="122"/>
    </row>
    <row r="160" spans="1:7" s="23" customFormat="1" x14ac:dyDescent="0.2">
      <c r="A160" s="11"/>
      <c r="B160" s="77"/>
      <c r="C160" s="78"/>
      <c r="D160" s="38"/>
      <c r="E160" s="226"/>
      <c r="F160" s="21"/>
      <c r="G160" s="122"/>
    </row>
    <row r="161" spans="1:7" s="23" customFormat="1" x14ac:dyDescent="0.2">
      <c r="A161" s="11" t="s">
        <v>137</v>
      </c>
      <c r="B161" s="77" t="s">
        <v>138</v>
      </c>
      <c r="C161" s="78" t="s">
        <v>136</v>
      </c>
      <c r="D161" s="38">
        <v>8</v>
      </c>
      <c r="E161" s="226"/>
      <c r="F161" s="21">
        <f>D161*E161</f>
        <v>0</v>
      </c>
      <c r="G161" s="122"/>
    </row>
    <row r="162" spans="1:7" s="23" customFormat="1" x14ac:dyDescent="0.2">
      <c r="A162" s="11"/>
      <c r="B162" s="77"/>
      <c r="C162" s="78"/>
      <c r="D162" s="38"/>
      <c r="E162" s="224"/>
      <c r="F162" s="21"/>
      <c r="G162" s="122"/>
    </row>
    <row r="163" spans="1:7" s="23" customFormat="1" ht="38.25" x14ac:dyDescent="0.2">
      <c r="A163" s="11" t="s">
        <v>137</v>
      </c>
      <c r="B163" s="77" t="s">
        <v>378</v>
      </c>
      <c r="C163" s="78" t="s">
        <v>346</v>
      </c>
      <c r="D163" s="38">
        <v>1</v>
      </c>
      <c r="E163" s="226"/>
      <c r="F163" s="21">
        <f t="shared" ref="F163" si="0">D163*E163</f>
        <v>0</v>
      </c>
      <c r="G163" s="122"/>
    </row>
    <row r="164" spans="1:7" s="23" customFormat="1" x14ac:dyDescent="0.2">
      <c r="A164" s="73"/>
      <c r="B164" s="34"/>
      <c r="C164" s="80"/>
      <c r="D164" s="36"/>
      <c r="E164" s="238"/>
      <c r="F164" s="84"/>
      <c r="G164" s="122"/>
    </row>
    <row r="165" spans="1:7" s="23" customFormat="1" x14ac:dyDescent="0.2">
      <c r="A165" s="11"/>
      <c r="B165" s="77"/>
      <c r="C165" s="78"/>
      <c r="D165" s="38"/>
      <c r="E165" s="224"/>
      <c r="F165" s="15"/>
    </row>
    <row r="166" spans="1:7" s="23" customFormat="1" x14ac:dyDescent="0.2">
      <c r="A166" s="11"/>
      <c r="B166" s="77"/>
      <c r="C166" s="78"/>
      <c r="D166" s="14"/>
      <c r="E166" s="224" t="s">
        <v>56</v>
      </c>
      <c r="F166" s="15">
        <f>SUM(F157:F165)</f>
        <v>720</v>
      </c>
    </row>
    <row r="167" spans="1:7" s="23" customFormat="1" x14ac:dyDescent="0.2">
      <c r="A167" s="53"/>
      <c r="B167" s="54"/>
      <c r="C167" s="55"/>
      <c r="D167" s="85"/>
      <c r="E167" s="229"/>
      <c r="F167" s="40"/>
    </row>
    <row r="168" spans="1:7" s="23" customFormat="1" x14ac:dyDescent="0.2">
      <c r="A168" s="53"/>
      <c r="B168" s="54"/>
      <c r="C168" s="55"/>
      <c r="D168" s="85"/>
      <c r="E168" s="229"/>
      <c r="F168" s="40"/>
    </row>
    <row r="169" spans="1:7" s="23" customFormat="1" x14ac:dyDescent="0.2">
      <c r="A169" s="49"/>
      <c r="B169" s="25"/>
      <c r="C169" s="86"/>
      <c r="D169" s="87"/>
      <c r="E169" s="231"/>
      <c r="F169" s="27"/>
    </row>
    <row r="170" spans="1:7" s="42" customFormat="1" x14ac:dyDescent="0.2">
      <c r="A170" s="1" t="s">
        <v>139</v>
      </c>
      <c r="B170" s="114"/>
      <c r="C170" s="115"/>
      <c r="D170" s="116"/>
      <c r="E170" s="221"/>
      <c r="F170" s="117"/>
    </row>
    <row r="171" spans="1:7" s="23" customFormat="1" x14ac:dyDescent="0.2">
      <c r="A171" s="88"/>
      <c r="B171" s="17"/>
      <c r="C171" s="79"/>
      <c r="D171" s="3"/>
      <c r="E171" s="230"/>
      <c r="F171" s="19"/>
    </row>
    <row r="172" spans="1:7" s="23" customFormat="1" x14ac:dyDescent="0.2">
      <c r="A172" s="88"/>
      <c r="B172" s="17"/>
      <c r="C172" s="79"/>
      <c r="D172" s="3"/>
      <c r="E172" s="230"/>
      <c r="F172" s="19"/>
    </row>
    <row r="173" spans="1:7" s="23" customFormat="1" x14ac:dyDescent="0.2">
      <c r="A173" s="1" t="s">
        <v>1</v>
      </c>
      <c r="B173" s="17"/>
      <c r="C173" s="79"/>
      <c r="D173" s="3"/>
      <c r="E173" s="230"/>
      <c r="F173" s="117">
        <f>F46</f>
        <v>0</v>
      </c>
    </row>
    <row r="174" spans="1:7" s="23" customFormat="1" x14ac:dyDescent="0.2">
      <c r="A174" s="1" t="s">
        <v>57</v>
      </c>
      <c r="B174" s="17"/>
      <c r="C174" s="79"/>
      <c r="D174" s="3"/>
      <c r="E174" s="230"/>
      <c r="F174" s="117">
        <f>F67</f>
        <v>0</v>
      </c>
    </row>
    <row r="175" spans="1:7" s="23" customFormat="1" x14ac:dyDescent="0.2">
      <c r="A175" s="1" t="s">
        <v>72</v>
      </c>
      <c r="B175" s="17"/>
      <c r="C175" s="79"/>
      <c r="D175" s="3"/>
      <c r="E175" s="230"/>
      <c r="F175" s="117">
        <f>F88</f>
        <v>0</v>
      </c>
    </row>
    <row r="176" spans="1:7" s="23" customFormat="1" x14ac:dyDescent="0.2">
      <c r="A176" s="1" t="s">
        <v>87</v>
      </c>
      <c r="B176" s="17"/>
      <c r="C176" s="79"/>
      <c r="D176" s="3"/>
      <c r="E176" s="230"/>
      <c r="F176" s="117">
        <f>F117</f>
        <v>0</v>
      </c>
    </row>
    <row r="177" spans="1:6" s="23" customFormat="1" x14ac:dyDescent="0.2">
      <c r="A177" s="1" t="s">
        <v>109</v>
      </c>
      <c r="B177" s="1"/>
      <c r="C177" s="1"/>
      <c r="D177" s="1"/>
      <c r="E177" s="239"/>
      <c r="F177" s="117">
        <f>F132</f>
        <v>0</v>
      </c>
    </row>
    <row r="178" spans="1:6" s="23" customFormat="1" x14ac:dyDescent="0.2">
      <c r="A178" s="1" t="s">
        <v>140</v>
      </c>
      <c r="B178" s="1"/>
      <c r="C178" s="1"/>
      <c r="D178" s="1"/>
      <c r="E178" s="239"/>
      <c r="F178" s="117">
        <f>F151</f>
        <v>0</v>
      </c>
    </row>
    <row r="179" spans="1:6" s="23" customFormat="1" ht="12" customHeight="1" x14ac:dyDescent="0.2">
      <c r="A179" s="1" t="s">
        <v>131</v>
      </c>
      <c r="B179" s="1"/>
      <c r="C179" s="1"/>
      <c r="D179" s="1"/>
      <c r="E179" s="239"/>
      <c r="F179" s="117">
        <f>F166</f>
        <v>720</v>
      </c>
    </row>
    <row r="180" spans="1:6" s="118" customFormat="1" ht="13.5" thickBot="1" x14ac:dyDescent="0.25">
      <c r="A180" s="447" t="s">
        <v>279</v>
      </c>
      <c r="B180" s="448"/>
      <c r="C180" s="449"/>
      <c r="D180" s="450"/>
      <c r="E180" s="451">
        <f>SUM(F173:F179)</f>
        <v>720</v>
      </c>
      <c r="F180" s="452">
        <f>+E180*0.1</f>
        <v>72</v>
      </c>
    </row>
    <row r="181" spans="1:6" s="23" customFormat="1" x14ac:dyDescent="0.2">
      <c r="A181" s="89"/>
      <c r="B181" s="77"/>
      <c r="C181" s="78"/>
      <c r="D181" s="3"/>
      <c r="E181" s="230"/>
      <c r="F181" s="15"/>
    </row>
    <row r="182" spans="1:6" s="23" customFormat="1" x14ac:dyDescent="0.2">
      <c r="A182" s="96" t="s">
        <v>141</v>
      </c>
      <c r="B182" s="17"/>
      <c r="C182" s="79"/>
      <c r="D182" s="3"/>
      <c r="E182" s="240"/>
      <c r="F182" s="117">
        <f>SUM(F173:G180)</f>
        <v>792</v>
      </c>
    </row>
    <row r="183" spans="1:6" s="23" customFormat="1" x14ac:dyDescent="0.2">
      <c r="A183" s="88"/>
      <c r="B183" s="17"/>
      <c r="C183" s="79"/>
      <c r="D183" s="3"/>
      <c r="E183" s="240"/>
      <c r="F183" s="19"/>
    </row>
    <row r="184" spans="1:6" s="23" customFormat="1" x14ac:dyDescent="0.2">
      <c r="A184" s="49"/>
      <c r="B184" s="25"/>
      <c r="C184" s="86"/>
      <c r="D184" s="87"/>
      <c r="E184" s="231"/>
      <c r="F184" s="27"/>
    </row>
    <row r="185" spans="1:6" s="23" customFormat="1" x14ac:dyDescent="0.2">
      <c r="A185" s="49"/>
      <c r="B185" s="25"/>
      <c r="C185" s="86"/>
      <c r="D185" s="87"/>
      <c r="E185" s="231"/>
      <c r="F185" s="27"/>
    </row>
    <row r="186" spans="1:6" s="23" customFormat="1" x14ac:dyDescent="0.2">
      <c r="A186" s="49"/>
      <c r="B186" s="25"/>
      <c r="C186" s="86"/>
      <c r="D186" s="87"/>
      <c r="E186" s="231"/>
      <c r="F186" s="27"/>
    </row>
    <row r="187" spans="1:6" s="23" customFormat="1" x14ac:dyDescent="0.2">
      <c r="A187" s="49"/>
      <c r="B187" s="25"/>
      <c r="C187" s="86"/>
      <c r="D187" s="87"/>
      <c r="E187" s="231"/>
      <c r="F187" s="27"/>
    </row>
    <row r="188" spans="1:6" s="23" customFormat="1" x14ac:dyDescent="0.2">
      <c r="A188" s="49"/>
      <c r="B188" s="25"/>
      <c r="C188" s="86"/>
      <c r="D188" s="87"/>
      <c r="E188" s="231"/>
      <c r="F188" s="27"/>
    </row>
    <row r="189" spans="1:6" s="23" customFormat="1" x14ac:dyDescent="0.2">
      <c r="A189" s="49"/>
      <c r="B189" s="25"/>
      <c r="C189" s="86"/>
      <c r="D189" s="87"/>
      <c r="E189" s="231"/>
      <c r="F189" s="27"/>
    </row>
    <row r="190" spans="1:6" s="23" customFormat="1" x14ac:dyDescent="0.2">
      <c r="A190" s="49"/>
      <c r="B190" s="25"/>
      <c r="C190" s="86"/>
      <c r="D190" s="87"/>
      <c r="E190" s="231"/>
      <c r="F190" s="27"/>
    </row>
    <row r="191" spans="1:6" s="23" customFormat="1" x14ac:dyDescent="0.2">
      <c r="A191" s="49"/>
      <c r="B191" s="25"/>
      <c r="C191" s="86"/>
      <c r="D191" s="87"/>
      <c r="E191" s="231"/>
      <c r="F191" s="27"/>
    </row>
    <row r="192" spans="1:6" s="23" customFormat="1" x14ac:dyDescent="0.2">
      <c r="A192" s="49"/>
      <c r="B192" s="25"/>
      <c r="C192" s="86"/>
      <c r="D192" s="87"/>
      <c r="E192" s="231"/>
      <c r="F192" s="27"/>
    </row>
    <row r="193" spans="1:6" s="23" customFormat="1" x14ac:dyDescent="0.2">
      <c r="A193" s="49"/>
      <c r="B193" s="25"/>
      <c r="C193" s="86"/>
      <c r="D193" s="87"/>
      <c r="E193" s="231"/>
      <c r="F193" s="27"/>
    </row>
    <row r="194" spans="1:6" s="23" customFormat="1" x14ac:dyDescent="0.2">
      <c r="A194" s="49"/>
      <c r="B194" s="25"/>
      <c r="C194" s="86"/>
      <c r="D194" s="87"/>
      <c r="E194" s="231"/>
      <c r="F194" s="27"/>
    </row>
    <row r="195" spans="1:6" s="23" customFormat="1" x14ac:dyDescent="0.2">
      <c r="A195" s="49"/>
      <c r="B195" s="25"/>
      <c r="C195" s="86"/>
      <c r="D195" s="87"/>
      <c r="E195" s="231"/>
      <c r="F195" s="27"/>
    </row>
    <row r="196" spans="1:6" s="23" customFormat="1" x14ac:dyDescent="0.2">
      <c r="A196" s="49"/>
      <c r="B196" s="25"/>
      <c r="C196" s="86"/>
      <c r="D196" s="87"/>
      <c r="E196" s="231"/>
      <c r="F196" s="27"/>
    </row>
    <row r="197" spans="1:6" s="23" customFormat="1" x14ac:dyDescent="0.2">
      <c r="A197" s="49"/>
      <c r="B197" s="25"/>
      <c r="C197" s="86"/>
      <c r="D197" s="87"/>
      <c r="E197" s="231"/>
      <c r="F197" s="27"/>
    </row>
    <row r="198" spans="1:6" s="23" customFormat="1" x14ac:dyDescent="0.2">
      <c r="A198" s="49"/>
      <c r="B198" s="25"/>
      <c r="C198" s="86"/>
      <c r="D198" s="87"/>
      <c r="E198" s="231"/>
      <c r="F198" s="27"/>
    </row>
    <row r="199" spans="1:6" s="23" customFormat="1" x14ac:dyDescent="0.2">
      <c r="A199" s="49"/>
      <c r="B199" s="25"/>
      <c r="C199" s="86"/>
      <c r="D199" s="87"/>
      <c r="E199" s="231"/>
      <c r="F199" s="27"/>
    </row>
    <row r="200" spans="1:6" s="23" customFormat="1" x14ac:dyDescent="0.2">
      <c r="A200" s="49"/>
      <c r="B200" s="25"/>
      <c r="C200" s="86"/>
      <c r="D200" s="87"/>
      <c r="E200" s="231"/>
      <c r="F200" s="27"/>
    </row>
    <row r="201" spans="1:6" s="23" customFormat="1" x14ac:dyDescent="0.2">
      <c r="A201" s="49"/>
      <c r="B201" s="25"/>
      <c r="C201" s="86"/>
      <c r="D201" s="87"/>
      <c r="E201" s="231"/>
      <c r="F201" s="27"/>
    </row>
    <row r="202" spans="1:6" s="23" customFormat="1" x14ac:dyDescent="0.2">
      <c r="A202" s="49"/>
      <c r="B202" s="25"/>
      <c r="C202" s="86"/>
      <c r="D202" s="87"/>
      <c r="E202" s="231"/>
      <c r="F202" s="27"/>
    </row>
    <row r="203" spans="1:6" s="23" customFormat="1" x14ac:dyDescent="0.2">
      <c r="A203" s="49"/>
      <c r="B203" s="25"/>
      <c r="C203" s="86"/>
      <c r="D203" s="87"/>
      <c r="E203" s="231"/>
      <c r="F203" s="27"/>
    </row>
    <row r="204" spans="1:6" s="23" customFormat="1" x14ac:dyDescent="0.2">
      <c r="A204" s="49"/>
      <c r="B204" s="25"/>
      <c r="C204" s="86"/>
      <c r="D204" s="87"/>
      <c r="E204" s="231"/>
      <c r="F204" s="27"/>
    </row>
    <row r="205" spans="1:6" s="23" customFormat="1" x14ac:dyDescent="0.2">
      <c r="A205" s="49"/>
      <c r="B205" s="25"/>
      <c r="C205" s="86"/>
      <c r="D205" s="87"/>
      <c r="E205" s="231"/>
      <c r="F205" s="27"/>
    </row>
    <row r="206" spans="1:6" s="23" customFormat="1" x14ac:dyDescent="0.2">
      <c r="A206" s="49"/>
      <c r="B206" s="25"/>
      <c r="C206" s="86"/>
      <c r="D206" s="87"/>
      <c r="E206" s="231"/>
      <c r="F206" s="27"/>
    </row>
    <row r="207" spans="1:6" s="23" customFormat="1" x14ac:dyDescent="0.2">
      <c r="A207" s="49"/>
      <c r="B207" s="25"/>
      <c r="C207" s="86"/>
      <c r="D207" s="87"/>
      <c r="E207" s="231"/>
      <c r="F207" s="27"/>
    </row>
    <row r="208" spans="1:6" s="23" customFormat="1" x14ac:dyDescent="0.2">
      <c r="A208" s="49"/>
      <c r="B208" s="25"/>
      <c r="C208" s="86"/>
      <c r="D208" s="87"/>
      <c r="E208" s="231"/>
      <c r="F208" s="27"/>
    </row>
    <row r="209" spans="1:6" s="23" customFormat="1" x14ac:dyDescent="0.2">
      <c r="A209" s="49"/>
      <c r="B209" s="25"/>
      <c r="C209" s="86"/>
      <c r="D209" s="87"/>
      <c r="E209" s="231"/>
      <c r="F209" s="27"/>
    </row>
    <row r="210" spans="1:6" s="23" customFormat="1" x14ac:dyDescent="0.2">
      <c r="A210" s="49"/>
      <c r="B210" s="25"/>
      <c r="C210" s="86"/>
      <c r="D210" s="87"/>
      <c r="E210" s="231"/>
      <c r="F210" s="27"/>
    </row>
    <row r="211" spans="1:6" s="23" customFormat="1" x14ac:dyDescent="0.2">
      <c r="A211" s="49"/>
      <c r="B211" s="25"/>
      <c r="C211" s="86"/>
      <c r="D211" s="87"/>
      <c r="E211" s="231"/>
      <c r="F211" s="27"/>
    </row>
    <row r="212" spans="1:6" s="23" customFormat="1" x14ac:dyDescent="0.2">
      <c r="A212" s="49"/>
      <c r="B212" s="25"/>
      <c r="C212" s="86"/>
      <c r="D212" s="87"/>
      <c r="E212" s="231"/>
      <c r="F212" s="27"/>
    </row>
    <row r="213" spans="1:6" s="23" customFormat="1" x14ac:dyDescent="0.2">
      <c r="A213" s="49"/>
      <c r="B213" s="25"/>
      <c r="C213" s="86"/>
      <c r="D213" s="87"/>
      <c r="E213" s="231"/>
      <c r="F213" s="27"/>
    </row>
    <row r="214" spans="1:6" s="23" customFormat="1" x14ac:dyDescent="0.2">
      <c r="A214" s="49"/>
      <c r="B214" s="25"/>
      <c r="C214" s="86"/>
      <c r="D214" s="87"/>
      <c r="E214" s="231"/>
      <c r="F214" s="27"/>
    </row>
    <row r="215" spans="1:6" s="23" customFormat="1" x14ac:dyDescent="0.2">
      <c r="A215" s="49"/>
      <c r="B215" s="25"/>
      <c r="C215" s="86"/>
      <c r="D215" s="87"/>
      <c r="E215" s="231"/>
      <c r="F215" s="27"/>
    </row>
    <row r="216" spans="1:6" s="23" customFormat="1" x14ac:dyDescent="0.2">
      <c r="A216" s="49"/>
      <c r="B216" s="25"/>
      <c r="C216" s="86"/>
      <c r="D216" s="87"/>
      <c r="E216" s="231"/>
      <c r="F216" s="27"/>
    </row>
    <row r="217" spans="1:6" s="23" customFormat="1" x14ac:dyDescent="0.2">
      <c r="A217" s="49"/>
      <c r="B217" s="25"/>
      <c r="C217" s="86"/>
      <c r="D217" s="87"/>
      <c r="E217" s="231"/>
      <c r="F217" s="27"/>
    </row>
    <row r="218" spans="1:6" s="23" customFormat="1" x14ac:dyDescent="0.2">
      <c r="A218" s="49"/>
      <c r="B218" s="25"/>
      <c r="C218" s="86"/>
      <c r="D218" s="87"/>
      <c r="E218" s="231"/>
      <c r="F218" s="27"/>
    </row>
    <row r="219" spans="1:6" s="23" customFormat="1" x14ac:dyDescent="0.2">
      <c r="A219" s="49"/>
      <c r="B219" s="25"/>
      <c r="C219" s="86"/>
      <c r="D219" s="87"/>
      <c r="E219" s="231"/>
      <c r="F219" s="27"/>
    </row>
    <row r="220" spans="1:6" s="23" customFormat="1" x14ac:dyDescent="0.2">
      <c r="A220" s="49"/>
      <c r="B220" s="25"/>
      <c r="C220" s="86"/>
      <c r="D220" s="87"/>
      <c r="E220" s="231"/>
      <c r="F220" s="27"/>
    </row>
    <row r="221" spans="1:6" s="23" customFormat="1" x14ac:dyDescent="0.2">
      <c r="A221" s="49"/>
      <c r="B221" s="25"/>
      <c r="C221" s="86"/>
      <c r="D221" s="87"/>
      <c r="E221" s="231"/>
      <c r="F221" s="27"/>
    </row>
    <row r="222" spans="1:6" s="23" customFormat="1" x14ac:dyDescent="0.2">
      <c r="A222" s="49"/>
      <c r="B222" s="25"/>
      <c r="C222" s="86"/>
      <c r="D222" s="87"/>
      <c r="E222" s="231"/>
      <c r="F222" s="27"/>
    </row>
    <row r="223" spans="1:6" s="23" customFormat="1" x14ac:dyDescent="0.2">
      <c r="A223" s="49"/>
      <c r="B223" s="25"/>
      <c r="C223" s="86"/>
      <c r="D223" s="87"/>
      <c r="E223" s="231"/>
      <c r="F223" s="27"/>
    </row>
    <row r="224" spans="1:6" s="23" customFormat="1" x14ac:dyDescent="0.2">
      <c r="A224" s="49"/>
      <c r="B224" s="25"/>
      <c r="C224" s="86"/>
      <c r="D224" s="87"/>
      <c r="E224" s="231"/>
      <c r="F224" s="27"/>
    </row>
    <row r="225" spans="1:6" s="23" customFormat="1" x14ac:dyDescent="0.2">
      <c r="A225" s="49"/>
      <c r="B225" s="25"/>
      <c r="C225" s="86"/>
      <c r="D225" s="87"/>
      <c r="E225" s="231"/>
      <c r="F225" s="27"/>
    </row>
    <row r="226" spans="1:6" s="23" customFormat="1" x14ac:dyDescent="0.2">
      <c r="A226" s="49"/>
      <c r="B226" s="25"/>
      <c r="C226" s="86"/>
      <c r="D226" s="87"/>
      <c r="E226" s="231"/>
      <c r="F226" s="27"/>
    </row>
    <row r="227" spans="1:6" s="23" customFormat="1" x14ac:dyDescent="0.2">
      <c r="A227" s="49"/>
      <c r="B227" s="25"/>
      <c r="C227" s="86"/>
      <c r="D227" s="87"/>
      <c r="E227" s="231"/>
      <c r="F227" s="27"/>
    </row>
    <row r="228" spans="1:6" s="23" customFormat="1" x14ac:dyDescent="0.2">
      <c r="A228" s="49"/>
      <c r="B228" s="25"/>
      <c r="C228" s="86"/>
      <c r="D228" s="87"/>
      <c r="E228" s="231"/>
      <c r="F228" s="27"/>
    </row>
    <row r="229" spans="1:6" s="23" customFormat="1" x14ac:dyDescent="0.2">
      <c r="A229" s="49"/>
      <c r="B229" s="25"/>
      <c r="C229" s="86"/>
      <c r="D229" s="87"/>
      <c r="E229" s="231"/>
      <c r="F229" s="27"/>
    </row>
    <row r="230" spans="1:6" s="23" customFormat="1" x14ac:dyDescent="0.2">
      <c r="A230" s="49"/>
      <c r="B230" s="25"/>
      <c r="C230" s="86"/>
      <c r="D230" s="87"/>
      <c r="E230" s="231"/>
      <c r="F230" s="27"/>
    </row>
    <row r="231" spans="1:6" s="23" customFormat="1" x14ac:dyDescent="0.2">
      <c r="A231" s="49"/>
      <c r="B231" s="25"/>
      <c r="C231" s="86"/>
      <c r="D231" s="87"/>
      <c r="E231" s="231"/>
      <c r="F231" s="27"/>
    </row>
    <row r="232" spans="1:6" s="23" customFormat="1" x14ac:dyDescent="0.2">
      <c r="A232" s="49"/>
      <c r="B232" s="25"/>
      <c r="C232" s="86"/>
      <c r="D232" s="87"/>
      <c r="E232" s="231"/>
      <c r="F232" s="27"/>
    </row>
    <row r="233" spans="1:6" s="23" customFormat="1" x14ac:dyDescent="0.2">
      <c r="A233" s="49"/>
      <c r="B233" s="25"/>
      <c r="C233" s="86"/>
      <c r="D233" s="87"/>
      <c r="E233" s="231"/>
      <c r="F233" s="27"/>
    </row>
    <row r="234" spans="1:6" s="23" customFormat="1" x14ac:dyDescent="0.2">
      <c r="A234" s="49"/>
      <c r="B234" s="25"/>
      <c r="C234" s="86"/>
      <c r="D234" s="87"/>
      <c r="E234" s="231"/>
      <c r="F234" s="27"/>
    </row>
    <row r="235" spans="1:6" s="23" customFormat="1" x14ac:dyDescent="0.2">
      <c r="A235" s="49"/>
      <c r="B235" s="25"/>
      <c r="C235" s="86"/>
      <c r="D235" s="87"/>
      <c r="E235" s="231"/>
      <c r="F235" s="27"/>
    </row>
    <row r="236" spans="1:6" s="23" customFormat="1" x14ac:dyDescent="0.2">
      <c r="A236" s="49"/>
      <c r="B236" s="25"/>
      <c r="C236" s="86"/>
      <c r="D236" s="87"/>
      <c r="E236" s="231"/>
      <c r="F236" s="27"/>
    </row>
    <row r="237" spans="1:6" s="23" customFormat="1" x14ac:dyDescent="0.2">
      <c r="A237" s="49"/>
      <c r="B237" s="25"/>
      <c r="C237" s="86"/>
      <c r="D237" s="87"/>
      <c r="E237" s="231"/>
      <c r="F237" s="27"/>
    </row>
    <row r="238" spans="1:6" s="23" customFormat="1" x14ac:dyDescent="0.2">
      <c r="A238" s="49"/>
      <c r="B238" s="25"/>
      <c r="C238" s="86"/>
      <c r="D238" s="87"/>
      <c r="E238" s="231"/>
      <c r="F238" s="27"/>
    </row>
    <row r="239" spans="1:6" s="23" customFormat="1" x14ac:dyDescent="0.2">
      <c r="A239" s="49"/>
      <c r="B239" s="25"/>
      <c r="C239" s="86"/>
      <c r="D239" s="87"/>
      <c r="E239" s="231"/>
      <c r="F239" s="27"/>
    </row>
    <row r="240" spans="1:6" s="23" customFormat="1" x14ac:dyDescent="0.2">
      <c r="A240" s="49"/>
      <c r="B240" s="25"/>
      <c r="C240" s="86"/>
      <c r="D240" s="87"/>
      <c r="E240" s="231"/>
      <c r="F240" s="27"/>
    </row>
    <row r="241" spans="1:6" s="23" customFormat="1" x14ac:dyDescent="0.2">
      <c r="A241" s="49"/>
      <c r="B241" s="25"/>
      <c r="C241" s="86"/>
      <c r="D241" s="87"/>
      <c r="E241" s="231"/>
      <c r="F241" s="27"/>
    </row>
    <row r="242" spans="1:6" s="23" customFormat="1" x14ac:dyDescent="0.2">
      <c r="A242" s="49"/>
      <c r="B242" s="25"/>
      <c r="C242" s="86"/>
      <c r="D242" s="87"/>
      <c r="E242" s="231"/>
      <c r="F242" s="27"/>
    </row>
    <row r="243" spans="1:6" s="23" customFormat="1" x14ac:dyDescent="0.2">
      <c r="A243" s="49"/>
      <c r="B243" s="25"/>
      <c r="C243" s="86"/>
      <c r="D243" s="87"/>
      <c r="E243" s="231"/>
      <c r="F243" s="27"/>
    </row>
    <row r="244" spans="1:6" s="23" customFormat="1" x14ac:dyDescent="0.2">
      <c r="A244" s="49"/>
      <c r="B244" s="25"/>
      <c r="C244" s="86"/>
      <c r="D244" s="87"/>
      <c r="E244" s="231"/>
      <c r="F244" s="27"/>
    </row>
    <row r="245" spans="1:6" s="23" customFormat="1" x14ac:dyDescent="0.2">
      <c r="A245" s="49"/>
      <c r="B245" s="25"/>
      <c r="C245" s="86"/>
      <c r="D245" s="87"/>
      <c r="E245" s="231"/>
      <c r="F245" s="27"/>
    </row>
    <row r="246" spans="1:6" s="23" customFormat="1" x14ac:dyDescent="0.2">
      <c r="A246" s="49"/>
      <c r="B246" s="25"/>
      <c r="C246" s="86"/>
      <c r="D246" s="87"/>
      <c r="E246" s="231"/>
      <c r="F246" s="27"/>
    </row>
    <row r="247" spans="1:6" s="23" customFormat="1" x14ac:dyDescent="0.2">
      <c r="A247" s="49"/>
      <c r="B247" s="25"/>
      <c r="C247" s="86"/>
      <c r="D247" s="87"/>
      <c r="E247" s="231"/>
      <c r="F247" s="27"/>
    </row>
    <row r="248" spans="1:6" s="23" customFormat="1" x14ac:dyDescent="0.2">
      <c r="A248" s="49"/>
      <c r="B248" s="25"/>
      <c r="C248" s="86"/>
      <c r="D248" s="87"/>
      <c r="E248" s="231"/>
      <c r="F248" s="27"/>
    </row>
    <row r="249" spans="1:6" s="23" customFormat="1" x14ac:dyDescent="0.2">
      <c r="A249" s="49"/>
      <c r="B249" s="25"/>
      <c r="C249" s="86"/>
      <c r="D249" s="87"/>
      <c r="E249" s="231"/>
      <c r="F249" s="27"/>
    </row>
    <row r="250" spans="1:6" s="23" customFormat="1" x14ac:dyDescent="0.2">
      <c r="A250" s="49"/>
      <c r="B250" s="25"/>
      <c r="C250" s="86"/>
      <c r="D250" s="87"/>
      <c r="E250" s="231"/>
      <c r="F250" s="27"/>
    </row>
    <row r="251" spans="1:6" s="23" customFormat="1" x14ac:dyDescent="0.2">
      <c r="A251" s="49"/>
      <c r="B251" s="25"/>
      <c r="C251" s="86"/>
      <c r="D251" s="87"/>
      <c r="E251" s="231"/>
      <c r="F251" s="27"/>
    </row>
    <row r="252" spans="1:6" s="23" customFormat="1" x14ac:dyDescent="0.2">
      <c r="A252" s="49"/>
      <c r="B252" s="25"/>
      <c r="C252" s="86"/>
      <c r="D252" s="87"/>
      <c r="E252" s="231"/>
      <c r="F252" s="27"/>
    </row>
    <row r="253" spans="1:6" s="23" customFormat="1" x14ac:dyDescent="0.2">
      <c r="A253" s="49"/>
      <c r="B253" s="25"/>
      <c r="C253" s="86"/>
      <c r="D253" s="87"/>
      <c r="E253" s="231"/>
      <c r="F253" s="27"/>
    </row>
    <row r="254" spans="1:6" s="23" customFormat="1" x14ac:dyDescent="0.2">
      <c r="A254" s="49"/>
      <c r="B254" s="25"/>
      <c r="C254" s="86"/>
      <c r="D254" s="87"/>
      <c r="E254" s="231"/>
      <c r="F254" s="27"/>
    </row>
    <row r="255" spans="1:6" s="23" customFormat="1" x14ac:dyDescent="0.2">
      <c r="A255" s="49"/>
      <c r="B255" s="25"/>
      <c r="C255" s="86"/>
      <c r="D255" s="87"/>
      <c r="E255" s="231"/>
      <c r="F255" s="27"/>
    </row>
    <row r="256" spans="1:6" s="23" customFormat="1" x14ac:dyDescent="0.2">
      <c r="A256" s="49"/>
      <c r="B256" s="25"/>
      <c r="C256" s="86"/>
      <c r="D256" s="87"/>
      <c r="E256" s="231"/>
      <c r="F256" s="27"/>
    </row>
    <row r="257" spans="1:6" s="23" customFormat="1" x14ac:dyDescent="0.2">
      <c r="A257" s="49"/>
      <c r="B257" s="25"/>
      <c r="C257" s="86"/>
      <c r="D257" s="87"/>
      <c r="E257" s="231"/>
      <c r="F257" s="27"/>
    </row>
    <row r="258" spans="1:6" s="23" customFormat="1" x14ac:dyDescent="0.2">
      <c r="A258" s="49"/>
      <c r="B258" s="25"/>
      <c r="C258" s="86"/>
      <c r="D258" s="87"/>
      <c r="E258" s="231"/>
      <c r="F258" s="27"/>
    </row>
    <row r="259" spans="1:6" s="23" customFormat="1" x14ac:dyDescent="0.2">
      <c r="A259" s="49"/>
      <c r="B259" s="25"/>
      <c r="C259" s="86"/>
      <c r="D259" s="87"/>
      <c r="E259" s="231"/>
      <c r="F259" s="27"/>
    </row>
    <row r="260" spans="1:6" s="23" customFormat="1" x14ac:dyDescent="0.2">
      <c r="A260" s="49"/>
      <c r="B260" s="25"/>
      <c r="C260" s="86"/>
      <c r="D260" s="87"/>
      <c r="E260" s="231"/>
      <c r="F260" s="27"/>
    </row>
    <row r="261" spans="1:6" s="23" customFormat="1" x14ac:dyDescent="0.2">
      <c r="A261" s="49"/>
      <c r="B261" s="25"/>
      <c r="C261" s="86"/>
      <c r="D261" s="87"/>
      <c r="E261" s="231"/>
      <c r="F261" s="27"/>
    </row>
    <row r="262" spans="1:6" s="23" customFormat="1" x14ac:dyDescent="0.2">
      <c r="A262" s="49"/>
      <c r="B262" s="25"/>
      <c r="C262" s="86"/>
      <c r="D262" s="87"/>
      <c r="E262" s="231"/>
      <c r="F262" s="27"/>
    </row>
    <row r="263" spans="1:6" s="23" customFormat="1" x14ac:dyDescent="0.2">
      <c r="A263" s="49"/>
      <c r="B263" s="25"/>
      <c r="C263" s="86"/>
      <c r="D263" s="87"/>
      <c r="E263" s="231"/>
      <c r="F263" s="27"/>
    </row>
    <row r="264" spans="1:6" s="23" customFormat="1" x14ac:dyDescent="0.2">
      <c r="A264" s="49"/>
      <c r="B264" s="25"/>
      <c r="C264" s="86"/>
      <c r="D264" s="87"/>
      <c r="E264" s="231"/>
      <c r="F264" s="27"/>
    </row>
    <row r="265" spans="1:6" s="23" customFormat="1" x14ac:dyDescent="0.2">
      <c r="A265" s="49"/>
      <c r="B265" s="25"/>
      <c r="C265" s="86"/>
      <c r="D265" s="87"/>
      <c r="E265" s="231"/>
      <c r="F265" s="27"/>
    </row>
    <row r="266" spans="1:6" s="23" customFormat="1" x14ac:dyDescent="0.2">
      <c r="A266" s="49"/>
      <c r="B266" s="25"/>
      <c r="C266" s="86"/>
      <c r="D266" s="87"/>
      <c r="E266" s="231"/>
      <c r="F266" s="27"/>
    </row>
    <row r="267" spans="1:6" s="23" customFormat="1" x14ac:dyDescent="0.2">
      <c r="A267" s="49"/>
      <c r="B267" s="25"/>
      <c r="C267" s="86"/>
      <c r="D267" s="87"/>
      <c r="E267" s="231"/>
      <c r="F267" s="27"/>
    </row>
    <row r="268" spans="1:6" s="23" customFormat="1" x14ac:dyDescent="0.2">
      <c r="A268" s="49"/>
      <c r="B268" s="25"/>
      <c r="C268" s="86"/>
      <c r="D268" s="87"/>
      <c r="E268" s="231"/>
      <c r="F268" s="27"/>
    </row>
    <row r="269" spans="1:6" s="23" customFormat="1" x14ac:dyDescent="0.2">
      <c r="A269" s="49"/>
      <c r="B269" s="25"/>
      <c r="C269" s="86"/>
      <c r="D269" s="87"/>
      <c r="E269" s="231"/>
      <c r="F269" s="27"/>
    </row>
    <row r="270" spans="1:6" s="23" customFormat="1" x14ac:dyDescent="0.2">
      <c r="A270" s="49"/>
      <c r="B270" s="25"/>
      <c r="C270" s="86"/>
      <c r="D270" s="87"/>
      <c r="E270" s="231"/>
      <c r="F270" s="27"/>
    </row>
    <row r="271" spans="1:6" s="23" customFormat="1" x14ac:dyDescent="0.2">
      <c r="A271" s="49"/>
      <c r="B271" s="25"/>
      <c r="C271" s="86"/>
      <c r="D271" s="87"/>
      <c r="E271" s="231"/>
      <c r="F271" s="27"/>
    </row>
    <row r="272" spans="1:6" s="23" customFormat="1" x14ac:dyDescent="0.2">
      <c r="A272" s="49"/>
      <c r="B272" s="25"/>
      <c r="C272" s="86"/>
      <c r="D272" s="87"/>
      <c r="E272" s="231"/>
      <c r="F272" s="27"/>
    </row>
    <row r="273" spans="1:6" s="23" customFormat="1" x14ac:dyDescent="0.2">
      <c r="A273" s="49"/>
      <c r="B273" s="25"/>
      <c r="C273" s="86"/>
      <c r="D273" s="87"/>
      <c r="E273" s="231"/>
      <c r="F273" s="27"/>
    </row>
    <row r="274" spans="1:6" s="23" customFormat="1" x14ac:dyDescent="0.2">
      <c r="A274" s="49"/>
      <c r="B274" s="25"/>
      <c r="C274" s="86"/>
      <c r="D274" s="87"/>
      <c r="E274" s="231"/>
      <c r="F274" s="27"/>
    </row>
    <row r="275" spans="1:6" s="23" customFormat="1" x14ac:dyDescent="0.2">
      <c r="A275" s="49"/>
      <c r="B275" s="25"/>
      <c r="C275" s="86"/>
      <c r="D275" s="87"/>
      <c r="E275" s="231"/>
      <c r="F275" s="27"/>
    </row>
    <row r="276" spans="1:6" s="23" customFormat="1" x14ac:dyDescent="0.2">
      <c r="A276" s="49"/>
      <c r="B276" s="25"/>
      <c r="C276" s="86"/>
      <c r="D276" s="87"/>
      <c r="E276" s="231"/>
      <c r="F276" s="27"/>
    </row>
    <row r="277" spans="1:6" s="23" customFormat="1" x14ac:dyDescent="0.2">
      <c r="A277" s="49"/>
      <c r="B277" s="25"/>
      <c r="C277" s="86"/>
      <c r="D277" s="87"/>
      <c r="E277" s="231"/>
      <c r="F277" s="27"/>
    </row>
    <row r="278" spans="1:6" s="23" customFormat="1" x14ac:dyDescent="0.2">
      <c r="A278" s="49"/>
      <c r="B278" s="25"/>
      <c r="C278" s="86"/>
      <c r="D278" s="87"/>
      <c r="E278" s="231"/>
      <c r="F278" s="27"/>
    </row>
    <row r="279" spans="1:6" s="23" customFormat="1" x14ac:dyDescent="0.2">
      <c r="A279" s="49"/>
      <c r="B279" s="25"/>
      <c r="C279" s="86"/>
      <c r="D279" s="87"/>
      <c r="E279" s="231"/>
      <c r="F279" s="27"/>
    </row>
    <row r="280" spans="1:6" s="23" customFormat="1" x14ac:dyDescent="0.2">
      <c r="A280" s="49"/>
      <c r="B280" s="25"/>
      <c r="C280" s="86"/>
      <c r="D280" s="87"/>
      <c r="E280" s="231"/>
      <c r="F280" s="27"/>
    </row>
    <row r="281" spans="1:6" s="23" customFormat="1" x14ac:dyDescent="0.2">
      <c r="A281" s="49"/>
      <c r="B281" s="25"/>
      <c r="C281" s="86"/>
      <c r="D281" s="87"/>
      <c r="E281" s="231"/>
      <c r="F281" s="27"/>
    </row>
    <row r="282" spans="1:6" s="23" customFormat="1" x14ac:dyDescent="0.2">
      <c r="A282" s="49"/>
      <c r="B282" s="25"/>
      <c r="C282" s="86"/>
      <c r="D282" s="87"/>
      <c r="E282" s="231"/>
      <c r="F282" s="27"/>
    </row>
    <row r="283" spans="1:6" s="23" customFormat="1" x14ac:dyDescent="0.2">
      <c r="A283" s="49"/>
      <c r="B283" s="25"/>
      <c r="C283" s="86"/>
      <c r="D283" s="87"/>
      <c r="E283" s="231"/>
      <c r="F283" s="27"/>
    </row>
    <row r="284" spans="1:6" s="23" customFormat="1" x14ac:dyDescent="0.2">
      <c r="A284" s="49"/>
      <c r="B284" s="25"/>
      <c r="C284" s="86"/>
      <c r="D284" s="87"/>
      <c r="E284" s="231"/>
      <c r="F284" s="27"/>
    </row>
    <row r="285" spans="1:6" s="23" customFormat="1" x14ac:dyDescent="0.2">
      <c r="A285" s="49"/>
      <c r="B285" s="25"/>
      <c r="C285" s="86"/>
      <c r="D285" s="87"/>
      <c r="E285" s="231"/>
      <c r="F285" s="27"/>
    </row>
    <row r="286" spans="1:6" s="23" customFormat="1" x14ac:dyDescent="0.2">
      <c r="A286" s="49"/>
      <c r="B286" s="25"/>
      <c r="C286" s="86"/>
      <c r="D286" s="87"/>
      <c r="E286" s="231"/>
      <c r="F286" s="27"/>
    </row>
    <row r="287" spans="1:6" s="23" customFormat="1" x14ac:dyDescent="0.2">
      <c r="A287" s="49"/>
      <c r="B287" s="25"/>
      <c r="C287" s="86"/>
      <c r="D287" s="87"/>
      <c r="E287" s="231"/>
      <c r="F287" s="27"/>
    </row>
    <row r="288" spans="1:6" s="23" customFormat="1" x14ac:dyDescent="0.2">
      <c r="A288" s="49"/>
      <c r="B288" s="25"/>
      <c r="C288" s="86"/>
      <c r="D288" s="87"/>
      <c r="E288" s="231"/>
      <c r="F288" s="27"/>
    </row>
    <row r="289" spans="1:6" s="23" customFormat="1" x14ac:dyDescent="0.2">
      <c r="A289" s="49"/>
      <c r="B289" s="25"/>
      <c r="C289" s="86"/>
      <c r="D289" s="87"/>
      <c r="E289" s="231"/>
      <c r="F289" s="27"/>
    </row>
    <row r="290" spans="1:6" s="23" customFormat="1" x14ac:dyDescent="0.2">
      <c r="A290" s="49"/>
      <c r="B290" s="25"/>
      <c r="C290" s="86"/>
      <c r="D290" s="87"/>
      <c r="E290" s="231"/>
      <c r="F290" s="27"/>
    </row>
    <row r="291" spans="1:6" s="23" customFormat="1" x14ac:dyDescent="0.2">
      <c r="A291" s="49"/>
      <c r="B291" s="25"/>
      <c r="C291" s="86"/>
      <c r="D291" s="87"/>
      <c r="E291" s="231"/>
      <c r="F291" s="27"/>
    </row>
    <row r="292" spans="1:6" s="23" customFormat="1" x14ac:dyDescent="0.2">
      <c r="A292" s="49"/>
      <c r="B292" s="25"/>
      <c r="C292" s="86"/>
      <c r="D292" s="87"/>
      <c r="E292" s="231"/>
      <c r="F292" s="27"/>
    </row>
    <row r="293" spans="1:6" s="23" customFormat="1" x14ac:dyDescent="0.2">
      <c r="A293" s="49"/>
      <c r="B293" s="25"/>
      <c r="C293" s="86"/>
      <c r="D293" s="87"/>
      <c r="E293" s="231"/>
      <c r="F293" s="27"/>
    </row>
    <row r="294" spans="1:6" s="23" customFormat="1" x14ac:dyDescent="0.2">
      <c r="A294" s="49"/>
      <c r="B294" s="25"/>
      <c r="C294" s="86"/>
      <c r="D294" s="87"/>
      <c r="E294" s="231"/>
      <c r="F294" s="27"/>
    </row>
    <row r="295" spans="1:6" s="23" customFormat="1" x14ac:dyDescent="0.2">
      <c r="A295" s="49"/>
      <c r="B295" s="25"/>
      <c r="C295" s="86"/>
      <c r="D295" s="87"/>
      <c r="E295" s="231"/>
      <c r="F295" s="27"/>
    </row>
    <row r="296" spans="1:6" s="23" customFormat="1" x14ac:dyDescent="0.2">
      <c r="A296" s="49"/>
      <c r="B296" s="25"/>
      <c r="C296" s="86"/>
      <c r="D296" s="87"/>
      <c r="E296" s="231"/>
      <c r="F296" s="27"/>
    </row>
    <row r="297" spans="1:6" s="23" customFormat="1" x14ac:dyDescent="0.2">
      <c r="A297" s="49"/>
      <c r="B297" s="25"/>
      <c r="C297" s="86"/>
      <c r="D297" s="87"/>
      <c r="E297" s="231"/>
      <c r="F297" s="27"/>
    </row>
    <row r="298" spans="1:6" s="23" customFormat="1" x14ac:dyDescent="0.2">
      <c r="A298" s="49"/>
      <c r="B298" s="25"/>
      <c r="C298" s="86"/>
      <c r="D298" s="87"/>
      <c r="E298" s="231"/>
      <c r="F298" s="27"/>
    </row>
    <row r="299" spans="1:6" s="23" customFormat="1" x14ac:dyDescent="0.2">
      <c r="A299" s="49"/>
      <c r="B299" s="25"/>
      <c r="C299" s="86"/>
      <c r="D299" s="87"/>
      <c r="E299" s="231"/>
      <c r="F299" s="27"/>
    </row>
    <row r="300" spans="1:6" s="23" customFormat="1" x14ac:dyDescent="0.2">
      <c r="A300" s="49"/>
      <c r="B300" s="25"/>
      <c r="C300" s="86"/>
      <c r="D300" s="87"/>
      <c r="E300" s="231"/>
      <c r="F300" s="27"/>
    </row>
    <row r="301" spans="1:6" s="23" customFormat="1" x14ac:dyDescent="0.2">
      <c r="A301" s="49"/>
      <c r="B301" s="25"/>
      <c r="C301" s="86"/>
      <c r="D301" s="87"/>
      <c r="E301" s="231"/>
      <c r="F301" s="27"/>
    </row>
    <row r="302" spans="1:6" s="23" customFormat="1" x14ac:dyDescent="0.2">
      <c r="A302" s="49"/>
      <c r="B302" s="25"/>
      <c r="C302" s="86"/>
      <c r="D302" s="87"/>
      <c r="E302" s="231"/>
      <c r="F302" s="27"/>
    </row>
    <row r="303" spans="1:6" s="23" customFormat="1" x14ac:dyDescent="0.2">
      <c r="A303" s="49"/>
      <c r="B303" s="25"/>
      <c r="C303" s="86"/>
      <c r="D303" s="87"/>
      <c r="E303" s="231"/>
      <c r="F303" s="27"/>
    </row>
    <row r="304" spans="1:6" s="23" customFormat="1" x14ac:dyDescent="0.2">
      <c r="A304" s="49"/>
      <c r="B304" s="25"/>
      <c r="C304" s="86"/>
      <c r="D304" s="87"/>
      <c r="E304" s="231"/>
      <c r="F304" s="27"/>
    </row>
    <row r="305" spans="1:6" s="23" customFormat="1" x14ac:dyDescent="0.2">
      <c r="A305" s="49"/>
      <c r="B305" s="25"/>
      <c r="C305" s="86"/>
      <c r="D305" s="87"/>
      <c r="E305" s="231"/>
      <c r="F305" s="27"/>
    </row>
    <row r="306" spans="1:6" s="23" customFormat="1" x14ac:dyDescent="0.2">
      <c r="A306" s="49"/>
      <c r="B306" s="25"/>
      <c r="C306" s="86"/>
      <c r="D306" s="87"/>
      <c r="E306" s="231"/>
      <c r="F306" s="27"/>
    </row>
    <row r="307" spans="1:6" s="23" customFormat="1" x14ac:dyDescent="0.2">
      <c r="A307" s="49"/>
      <c r="B307" s="25"/>
      <c r="C307" s="86"/>
      <c r="D307" s="87"/>
      <c r="E307" s="231"/>
      <c r="F307" s="27"/>
    </row>
    <row r="308" spans="1:6" s="23" customFormat="1" x14ac:dyDescent="0.2">
      <c r="A308" s="49"/>
      <c r="B308" s="25"/>
      <c r="C308" s="86"/>
      <c r="D308" s="87"/>
      <c r="E308" s="231"/>
      <c r="F308" s="27"/>
    </row>
    <row r="309" spans="1:6" s="23" customFormat="1" x14ac:dyDescent="0.2">
      <c r="A309" s="49"/>
      <c r="B309" s="25"/>
      <c r="C309" s="86"/>
      <c r="D309" s="87"/>
      <c r="E309" s="231"/>
      <c r="F309" s="27"/>
    </row>
    <row r="310" spans="1:6" s="23" customFormat="1" x14ac:dyDescent="0.2">
      <c r="A310" s="49"/>
      <c r="B310" s="25"/>
      <c r="C310" s="86"/>
      <c r="D310" s="87"/>
      <c r="E310" s="231"/>
      <c r="F310" s="27"/>
    </row>
    <row r="311" spans="1:6" s="23" customFormat="1" x14ac:dyDescent="0.2">
      <c r="A311" s="49"/>
      <c r="B311" s="25"/>
      <c r="C311" s="86"/>
      <c r="D311" s="87"/>
      <c r="E311" s="231"/>
      <c r="F311" s="27"/>
    </row>
    <row r="312" spans="1:6" s="23" customFormat="1" x14ac:dyDescent="0.2">
      <c r="A312" s="49"/>
      <c r="B312" s="25"/>
      <c r="C312" s="86"/>
      <c r="D312" s="87"/>
      <c r="E312" s="231"/>
      <c r="F312" s="27"/>
    </row>
    <row r="313" spans="1:6" s="23" customFormat="1" x14ac:dyDescent="0.2">
      <c r="A313" s="49"/>
      <c r="B313" s="25"/>
      <c r="C313" s="86"/>
      <c r="D313" s="87"/>
      <c r="E313" s="231"/>
      <c r="F313" s="27"/>
    </row>
    <row r="314" spans="1:6" s="23" customFormat="1" x14ac:dyDescent="0.2">
      <c r="A314" s="49"/>
      <c r="B314" s="25"/>
      <c r="C314" s="86"/>
      <c r="D314" s="87"/>
      <c r="E314" s="231"/>
      <c r="F314" s="27"/>
    </row>
    <row r="315" spans="1:6" s="23" customFormat="1" x14ac:dyDescent="0.2">
      <c r="A315" s="49"/>
      <c r="B315" s="25"/>
      <c r="C315" s="86"/>
      <c r="D315" s="87"/>
      <c r="E315" s="231"/>
      <c r="F315" s="27"/>
    </row>
    <row r="316" spans="1:6" s="23" customFormat="1" x14ac:dyDescent="0.2">
      <c r="A316" s="49"/>
      <c r="B316" s="25"/>
      <c r="C316" s="86"/>
      <c r="D316" s="87"/>
      <c r="E316" s="231"/>
      <c r="F316" s="27"/>
    </row>
    <row r="317" spans="1:6" s="23" customFormat="1" x14ac:dyDescent="0.2">
      <c r="A317" s="49"/>
      <c r="B317" s="25"/>
      <c r="C317" s="86"/>
      <c r="D317" s="87"/>
      <c r="E317" s="231"/>
      <c r="F317" s="27"/>
    </row>
    <row r="318" spans="1:6" s="23" customFormat="1" x14ac:dyDescent="0.2">
      <c r="A318" s="49"/>
      <c r="B318" s="25"/>
      <c r="C318" s="86"/>
      <c r="D318" s="87"/>
      <c r="E318" s="231"/>
      <c r="F318" s="27"/>
    </row>
    <row r="319" spans="1:6" s="23" customFormat="1" x14ac:dyDescent="0.2">
      <c r="A319" s="49"/>
      <c r="B319" s="25"/>
      <c r="C319" s="86"/>
      <c r="D319" s="87"/>
      <c r="E319" s="231"/>
      <c r="F319" s="27"/>
    </row>
    <row r="320" spans="1:6" s="23" customFormat="1" x14ac:dyDescent="0.2">
      <c r="A320" s="49"/>
      <c r="B320" s="25"/>
      <c r="C320" s="86"/>
      <c r="D320" s="87"/>
      <c r="E320" s="231"/>
      <c r="F320" s="27"/>
    </row>
    <row r="321" spans="1:6" s="23" customFormat="1" x14ac:dyDescent="0.2">
      <c r="A321" s="49"/>
      <c r="B321" s="25"/>
      <c r="C321" s="86"/>
      <c r="D321" s="87"/>
      <c r="E321" s="231"/>
      <c r="F321" s="27"/>
    </row>
    <row r="322" spans="1:6" s="23" customFormat="1" x14ac:dyDescent="0.2">
      <c r="A322" s="49"/>
      <c r="B322" s="25"/>
      <c r="C322" s="86"/>
      <c r="D322" s="87"/>
      <c r="E322" s="231"/>
      <c r="F322" s="27"/>
    </row>
    <row r="323" spans="1:6" s="23" customFormat="1" x14ac:dyDescent="0.2">
      <c r="A323" s="49"/>
      <c r="B323" s="25"/>
      <c r="C323" s="86"/>
      <c r="D323" s="87"/>
      <c r="E323" s="231"/>
      <c r="F323" s="27"/>
    </row>
    <row r="324" spans="1:6" s="23" customFormat="1" x14ac:dyDescent="0.2">
      <c r="A324" s="49"/>
      <c r="B324" s="25"/>
      <c r="C324" s="86"/>
      <c r="D324" s="87"/>
      <c r="E324" s="231"/>
      <c r="F324" s="27"/>
    </row>
    <row r="325" spans="1:6" s="23" customFormat="1" x14ac:dyDescent="0.2">
      <c r="A325" s="49"/>
      <c r="B325" s="25"/>
      <c r="C325" s="86"/>
      <c r="D325" s="87"/>
      <c r="E325" s="231"/>
      <c r="F325" s="27"/>
    </row>
    <row r="326" spans="1:6" s="23" customFormat="1" x14ac:dyDescent="0.2">
      <c r="A326" s="49"/>
      <c r="B326" s="25"/>
      <c r="C326" s="86"/>
      <c r="D326" s="87"/>
      <c r="E326" s="231"/>
      <c r="F326" s="27"/>
    </row>
    <row r="327" spans="1:6" s="23" customFormat="1" x14ac:dyDescent="0.2">
      <c r="A327" s="49"/>
      <c r="B327" s="25"/>
      <c r="C327" s="86"/>
      <c r="D327" s="87"/>
      <c r="E327" s="231"/>
      <c r="F327" s="27"/>
    </row>
    <row r="328" spans="1:6" s="23" customFormat="1" x14ac:dyDescent="0.2">
      <c r="A328" s="49"/>
      <c r="B328" s="25"/>
      <c r="C328" s="86"/>
      <c r="D328" s="87"/>
      <c r="E328" s="231"/>
      <c r="F328" s="27"/>
    </row>
    <row r="329" spans="1:6" s="23" customFormat="1" x14ac:dyDescent="0.2">
      <c r="A329" s="49"/>
      <c r="B329" s="25"/>
      <c r="C329" s="86"/>
      <c r="D329" s="87"/>
      <c r="E329" s="231"/>
      <c r="F329" s="27"/>
    </row>
    <row r="330" spans="1:6" s="23" customFormat="1" x14ac:dyDescent="0.2">
      <c r="A330" s="49"/>
      <c r="B330" s="25"/>
      <c r="C330" s="86"/>
      <c r="D330" s="87"/>
      <c r="E330" s="231"/>
      <c r="F330" s="27"/>
    </row>
    <row r="331" spans="1:6" s="23" customFormat="1" x14ac:dyDescent="0.2">
      <c r="A331" s="49"/>
      <c r="B331" s="25"/>
      <c r="C331" s="86"/>
      <c r="D331" s="87"/>
      <c r="E331" s="231"/>
      <c r="F331" s="27"/>
    </row>
    <row r="332" spans="1:6" s="23" customFormat="1" x14ac:dyDescent="0.2">
      <c r="A332" s="49"/>
      <c r="B332" s="25"/>
      <c r="C332" s="86"/>
      <c r="D332" s="87"/>
      <c r="E332" s="231"/>
      <c r="F332" s="27"/>
    </row>
    <row r="333" spans="1:6" s="23" customFormat="1" x14ac:dyDescent="0.2">
      <c r="A333" s="49"/>
      <c r="B333" s="25"/>
      <c r="C333" s="86"/>
      <c r="D333" s="87"/>
      <c r="E333" s="231"/>
      <c r="F333" s="27"/>
    </row>
    <row r="334" spans="1:6" s="23" customFormat="1" x14ac:dyDescent="0.2">
      <c r="A334" s="49"/>
      <c r="B334" s="25"/>
      <c r="C334" s="86"/>
      <c r="D334" s="87"/>
      <c r="E334" s="231"/>
      <c r="F334" s="27"/>
    </row>
    <row r="335" spans="1:6" s="23" customFormat="1" x14ac:dyDescent="0.2">
      <c r="A335" s="49"/>
      <c r="B335" s="25"/>
      <c r="C335" s="86"/>
      <c r="D335" s="87"/>
      <c r="E335" s="231"/>
      <c r="F335" s="27"/>
    </row>
    <row r="336" spans="1:6" s="23" customFormat="1" x14ac:dyDescent="0.2">
      <c r="A336" s="49"/>
      <c r="B336" s="25"/>
      <c r="C336" s="86"/>
      <c r="D336" s="87"/>
      <c r="E336" s="231"/>
      <c r="F336" s="27"/>
    </row>
    <row r="337" spans="1:6" s="23" customFormat="1" x14ac:dyDescent="0.2">
      <c r="A337" s="49"/>
      <c r="B337" s="25"/>
      <c r="C337" s="86"/>
      <c r="D337" s="87"/>
      <c r="E337" s="231"/>
      <c r="F337" s="27"/>
    </row>
    <row r="338" spans="1:6" s="23" customFormat="1" x14ac:dyDescent="0.2">
      <c r="A338" s="49"/>
      <c r="B338" s="25"/>
      <c r="C338" s="86"/>
      <c r="D338" s="87"/>
      <c r="E338" s="231"/>
      <c r="F338" s="27"/>
    </row>
    <row r="339" spans="1:6" s="23" customFormat="1" x14ac:dyDescent="0.2">
      <c r="A339" s="49"/>
      <c r="B339" s="25"/>
      <c r="C339" s="86"/>
      <c r="D339" s="87"/>
      <c r="E339" s="231"/>
      <c r="F339" s="27"/>
    </row>
    <row r="340" spans="1:6" s="23" customFormat="1" x14ac:dyDescent="0.2">
      <c r="A340" s="49"/>
      <c r="B340" s="25"/>
      <c r="C340" s="86"/>
      <c r="D340" s="87"/>
      <c r="E340" s="231"/>
      <c r="F340" s="27"/>
    </row>
    <row r="341" spans="1:6" s="23" customFormat="1" x14ac:dyDescent="0.2">
      <c r="A341" s="49"/>
      <c r="B341" s="25"/>
      <c r="C341" s="86"/>
      <c r="D341" s="87"/>
      <c r="E341" s="231"/>
      <c r="F341" s="27"/>
    </row>
    <row r="342" spans="1:6" s="23" customFormat="1" x14ac:dyDescent="0.2">
      <c r="A342" s="49"/>
      <c r="B342" s="25"/>
      <c r="C342" s="86"/>
      <c r="D342" s="87"/>
      <c r="E342" s="231"/>
      <c r="F342" s="27"/>
    </row>
    <row r="343" spans="1:6" s="23" customFormat="1" x14ac:dyDescent="0.2">
      <c r="A343" s="49"/>
      <c r="B343" s="25"/>
      <c r="C343" s="86"/>
      <c r="D343" s="87"/>
      <c r="E343" s="231"/>
      <c r="F343" s="27"/>
    </row>
    <row r="344" spans="1:6" s="23" customFormat="1" x14ac:dyDescent="0.2">
      <c r="A344" s="49"/>
      <c r="B344" s="25"/>
      <c r="C344" s="86"/>
      <c r="D344" s="87"/>
      <c r="E344" s="231"/>
      <c r="F344" s="27"/>
    </row>
    <row r="345" spans="1:6" s="23" customFormat="1" x14ac:dyDescent="0.2">
      <c r="A345" s="49"/>
      <c r="B345" s="25"/>
      <c r="C345" s="86"/>
      <c r="D345" s="87"/>
      <c r="E345" s="231"/>
      <c r="F345" s="27"/>
    </row>
    <row r="346" spans="1:6" s="23" customFormat="1" x14ac:dyDescent="0.2">
      <c r="A346" s="49"/>
      <c r="B346" s="25"/>
      <c r="C346" s="86"/>
      <c r="D346" s="87"/>
      <c r="E346" s="231"/>
      <c r="F346" s="27"/>
    </row>
    <row r="347" spans="1:6" s="23" customFormat="1" x14ac:dyDescent="0.2">
      <c r="A347" s="49"/>
      <c r="B347" s="25"/>
      <c r="C347" s="86"/>
      <c r="D347" s="87"/>
      <c r="E347" s="231"/>
      <c r="F347" s="27"/>
    </row>
    <row r="348" spans="1:6" s="23" customFormat="1" x14ac:dyDescent="0.2">
      <c r="A348" s="48"/>
      <c r="B348" s="123"/>
      <c r="C348" s="124"/>
      <c r="D348" s="3"/>
      <c r="E348" s="222"/>
      <c r="F348" s="125"/>
    </row>
    <row r="349" spans="1:6" s="23" customFormat="1" x14ac:dyDescent="0.2">
      <c r="A349" s="48"/>
      <c r="B349" s="123"/>
      <c r="C349" s="124"/>
      <c r="D349" s="3"/>
      <c r="E349" s="222"/>
      <c r="F349" s="125"/>
    </row>
    <row r="350" spans="1:6" s="23" customFormat="1" x14ac:dyDescent="0.2">
      <c r="A350" s="48"/>
      <c r="B350" s="123"/>
      <c r="C350" s="124"/>
      <c r="D350" s="3"/>
      <c r="E350" s="222"/>
      <c r="F350" s="125"/>
    </row>
    <row r="351" spans="1:6" s="23" customFormat="1" x14ac:dyDescent="0.2">
      <c r="A351" s="48"/>
      <c r="B351" s="123"/>
      <c r="C351" s="124"/>
      <c r="D351" s="3"/>
      <c r="E351" s="222"/>
      <c r="F351" s="125"/>
    </row>
    <row r="352" spans="1:6" s="23" customFormat="1" x14ac:dyDescent="0.2">
      <c r="A352" s="48"/>
      <c r="B352" s="123"/>
      <c r="C352" s="124"/>
      <c r="D352" s="3"/>
      <c r="E352" s="222"/>
      <c r="F352" s="125"/>
    </row>
    <row r="353" spans="1:6" s="23" customFormat="1" x14ac:dyDescent="0.2">
      <c r="A353" s="48"/>
      <c r="B353" s="123"/>
      <c r="C353" s="124"/>
      <c r="D353" s="3"/>
      <c r="E353" s="222"/>
      <c r="F353" s="125"/>
    </row>
    <row r="354" spans="1:6" s="23" customFormat="1" x14ac:dyDescent="0.2">
      <c r="A354" s="48"/>
      <c r="B354" s="123"/>
      <c r="C354" s="124"/>
      <c r="D354" s="3"/>
      <c r="E354" s="222"/>
      <c r="F354" s="125"/>
    </row>
  </sheetData>
  <sheetProtection algorithmName="SHA-512" hashValue="BxcotaM0rEh4sBCXyfPjfmM4cjW0Ffu50tT/ctuOjNzgpRvhYf5HppXihcrjgu9EIKNAUI5YravA0xBsQtpGRg==" saltValue="lOgScA+I/q9VUSXzyHT5r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22E9-2D5F-4FD8-A4FB-852D389AA893}">
  <dimension ref="A1:I545"/>
  <sheetViews>
    <sheetView topLeftCell="A304" workbookViewId="0">
      <selection activeCell="E306" sqref="E306"/>
    </sheetView>
  </sheetViews>
  <sheetFormatPr defaultRowHeight="12.75" x14ac:dyDescent="0.2"/>
  <cols>
    <col min="1" max="1" width="7.42578125" style="48" customWidth="1"/>
    <col min="2" max="2" width="39.7109375" style="123" customWidth="1"/>
    <col min="3" max="3" width="6.7109375" style="124" bestFit="1" customWidth="1"/>
    <col min="4" max="4" width="9" style="3" bestFit="1" customWidth="1"/>
    <col min="5" max="5" width="11.140625" style="222" bestFit="1" customWidth="1"/>
    <col min="6" max="6" width="10.140625" style="125" bestFit="1" customWidth="1"/>
    <col min="7" max="7" width="0" style="126" hidden="1" customWidth="1"/>
    <col min="8" max="256" width="9.140625" style="126"/>
    <col min="257" max="257" width="7.28515625" style="126" customWidth="1"/>
    <col min="258" max="258" width="37.5703125" style="126" customWidth="1"/>
    <col min="259" max="259" width="9.140625" style="126"/>
    <col min="260" max="261" width="13.85546875" style="126" customWidth="1"/>
    <col min="262" max="262" width="14.140625" style="126" customWidth="1"/>
    <col min="263" max="263" width="0" style="126" hidden="1" customWidth="1"/>
    <col min="264" max="512" width="9.140625" style="126"/>
    <col min="513" max="513" width="7.28515625" style="126" customWidth="1"/>
    <col min="514" max="514" width="37.5703125" style="126" customWidth="1"/>
    <col min="515" max="515" width="9.140625" style="126"/>
    <col min="516" max="517" width="13.85546875" style="126" customWidth="1"/>
    <col min="518" max="518" width="14.140625" style="126" customWidth="1"/>
    <col min="519" max="519" width="0" style="126" hidden="1" customWidth="1"/>
    <col min="520" max="768" width="9.140625" style="126"/>
    <col min="769" max="769" width="7.28515625" style="126" customWidth="1"/>
    <col min="770" max="770" width="37.5703125" style="126" customWidth="1"/>
    <col min="771" max="771" width="9.140625" style="126"/>
    <col min="772" max="773" width="13.85546875" style="126" customWidth="1"/>
    <col min="774" max="774" width="14.140625" style="126" customWidth="1"/>
    <col min="775" max="775" width="0" style="126" hidden="1" customWidth="1"/>
    <col min="776" max="1024" width="9.140625" style="126"/>
    <col min="1025" max="1025" width="7.28515625" style="126" customWidth="1"/>
    <col min="1026" max="1026" width="37.5703125" style="126" customWidth="1"/>
    <col min="1027" max="1027" width="9.140625" style="126"/>
    <col min="1028" max="1029" width="13.85546875" style="126" customWidth="1"/>
    <col min="1030" max="1030" width="14.140625" style="126" customWidth="1"/>
    <col min="1031" max="1031" width="0" style="126" hidden="1" customWidth="1"/>
    <col min="1032" max="1280" width="9.140625" style="126"/>
    <col min="1281" max="1281" width="7.28515625" style="126" customWidth="1"/>
    <col min="1282" max="1282" width="37.5703125" style="126" customWidth="1"/>
    <col min="1283" max="1283" width="9.140625" style="126"/>
    <col min="1284" max="1285" width="13.85546875" style="126" customWidth="1"/>
    <col min="1286" max="1286" width="14.140625" style="126" customWidth="1"/>
    <col min="1287" max="1287" width="0" style="126" hidden="1" customWidth="1"/>
    <col min="1288" max="1536" width="9.140625" style="126"/>
    <col min="1537" max="1537" width="7.28515625" style="126" customWidth="1"/>
    <col min="1538" max="1538" width="37.5703125" style="126" customWidth="1"/>
    <col min="1539" max="1539" width="9.140625" style="126"/>
    <col min="1540" max="1541" width="13.85546875" style="126" customWidth="1"/>
    <col min="1542" max="1542" width="14.140625" style="126" customWidth="1"/>
    <col min="1543" max="1543" width="0" style="126" hidden="1" customWidth="1"/>
    <col min="1544" max="1792" width="9.140625" style="126"/>
    <col min="1793" max="1793" width="7.28515625" style="126" customWidth="1"/>
    <col min="1794" max="1794" width="37.5703125" style="126" customWidth="1"/>
    <col min="1795" max="1795" width="9.140625" style="126"/>
    <col min="1796" max="1797" width="13.85546875" style="126" customWidth="1"/>
    <col min="1798" max="1798" width="14.140625" style="126" customWidth="1"/>
    <col min="1799" max="1799" width="0" style="126" hidden="1" customWidth="1"/>
    <col min="1800" max="2048" width="9.140625" style="126"/>
    <col min="2049" max="2049" width="7.28515625" style="126" customWidth="1"/>
    <col min="2050" max="2050" width="37.5703125" style="126" customWidth="1"/>
    <col min="2051" max="2051" width="9.140625" style="126"/>
    <col min="2052" max="2053" width="13.85546875" style="126" customWidth="1"/>
    <col min="2054" max="2054" width="14.140625" style="126" customWidth="1"/>
    <col min="2055" max="2055" width="0" style="126" hidden="1" customWidth="1"/>
    <col min="2056" max="2304" width="9.140625" style="126"/>
    <col min="2305" max="2305" width="7.28515625" style="126" customWidth="1"/>
    <col min="2306" max="2306" width="37.5703125" style="126" customWidth="1"/>
    <col min="2307" max="2307" width="9.140625" style="126"/>
    <col min="2308" max="2309" width="13.85546875" style="126" customWidth="1"/>
    <col min="2310" max="2310" width="14.140625" style="126" customWidth="1"/>
    <col min="2311" max="2311" width="0" style="126" hidden="1" customWidth="1"/>
    <col min="2312" max="2560" width="9.140625" style="126"/>
    <col min="2561" max="2561" width="7.28515625" style="126" customWidth="1"/>
    <col min="2562" max="2562" width="37.5703125" style="126" customWidth="1"/>
    <col min="2563" max="2563" width="9.140625" style="126"/>
    <col min="2564" max="2565" width="13.85546875" style="126" customWidth="1"/>
    <col min="2566" max="2566" width="14.140625" style="126" customWidth="1"/>
    <col min="2567" max="2567" width="0" style="126" hidden="1" customWidth="1"/>
    <col min="2568" max="2816" width="9.140625" style="126"/>
    <col min="2817" max="2817" width="7.28515625" style="126" customWidth="1"/>
    <col min="2818" max="2818" width="37.5703125" style="126" customWidth="1"/>
    <col min="2819" max="2819" width="9.140625" style="126"/>
    <col min="2820" max="2821" width="13.85546875" style="126" customWidth="1"/>
    <col min="2822" max="2822" width="14.140625" style="126" customWidth="1"/>
    <col min="2823" max="2823" width="0" style="126" hidden="1" customWidth="1"/>
    <col min="2824" max="3072" width="9.140625" style="126"/>
    <col min="3073" max="3073" width="7.28515625" style="126" customWidth="1"/>
    <col min="3074" max="3074" width="37.5703125" style="126" customWidth="1"/>
    <col min="3075" max="3075" width="9.140625" style="126"/>
    <col min="3076" max="3077" width="13.85546875" style="126" customWidth="1"/>
    <col min="3078" max="3078" width="14.140625" style="126" customWidth="1"/>
    <col min="3079" max="3079" width="0" style="126" hidden="1" customWidth="1"/>
    <col min="3080" max="3328" width="9.140625" style="126"/>
    <col min="3329" max="3329" width="7.28515625" style="126" customWidth="1"/>
    <col min="3330" max="3330" width="37.5703125" style="126" customWidth="1"/>
    <col min="3331" max="3331" width="9.140625" style="126"/>
    <col min="3332" max="3333" width="13.85546875" style="126" customWidth="1"/>
    <col min="3334" max="3334" width="14.140625" style="126" customWidth="1"/>
    <col min="3335" max="3335" width="0" style="126" hidden="1" customWidth="1"/>
    <col min="3336" max="3584" width="9.140625" style="126"/>
    <col min="3585" max="3585" width="7.28515625" style="126" customWidth="1"/>
    <col min="3586" max="3586" width="37.5703125" style="126" customWidth="1"/>
    <col min="3587" max="3587" width="9.140625" style="126"/>
    <col min="3588" max="3589" width="13.85546875" style="126" customWidth="1"/>
    <col min="3590" max="3590" width="14.140625" style="126" customWidth="1"/>
    <col min="3591" max="3591" width="0" style="126" hidden="1" customWidth="1"/>
    <col min="3592" max="3840" width="9.140625" style="126"/>
    <col min="3841" max="3841" width="7.28515625" style="126" customWidth="1"/>
    <col min="3842" max="3842" width="37.5703125" style="126" customWidth="1"/>
    <col min="3843" max="3843" width="9.140625" style="126"/>
    <col min="3844" max="3845" width="13.85546875" style="126" customWidth="1"/>
    <col min="3846" max="3846" width="14.140625" style="126" customWidth="1"/>
    <col min="3847" max="3847" width="0" style="126" hidden="1" customWidth="1"/>
    <col min="3848" max="4096" width="9.140625" style="126"/>
    <col min="4097" max="4097" width="7.28515625" style="126" customWidth="1"/>
    <col min="4098" max="4098" width="37.5703125" style="126" customWidth="1"/>
    <col min="4099" max="4099" width="9.140625" style="126"/>
    <col min="4100" max="4101" width="13.85546875" style="126" customWidth="1"/>
    <col min="4102" max="4102" width="14.140625" style="126" customWidth="1"/>
    <col min="4103" max="4103" width="0" style="126" hidden="1" customWidth="1"/>
    <col min="4104" max="4352" width="9.140625" style="126"/>
    <col min="4353" max="4353" width="7.28515625" style="126" customWidth="1"/>
    <col min="4354" max="4354" width="37.5703125" style="126" customWidth="1"/>
    <col min="4355" max="4355" width="9.140625" style="126"/>
    <col min="4356" max="4357" width="13.85546875" style="126" customWidth="1"/>
    <col min="4358" max="4358" width="14.140625" style="126" customWidth="1"/>
    <col min="4359" max="4359" width="0" style="126" hidden="1" customWidth="1"/>
    <col min="4360" max="4608" width="9.140625" style="126"/>
    <col min="4609" max="4609" width="7.28515625" style="126" customWidth="1"/>
    <col min="4610" max="4610" width="37.5703125" style="126" customWidth="1"/>
    <col min="4611" max="4611" width="9.140625" style="126"/>
    <col min="4612" max="4613" width="13.85546875" style="126" customWidth="1"/>
    <col min="4614" max="4614" width="14.140625" style="126" customWidth="1"/>
    <col min="4615" max="4615" width="0" style="126" hidden="1" customWidth="1"/>
    <col min="4616" max="4864" width="9.140625" style="126"/>
    <col min="4865" max="4865" width="7.28515625" style="126" customWidth="1"/>
    <col min="4866" max="4866" width="37.5703125" style="126" customWidth="1"/>
    <col min="4867" max="4867" width="9.140625" style="126"/>
    <col min="4868" max="4869" width="13.85546875" style="126" customWidth="1"/>
    <col min="4870" max="4870" width="14.140625" style="126" customWidth="1"/>
    <col min="4871" max="4871" width="0" style="126" hidden="1" customWidth="1"/>
    <col min="4872" max="5120" width="9.140625" style="126"/>
    <col min="5121" max="5121" width="7.28515625" style="126" customWidth="1"/>
    <col min="5122" max="5122" width="37.5703125" style="126" customWidth="1"/>
    <col min="5123" max="5123" width="9.140625" style="126"/>
    <col min="5124" max="5125" width="13.85546875" style="126" customWidth="1"/>
    <col min="5126" max="5126" width="14.140625" style="126" customWidth="1"/>
    <col min="5127" max="5127" width="0" style="126" hidden="1" customWidth="1"/>
    <col min="5128" max="5376" width="9.140625" style="126"/>
    <col min="5377" max="5377" width="7.28515625" style="126" customWidth="1"/>
    <col min="5378" max="5378" width="37.5703125" style="126" customWidth="1"/>
    <col min="5379" max="5379" width="9.140625" style="126"/>
    <col min="5380" max="5381" width="13.85546875" style="126" customWidth="1"/>
    <col min="5382" max="5382" width="14.140625" style="126" customWidth="1"/>
    <col min="5383" max="5383" width="0" style="126" hidden="1" customWidth="1"/>
    <col min="5384" max="5632" width="9.140625" style="126"/>
    <col min="5633" max="5633" width="7.28515625" style="126" customWidth="1"/>
    <col min="5634" max="5634" width="37.5703125" style="126" customWidth="1"/>
    <col min="5635" max="5635" width="9.140625" style="126"/>
    <col min="5636" max="5637" width="13.85546875" style="126" customWidth="1"/>
    <col min="5638" max="5638" width="14.140625" style="126" customWidth="1"/>
    <col min="5639" max="5639" width="0" style="126" hidden="1" customWidth="1"/>
    <col min="5640" max="5888" width="9.140625" style="126"/>
    <col min="5889" max="5889" width="7.28515625" style="126" customWidth="1"/>
    <col min="5890" max="5890" width="37.5703125" style="126" customWidth="1"/>
    <col min="5891" max="5891" width="9.140625" style="126"/>
    <col min="5892" max="5893" width="13.85546875" style="126" customWidth="1"/>
    <col min="5894" max="5894" width="14.140625" style="126" customWidth="1"/>
    <col min="5895" max="5895" width="0" style="126" hidden="1" customWidth="1"/>
    <col min="5896" max="6144" width="9.140625" style="126"/>
    <col min="6145" max="6145" width="7.28515625" style="126" customWidth="1"/>
    <col min="6146" max="6146" width="37.5703125" style="126" customWidth="1"/>
    <col min="6147" max="6147" width="9.140625" style="126"/>
    <col min="6148" max="6149" width="13.85546875" style="126" customWidth="1"/>
    <col min="6150" max="6150" width="14.140625" style="126" customWidth="1"/>
    <col min="6151" max="6151" width="0" style="126" hidden="1" customWidth="1"/>
    <col min="6152" max="6400" width="9.140625" style="126"/>
    <col min="6401" max="6401" width="7.28515625" style="126" customWidth="1"/>
    <col min="6402" max="6402" width="37.5703125" style="126" customWidth="1"/>
    <col min="6403" max="6403" width="9.140625" style="126"/>
    <col min="6404" max="6405" width="13.85546875" style="126" customWidth="1"/>
    <col min="6406" max="6406" width="14.140625" style="126" customWidth="1"/>
    <col min="6407" max="6407" width="0" style="126" hidden="1" customWidth="1"/>
    <col min="6408" max="6656" width="9.140625" style="126"/>
    <col min="6657" max="6657" width="7.28515625" style="126" customWidth="1"/>
    <col min="6658" max="6658" width="37.5703125" style="126" customWidth="1"/>
    <col min="6659" max="6659" width="9.140625" style="126"/>
    <col min="6660" max="6661" width="13.85546875" style="126" customWidth="1"/>
    <col min="6662" max="6662" width="14.140625" style="126" customWidth="1"/>
    <col min="6663" max="6663" width="0" style="126" hidden="1" customWidth="1"/>
    <col min="6664" max="6912" width="9.140625" style="126"/>
    <col min="6913" max="6913" width="7.28515625" style="126" customWidth="1"/>
    <col min="6914" max="6914" width="37.5703125" style="126" customWidth="1"/>
    <col min="6915" max="6915" width="9.140625" style="126"/>
    <col min="6916" max="6917" width="13.85546875" style="126" customWidth="1"/>
    <col min="6918" max="6918" width="14.140625" style="126" customWidth="1"/>
    <col min="6919" max="6919" width="0" style="126" hidden="1" customWidth="1"/>
    <col min="6920" max="7168" width="9.140625" style="126"/>
    <col min="7169" max="7169" width="7.28515625" style="126" customWidth="1"/>
    <col min="7170" max="7170" width="37.5703125" style="126" customWidth="1"/>
    <col min="7171" max="7171" width="9.140625" style="126"/>
    <col min="7172" max="7173" width="13.85546875" style="126" customWidth="1"/>
    <col min="7174" max="7174" width="14.140625" style="126" customWidth="1"/>
    <col min="7175" max="7175" width="0" style="126" hidden="1" customWidth="1"/>
    <col min="7176" max="7424" width="9.140625" style="126"/>
    <col min="7425" max="7425" width="7.28515625" style="126" customWidth="1"/>
    <col min="7426" max="7426" width="37.5703125" style="126" customWidth="1"/>
    <col min="7427" max="7427" width="9.140625" style="126"/>
    <col min="7428" max="7429" width="13.85546875" style="126" customWidth="1"/>
    <col min="7430" max="7430" width="14.140625" style="126" customWidth="1"/>
    <col min="7431" max="7431" width="0" style="126" hidden="1" customWidth="1"/>
    <col min="7432" max="7680" width="9.140625" style="126"/>
    <col min="7681" max="7681" width="7.28515625" style="126" customWidth="1"/>
    <col min="7682" max="7682" width="37.5703125" style="126" customWidth="1"/>
    <col min="7683" max="7683" width="9.140625" style="126"/>
    <col min="7684" max="7685" width="13.85546875" style="126" customWidth="1"/>
    <col min="7686" max="7686" width="14.140625" style="126" customWidth="1"/>
    <col min="7687" max="7687" width="0" style="126" hidden="1" customWidth="1"/>
    <col min="7688" max="7936" width="9.140625" style="126"/>
    <col min="7937" max="7937" width="7.28515625" style="126" customWidth="1"/>
    <col min="7938" max="7938" width="37.5703125" style="126" customWidth="1"/>
    <col min="7939" max="7939" width="9.140625" style="126"/>
    <col min="7940" max="7941" width="13.85546875" style="126" customWidth="1"/>
    <col min="7942" max="7942" width="14.140625" style="126" customWidth="1"/>
    <col min="7943" max="7943" width="0" style="126" hidden="1" customWidth="1"/>
    <col min="7944" max="8192" width="9.140625" style="126"/>
    <col min="8193" max="8193" width="7.28515625" style="126" customWidth="1"/>
    <col min="8194" max="8194" width="37.5703125" style="126" customWidth="1"/>
    <col min="8195" max="8195" width="9.140625" style="126"/>
    <col min="8196" max="8197" width="13.85546875" style="126" customWidth="1"/>
    <col min="8198" max="8198" width="14.140625" style="126" customWidth="1"/>
    <col min="8199" max="8199" width="0" style="126" hidden="1" customWidth="1"/>
    <col min="8200" max="8448" width="9.140625" style="126"/>
    <col min="8449" max="8449" width="7.28515625" style="126" customWidth="1"/>
    <col min="8450" max="8450" width="37.5703125" style="126" customWidth="1"/>
    <col min="8451" max="8451" width="9.140625" style="126"/>
    <col min="8452" max="8453" width="13.85546875" style="126" customWidth="1"/>
    <col min="8454" max="8454" width="14.140625" style="126" customWidth="1"/>
    <col min="8455" max="8455" width="0" style="126" hidden="1" customWidth="1"/>
    <col min="8456" max="8704" width="9.140625" style="126"/>
    <col min="8705" max="8705" width="7.28515625" style="126" customWidth="1"/>
    <col min="8706" max="8706" width="37.5703125" style="126" customWidth="1"/>
    <col min="8707" max="8707" width="9.140625" style="126"/>
    <col min="8708" max="8709" width="13.85546875" style="126" customWidth="1"/>
    <col min="8710" max="8710" width="14.140625" style="126" customWidth="1"/>
    <col min="8711" max="8711" width="0" style="126" hidden="1" customWidth="1"/>
    <col min="8712" max="8960" width="9.140625" style="126"/>
    <col min="8961" max="8961" width="7.28515625" style="126" customWidth="1"/>
    <col min="8962" max="8962" width="37.5703125" style="126" customWidth="1"/>
    <col min="8963" max="8963" width="9.140625" style="126"/>
    <col min="8964" max="8965" width="13.85546875" style="126" customWidth="1"/>
    <col min="8966" max="8966" width="14.140625" style="126" customWidth="1"/>
    <col min="8967" max="8967" width="0" style="126" hidden="1" customWidth="1"/>
    <col min="8968" max="9216" width="9.140625" style="126"/>
    <col min="9217" max="9217" width="7.28515625" style="126" customWidth="1"/>
    <col min="9218" max="9218" width="37.5703125" style="126" customWidth="1"/>
    <col min="9219" max="9219" width="9.140625" style="126"/>
    <col min="9220" max="9221" width="13.85546875" style="126" customWidth="1"/>
    <col min="9222" max="9222" width="14.140625" style="126" customWidth="1"/>
    <col min="9223" max="9223" width="0" style="126" hidden="1" customWidth="1"/>
    <col min="9224" max="9472" width="9.140625" style="126"/>
    <col min="9473" max="9473" width="7.28515625" style="126" customWidth="1"/>
    <col min="9474" max="9474" width="37.5703125" style="126" customWidth="1"/>
    <col min="9475" max="9475" width="9.140625" style="126"/>
    <col min="9476" max="9477" width="13.85546875" style="126" customWidth="1"/>
    <col min="9478" max="9478" width="14.140625" style="126" customWidth="1"/>
    <col min="9479" max="9479" width="0" style="126" hidden="1" customWidth="1"/>
    <col min="9480" max="9728" width="9.140625" style="126"/>
    <col min="9729" max="9729" width="7.28515625" style="126" customWidth="1"/>
    <col min="9730" max="9730" width="37.5703125" style="126" customWidth="1"/>
    <col min="9731" max="9731" width="9.140625" style="126"/>
    <col min="9732" max="9733" width="13.85546875" style="126" customWidth="1"/>
    <col min="9734" max="9734" width="14.140625" style="126" customWidth="1"/>
    <col min="9735" max="9735" width="0" style="126" hidden="1" customWidth="1"/>
    <col min="9736" max="9984" width="9.140625" style="126"/>
    <col min="9985" max="9985" width="7.28515625" style="126" customWidth="1"/>
    <col min="9986" max="9986" width="37.5703125" style="126" customWidth="1"/>
    <col min="9987" max="9987" width="9.140625" style="126"/>
    <col min="9988" max="9989" width="13.85546875" style="126" customWidth="1"/>
    <col min="9990" max="9990" width="14.140625" style="126" customWidth="1"/>
    <col min="9991" max="9991" width="0" style="126" hidden="1" customWidth="1"/>
    <col min="9992" max="10240" width="9.140625" style="126"/>
    <col min="10241" max="10241" width="7.28515625" style="126" customWidth="1"/>
    <col min="10242" max="10242" width="37.5703125" style="126" customWidth="1"/>
    <col min="10243" max="10243" width="9.140625" style="126"/>
    <col min="10244" max="10245" width="13.85546875" style="126" customWidth="1"/>
    <col min="10246" max="10246" width="14.140625" style="126" customWidth="1"/>
    <col min="10247" max="10247" width="0" style="126" hidden="1" customWidth="1"/>
    <col min="10248" max="10496" width="9.140625" style="126"/>
    <col min="10497" max="10497" width="7.28515625" style="126" customWidth="1"/>
    <col min="10498" max="10498" width="37.5703125" style="126" customWidth="1"/>
    <col min="10499" max="10499" width="9.140625" style="126"/>
    <col min="10500" max="10501" width="13.85546875" style="126" customWidth="1"/>
    <col min="10502" max="10502" width="14.140625" style="126" customWidth="1"/>
    <col min="10503" max="10503" width="0" style="126" hidden="1" customWidth="1"/>
    <col min="10504" max="10752" width="9.140625" style="126"/>
    <col min="10753" max="10753" width="7.28515625" style="126" customWidth="1"/>
    <col min="10754" max="10754" width="37.5703125" style="126" customWidth="1"/>
    <col min="10755" max="10755" width="9.140625" style="126"/>
    <col min="10756" max="10757" width="13.85546875" style="126" customWidth="1"/>
    <col min="10758" max="10758" width="14.140625" style="126" customWidth="1"/>
    <col min="10759" max="10759" width="0" style="126" hidden="1" customWidth="1"/>
    <col min="10760" max="11008" width="9.140625" style="126"/>
    <col min="11009" max="11009" width="7.28515625" style="126" customWidth="1"/>
    <col min="11010" max="11010" width="37.5703125" style="126" customWidth="1"/>
    <col min="11011" max="11011" width="9.140625" style="126"/>
    <col min="11012" max="11013" width="13.85546875" style="126" customWidth="1"/>
    <col min="11014" max="11014" width="14.140625" style="126" customWidth="1"/>
    <col min="11015" max="11015" width="0" style="126" hidden="1" customWidth="1"/>
    <col min="11016" max="11264" width="9.140625" style="126"/>
    <col min="11265" max="11265" width="7.28515625" style="126" customWidth="1"/>
    <col min="11266" max="11266" width="37.5703125" style="126" customWidth="1"/>
    <col min="11267" max="11267" width="9.140625" style="126"/>
    <col min="11268" max="11269" width="13.85546875" style="126" customWidth="1"/>
    <col min="11270" max="11270" width="14.140625" style="126" customWidth="1"/>
    <col min="11271" max="11271" width="0" style="126" hidden="1" customWidth="1"/>
    <col min="11272" max="11520" width="9.140625" style="126"/>
    <col min="11521" max="11521" width="7.28515625" style="126" customWidth="1"/>
    <col min="11522" max="11522" width="37.5703125" style="126" customWidth="1"/>
    <col min="11523" max="11523" width="9.140625" style="126"/>
    <col min="11524" max="11525" width="13.85546875" style="126" customWidth="1"/>
    <col min="11526" max="11526" width="14.140625" style="126" customWidth="1"/>
    <col min="11527" max="11527" width="0" style="126" hidden="1" customWidth="1"/>
    <col min="11528" max="11776" width="9.140625" style="126"/>
    <col min="11777" max="11777" width="7.28515625" style="126" customWidth="1"/>
    <col min="11778" max="11778" width="37.5703125" style="126" customWidth="1"/>
    <col min="11779" max="11779" width="9.140625" style="126"/>
    <col min="11780" max="11781" width="13.85546875" style="126" customWidth="1"/>
    <col min="11782" max="11782" width="14.140625" style="126" customWidth="1"/>
    <col min="11783" max="11783" width="0" style="126" hidden="1" customWidth="1"/>
    <col min="11784" max="12032" width="9.140625" style="126"/>
    <col min="12033" max="12033" width="7.28515625" style="126" customWidth="1"/>
    <col min="12034" max="12034" width="37.5703125" style="126" customWidth="1"/>
    <col min="12035" max="12035" width="9.140625" style="126"/>
    <col min="12036" max="12037" width="13.85546875" style="126" customWidth="1"/>
    <col min="12038" max="12038" width="14.140625" style="126" customWidth="1"/>
    <col min="12039" max="12039" width="0" style="126" hidden="1" customWidth="1"/>
    <col min="12040" max="12288" width="9.140625" style="126"/>
    <col min="12289" max="12289" width="7.28515625" style="126" customWidth="1"/>
    <col min="12290" max="12290" width="37.5703125" style="126" customWidth="1"/>
    <col min="12291" max="12291" width="9.140625" style="126"/>
    <col min="12292" max="12293" width="13.85546875" style="126" customWidth="1"/>
    <col min="12294" max="12294" width="14.140625" style="126" customWidth="1"/>
    <col min="12295" max="12295" width="0" style="126" hidden="1" customWidth="1"/>
    <col min="12296" max="12544" width="9.140625" style="126"/>
    <col min="12545" max="12545" width="7.28515625" style="126" customWidth="1"/>
    <col min="12546" max="12546" width="37.5703125" style="126" customWidth="1"/>
    <col min="12547" max="12547" width="9.140625" style="126"/>
    <col min="12548" max="12549" width="13.85546875" style="126" customWidth="1"/>
    <col min="12550" max="12550" width="14.140625" style="126" customWidth="1"/>
    <col min="12551" max="12551" width="0" style="126" hidden="1" customWidth="1"/>
    <col min="12552" max="12800" width="9.140625" style="126"/>
    <col min="12801" max="12801" width="7.28515625" style="126" customWidth="1"/>
    <col min="12802" max="12802" width="37.5703125" style="126" customWidth="1"/>
    <col min="12803" max="12803" width="9.140625" style="126"/>
    <col min="12804" max="12805" width="13.85546875" style="126" customWidth="1"/>
    <col min="12806" max="12806" width="14.140625" style="126" customWidth="1"/>
    <col min="12807" max="12807" width="0" style="126" hidden="1" customWidth="1"/>
    <col min="12808" max="13056" width="9.140625" style="126"/>
    <col min="13057" max="13057" width="7.28515625" style="126" customWidth="1"/>
    <col min="13058" max="13058" width="37.5703125" style="126" customWidth="1"/>
    <col min="13059" max="13059" width="9.140625" style="126"/>
    <col min="13060" max="13061" width="13.85546875" style="126" customWidth="1"/>
    <col min="13062" max="13062" width="14.140625" style="126" customWidth="1"/>
    <col min="13063" max="13063" width="0" style="126" hidden="1" customWidth="1"/>
    <col min="13064" max="13312" width="9.140625" style="126"/>
    <col min="13313" max="13313" width="7.28515625" style="126" customWidth="1"/>
    <col min="13314" max="13314" width="37.5703125" style="126" customWidth="1"/>
    <col min="13315" max="13315" width="9.140625" style="126"/>
    <col min="13316" max="13317" width="13.85546875" style="126" customWidth="1"/>
    <col min="13318" max="13318" width="14.140625" style="126" customWidth="1"/>
    <col min="13319" max="13319" width="0" style="126" hidden="1" customWidth="1"/>
    <col min="13320" max="13568" width="9.140625" style="126"/>
    <col min="13569" max="13569" width="7.28515625" style="126" customWidth="1"/>
    <col min="13570" max="13570" width="37.5703125" style="126" customWidth="1"/>
    <col min="13571" max="13571" width="9.140625" style="126"/>
    <col min="13572" max="13573" width="13.85546875" style="126" customWidth="1"/>
    <col min="13574" max="13574" width="14.140625" style="126" customWidth="1"/>
    <col min="13575" max="13575" width="0" style="126" hidden="1" customWidth="1"/>
    <col min="13576" max="13824" width="9.140625" style="126"/>
    <col min="13825" max="13825" width="7.28515625" style="126" customWidth="1"/>
    <col min="13826" max="13826" width="37.5703125" style="126" customWidth="1"/>
    <col min="13827" max="13827" width="9.140625" style="126"/>
    <col min="13828" max="13829" width="13.85546875" style="126" customWidth="1"/>
    <col min="13830" max="13830" width="14.140625" style="126" customWidth="1"/>
    <col min="13831" max="13831" width="0" style="126" hidden="1" customWidth="1"/>
    <col min="13832" max="14080" width="9.140625" style="126"/>
    <col min="14081" max="14081" width="7.28515625" style="126" customWidth="1"/>
    <col min="14082" max="14082" width="37.5703125" style="126" customWidth="1"/>
    <col min="14083" max="14083" width="9.140625" style="126"/>
    <col min="14084" max="14085" width="13.85546875" style="126" customWidth="1"/>
    <col min="14086" max="14086" width="14.140625" style="126" customWidth="1"/>
    <col min="14087" max="14087" width="0" style="126" hidden="1" customWidth="1"/>
    <col min="14088" max="14336" width="9.140625" style="126"/>
    <col min="14337" max="14337" width="7.28515625" style="126" customWidth="1"/>
    <col min="14338" max="14338" width="37.5703125" style="126" customWidth="1"/>
    <col min="14339" max="14339" width="9.140625" style="126"/>
    <col min="14340" max="14341" width="13.85546875" style="126" customWidth="1"/>
    <col min="14342" max="14342" width="14.140625" style="126" customWidth="1"/>
    <col min="14343" max="14343" width="0" style="126" hidden="1" customWidth="1"/>
    <col min="14344" max="14592" width="9.140625" style="126"/>
    <col min="14593" max="14593" width="7.28515625" style="126" customWidth="1"/>
    <col min="14594" max="14594" width="37.5703125" style="126" customWidth="1"/>
    <col min="14595" max="14595" width="9.140625" style="126"/>
    <col min="14596" max="14597" width="13.85546875" style="126" customWidth="1"/>
    <col min="14598" max="14598" width="14.140625" style="126" customWidth="1"/>
    <col min="14599" max="14599" width="0" style="126" hidden="1" customWidth="1"/>
    <col min="14600" max="14848" width="9.140625" style="126"/>
    <col min="14849" max="14849" width="7.28515625" style="126" customWidth="1"/>
    <col min="14850" max="14850" width="37.5703125" style="126" customWidth="1"/>
    <col min="14851" max="14851" width="9.140625" style="126"/>
    <col min="14852" max="14853" width="13.85546875" style="126" customWidth="1"/>
    <col min="14854" max="14854" width="14.140625" style="126" customWidth="1"/>
    <col min="14855" max="14855" width="0" style="126" hidden="1" customWidth="1"/>
    <col min="14856" max="15104" width="9.140625" style="126"/>
    <col min="15105" max="15105" width="7.28515625" style="126" customWidth="1"/>
    <col min="15106" max="15106" width="37.5703125" style="126" customWidth="1"/>
    <col min="15107" max="15107" width="9.140625" style="126"/>
    <col min="15108" max="15109" width="13.85546875" style="126" customWidth="1"/>
    <col min="15110" max="15110" width="14.140625" style="126" customWidth="1"/>
    <col min="15111" max="15111" width="0" style="126" hidden="1" customWidth="1"/>
    <col min="15112" max="15360" width="9.140625" style="126"/>
    <col min="15361" max="15361" width="7.28515625" style="126" customWidth="1"/>
    <col min="15362" max="15362" width="37.5703125" style="126" customWidth="1"/>
    <col min="15363" max="15363" width="9.140625" style="126"/>
    <col min="15364" max="15365" width="13.85546875" style="126" customWidth="1"/>
    <col min="15366" max="15366" width="14.140625" style="126" customWidth="1"/>
    <col min="15367" max="15367" width="0" style="126" hidden="1" customWidth="1"/>
    <col min="15368" max="15616" width="9.140625" style="126"/>
    <col min="15617" max="15617" width="7.28515625" style="126" customWidth="1"/>
    <col min="15618" max="15618" width="37.5703125" style="126" customWidth="1"/>
    <col min="15619" max="15619" width="9.140625" style="126"/>
    <col min="15620" max="15621" width="13.85546875" style="126" customWidth="1"/>
    <col min="15622" max="15622" width="14.140625" style="126" customWidth="1"/>
    <col min="15623" max="15623" width="0" style="126" hidden="1" customWidth="1"/>
    <col min="15624" max="15872" width="9.140625" style="126"/>
    <col min="15873" max="15873" width="7.28515625" style="126" customWidth="1"/>
    <col min="15874" max="15874" width="37.5703125" style="126" customWidth="1"/>
    <col min="15875" max="15875" width="9.140625" style="126"/>
    <col min="15876" max="15877" width="13.85546875" style="126" customWidth="1"/>
    <col min="15878" max="15878" width="14.140625" style="126" customWidth="1"/>
    <col min="15879" max="15879" width="0" style="126" hidden="1" customWidth="1"/>
    <col min="15880" max="16128" width="9.140625" style="126"/>
    <col min="16129" max="16129" width="7.28515625" style="126" customWidth="1"/>
    <col min="16130" max="16130" width="37.5703125" style="126" customWidth="1"/>
    <col min="16131" max="16131" width="9.140625" style="126"/>
    <col min="16132" max="16133" width="13.85546875" style="126" customWidth="1"/>
    <col min="16134" max="16134" width="14.140625" style="126" customWidth="1"/>
    <col min="16135" max="16135" width="0" style="126" hidden="1" customWidth="1"/>
    <col min="16136" max="16384" width="9.140625" style="126"/>
  </cols>
  <sheetData>
    <row r="1" spans="1:7" s="10" customFormat="1" x14ac:dyDescent="0.2">
      <c r="A1" s="113" t="s">
        <v>142</v>
      </c>
      <c r="B1" s="114"/>
      <c r="C1" s="115"/>
      <c r="D1" s="116"/>
      <c r="E1" s="221"/>
      <c r="F1" s="117"/>
    </row>
    <row r="2" spans="1:7" s="10" customFormat="1" x14ac:dyDescent="0.2">
      <c r="A2" s="113"/>
      <c r="B2" s="114"/>
      <c r="C2" s="115"/>
      <c r="D2" s="116"/>
      <c r="E2" s="221"/>
      <c r="F2" s="117"/>
    </row>
    <row r="3" spans="1:7" s="10" customFormat="1" x14ac:dyDescent="0.2">
      <c r="A3" s="1" t="s">
        <v>1</v>
      </c>
      <c r="B3" s="114"/>
      <c r="C3" s="115"/>
      <c r="D3" s="116"/>
      <c r="E3" s="221"/>
      <c r="F3" s="117"/>
    </row>
    <row r="4" spans="1:7" x14ac:dyDescent="0.2">
      <c r="A4" s="2"/>
    </row>
    <row r="5" spans="1:7" s="10" customFormat="1" x14ac:dyDescent="0.2">
      <c r="A5" s="4" t="s">
        <v>2</v>
      </c>
      <c r="B5" s="5" t="s">
        <v>3</v>
      </c>
      <c r="C5" s="6" t="s">
        <v>4</v>
      </c>
      <c r="D5" s="7" t="s">
        <v>5</v>
      </c>
      <c r="E5" s="223" t="s">
        <v>6</v>
      </c>
      <c r="F5" s="8" t="s">
        <v>7</v>
      </c>
      <c r="G5" s="9" t="s">
        <v>8</v>
      </c>
    </row>
    <row r="6" spans="1:7" s="10" customFormat="1" x14ac:dyDescent="0.2">
      <c r="A6" s="11"/>
      <c r="B6" s="12"/>
      <c r="C6" s="13"/>
      <c r="D6" s="14"/>
      <c r="E6" s="224"/>
      <c r="F6" s="15"/>
      <c r="G6" s="9"/>
    </row>
    <row r="7" spans="1:7" ht="42.75" customHeight="1" x14ac:dyDescent="0.2">
      <c r="A7" s="16" t="s">
        <v>9</v>
      </c>
      <c r="B7" s="17" t="s">
        <v>10</v>
      </c>
      <c r="C7" s="18" t="s">
        <v>11</v>
      </c>
      <c r="D7" s="19">
        <v>0.14000000000000001</v>
      </c>
      <c r="E7" s="225"/>
      <c r="F7" s="127">
        <f>D7*E7</f>
        <v>0</v>
      </c>
      <c r="G7" s="128" t="s">
        <v>12</v>
      </c>
    </row>
    <row r="8" spans="1:7" x14ac:dyDescent="0.2">
      <c r="A8" s="16"/>
      <c r="B8" s="17"/>
      <c r="C8" s="20"/>
      <c r="D8" s="19"/>
      <c r="E8" s="225"/>
      <c r="F8" s="127"/>
      <c r="G8" s="128"/>
    </row>
    <row r="9" spans="1:7" x14ac:dyDescent="0.2">
      <c r="A9" s="16" t="s">
        <v>13</v>
      </c>
      <c r="B9" s="17" t="s">
        <v>14</v>
      </c>
      <c r="C9" s="20" t="s">
        <v>15</v>
      </c>
      <c r="D9" s="19">
        <v>7</v>
      </c>
      <c r="E9" s="225"/>
      <c r="F9" s="127">
        <f>D9*E9</f>
        <v>0</v>
      </c>
      <c r="G9" s="128" t="s">
        <v>12</v>
      </c>
    </row>
    <row r="10" spans="1:7" x14ac:dyDescent="0.2">
      <c r="A10" s="16"/>
      <c r="B10" s="17"/>
      <c r="C10" s="20"/>
      <c r="D10" s="19"/>
      <c r="E10" s="225"/>
      <c r="F10" s="127"/>
      <c r="G10" s="128"/>
    </row>
    <row r="11" spans="1:7" ht="38.25" x14ac:dyDescent="0.2">
      <c r="A11" s="16" t="s">
        <v>16</v>
      </c>
      <c r="B11" s="17" t="s">
        <v>17</v>
      </c>
      <c r="C11" s="20" t="s">
        <v>15</v>
      </c>
      <c r="D11" s="19">
        <v>25</v>
      </c>
      <c r="E11" s="225"/>
      <c r="F11" s="127">
        <f>D11*E11</f>
        <v>0</v>
      </c>
      <c r="G11" s="128"/>
    </row>
    <row r="12" spans="1:7" x14ac:dyDescent="0.2">
      <c r="A12" s="16"/>
      <c r="B12" s="17"/>
      <c r="C12" s="20"/>
      <c r="D12" s="19"/>
      <c r="E12" s="225"/>
      <c r="F12" s="127"/>
      <c r="G12" s="128"/>
    </row>
    <row r="13" spans="1:7" s="23" customFormat="1" ht="30" customHeight="1" x14ac:dyDescent="0.2">
      <c r="A13" s="16" t="s">
        <v>18</v>
      </c>
      <c r="B13" s="17" t="s">
        <v>19</v>
      </c>
      <c r="C13" s="18" t="s">
        <v>20</v>
      </c>
      <c r="D13" s="19">
        <v>76</v>
      </c>
      <c r="E13" s="226"/>
      <c r="F13" s="21">
        <f>D13*E13</f>
        <v>0</v>
      </c>
      <c r="G13" s="22" t="s">
        <v>21</v>
      </c>
    </row>
    <row r="14" spans="1:7" s="23" customFormat="1" x14ac:dyDescent="0.2">
      <c r="A14" s="24"/>
      <c r="B14" s="25"/>
      <c r="C14" s="26"/>
      <c r="D14" s="27"/>
      <c r="E14" s="227"/>
      <c r="F14" s="28"/>
      <c r="G14" s="22"/>
    </row>
    <row r="15" spans="1:7" s="23" customFormat="1" ht="38.25" x14ac:dyDescent="0.2">
      <c r="A15" s="16" t="s">
        <v>22</v>
      </c>
      <c r="B15" s="17" t="s">
        <v>23</v>
      </c>
      <c r="C15" s="18" t="s">
        <v>20</v>
      </c>
      <c r="D15" s="19">
        <v>14</v>
      </c>
      <c r="E15" s="226"/>
      <c r="F15" s="21">
        <f>D15*E15</f>
        <v>0</v>
      </c>
      <c r="G15" s="22"/>
    </row>
    <row r="16" spans="1:7" s="23" customFormat="1" x14ac:dyDescent="0.2">
      <c r="A16" s="24"/>
      <c r="B16" s="25"/>
      <c r="C16" s="26"/>
      <c r="D16" s="27"/>
      <c r="E16" s="227"/>
      <c r="F16" s="28"/>
      <c r="G16" s="22"/>
    </row>
    <row r="17" spans="1:7" s="30" customFormat="1" ht="38.25" x14ac:dyDescent="0.2">
      <c r="A17" s="16" t="s">
        <v>24</v>
      </c>
      <c r="B17" s="17" t="s">
        <v>27</v>
      </c>
      <c r="C17" s="18" t="s">
        <v>28</v>
      </c>
      <c r="D17" s="19">
        <v>1190</v>
      </c>
      <c r="E17" s="226"/>
      <c r="F17" s="21">
        <f>D17*E17</f>
        <v>0</v>
      </c>
      <c r="G17" s="29" t="s">
        <v>29</v>
      </c>
    </row>
    <row r="18" spans="1:7" s="30" customFormat="1" x14ac:dyDescent="0.2">
      <c r="A18" s="16"/>
      <c r="B18" s="17"/>
      <c r="C18" s="18"/>
      <c r="D18" s="19"/>
      <c r="E18" s="226"/>
      <c r="F18" s="21"/>
      <c r="G18" s="29"/>
    </row>
    <row r="19" spans="1:7" s="30" customFormat="1" ht="38.25" x14ac:dyDescent="0.2">
      <c r="A19" s="16" t="s">
        <v>26</v>
      </c>
      <c r="B19" s="17" t="s">
        <v>31</v>
      </c>
      <c r="C19" s="18" t="s">
        <v>28</v>
      </c>
      <c r="D19" s="19">
        <v>48</v>
      </c>
      <c r="E19" s="226"/>
      <c r="F19" s="21">
        <f>D19*E19</f>
        <v>0</v>
      </c>
      <c r="G19" s="29" t="s">
        <v>32</v>
      </c>
    </row>
    <row r="20" spans="1:7" s="23" customFormat="1" x14ac:dyDescent="0.2">
      <c r="A20" s="24"/>
      <c r="B20" s="25"/>
      <c r="C20" s="31"/>
      <c r="D20" s="27"/>
      <c r="E20" s="227"/>
      <c r="F20" s="21"/>
      <c r="G20" s="22"/>
    </row>
    <row r="21" spans="1:7" s="30" customFormat="1" ht="44.25" customHeight="1" x14ac:dyDescent="0.2">
      <c r="A21" s="16" t="s">
        <v>30</v>
      </c>
      <c r="B21" s="17" t="s">
        <v>34</v>
      </c>
      <c r="C21" s="18" t="s">
        <v>20</v>
      </c>
      <c r="D21" s="19">
        <v>83</v>
      </c>
      <c r="E21" s="226"/>
      <c r="F21" s="21">
        <f>D21*E21</f>
        <v>0</v>
      </c>
      <c r="G21" s="29"/>
    </row>
    <row r="22" spans="1:7" s="30" customFormat="1" x14ac:dyDescent="0.2">
      <c r="A22" s="16"/>
      <c r="B22" s="17"/>
      <c r="C22" s="18"/>
      <c r="D22" s="19"/>
      <c r="E22" s="226"/>
      <c r="F22" s="21"/>
      <c r="G22" s="29"/>
    </row>
    <row r="23" spans="1:7" s="30" customFormat="1" ht="25.5" x14ac:dyDescent="0.2">
      <c r="A23" s="16" t="s">
        <v>33</v>
      </c>
      <c r="B23" s="17" t="s">
        <v>143</v>
      </c>
      <c r="C23" s="18" t="s">
        <v>37</v>
      </c>
      <c r="D23" s="19">
        <v>33</v>
      </c>
      <c r="E23" s="226"/>
      <c r="F23" s="21">
        <f>D23*E23</f>
        <v>0</v>
      </c>
      <c r="G23" s="29"/>
    </row>
    <row r="24" spans="1:7" s="30" customFormat="1" x14ac:dyDescent="0.2">
      <c r="A24" s="16"/>
      <c r="B24" s="17"/>
      <c r="C24" s="18"/>
      <c r="D24" s="19"/>
      <c r="E24" s="226"/>
      <c r="F24" s="21"/>
      <c r="G24" s="29"/>
    </row>
    <row r="25" spans="1:7" s="30" customFormat="1" ht="38.25" x14ac:dyDescent="0.2">
      <c r="A25" s="16" t="s">
        <v>35</v>
      </c>
      <c r="B25" s="17" t="s">
        <v>144</v>
      </c>
      <c r="C25" s="18" t="s">
        <v>20</v>
      </c>
      <c r="D25" s="19">
        <v>14</v>
      </c>
      <c r="E25" s="226"/>
      <c r="F25" s="21">
        <f>D25*E25</f>
        <v>0</v>
      </c>
      <c r="G25" s="29"/>
    </row>
    <row r="26" spans="1:7" s="30" customFormat="1" x14ac:dyDescent="0.2">
      <c r="A26" s="16"/>
      <c r="B26" s="17"/>
      <c r="C26" s="18"/>
      <c r="D26" s="19"/>
      <c r="E26" s="226"/>
      <c r="F26" s="21"/>
      <c r="G26" s="29"/>
    </row>
    <row r="27" spans="1:7" s="30" customFormat="1" ht="38.25" x14ac:dyDescent="0.2">
      <c r="A27" s="16" t="s">
        <v>38</v>
      </c>
      <c r="B27" s="17" t="s">
        <v>145</v>
      </c>
      <c r="C27" s="18" t="s">
        <v>20</v>
      </c>
      <c r="D27" s="19">
        <v>34</v>
      </c>
      <c r="E27" s="226"/>
      <c r="F27" s="21">
        <f>D27*E27</f>
        <v>0</v>
      </c>
      <c r="G27" s="29"/>
    </row>
    <row r="28" spans="1:7" s="30" customFormat="1" x14ac:dyDescent="0.2">
      <c r="A28" s="16"/>
      <c r="B28" s="17"/>
      <c r="C28" s="18"/>
      <c r="D28" s="19"/>
      <c r="E28" s="226"/>
      <c r="F28" s="21"/>
      <c r="G28" s="29"/>
    </row>
    <row r="29" spans="1:7" s="30" customFormat="1" ht="51" x14ac:dyDescent="0.2">
      <c r="A29" s="16" t="s">
        <v>40</v>
      </c>
      <c r="B29" s="17" t="s">
        <v>146</v>
      </c>
      <c r="C29" s="18" t="s">
        <v>28</v>
      </c>
      <c r="D29" s="19">
        <v>10</v>
      </c>
      <c r="E29" s="226"/>
      <c r="F29" s="21">
        <f>D29*E29</f>
        <v>0</v>
      </c>
      <c r="G29" s="29"/>
    </row>
    <row r="30" spans="1:7" s="23" customFormat="1" x14ac:dyDescent="0.2">
      <c r="A30" s="24"/>
      <c r="B30" s="25"/>
      <c r="C30" s="31"/>
      <c r="D30" s="27"/>
      <c r="E30" s="227"/>
      <c r="F30" s="21"/>
      <c r="G30" s="22"/>
    </row>
    <row r="31" spans="1:7" s="30" customFormat="1" ht="57" customHeight="1" x14ac:dyDescent="0.2">
      <c r="A31" s="16" t="s">
        <v>41</v>
      </c>
      <c r="B31" s="17" t="s">
        <v>147</v>
      </c>
      <c r="C31" s="18" t="s">
        <v>15</v>
      </c>
      <c r="D31" s="19">
        <v>1</v>
      </c>
      <c r="E31" s="226"/>
      <c r="F31" s="21">
        <f>D31*E31</f>
        <v>0</v>
      </c>
      <c r="G31" s="29"/>
    </row>
    <row r="32" spans="1:7" s="30" customFormat="1" x14ac:dyDescent="0.2">
      <c r="A32" s="16"/>
      <c r="B32" s="17"/>
      <c r="C32" s="18"/>
      <c r="D32" s="19"/>
      <c r="E32" s="226"/>
      <c r="F32" s="21"/>
      <c r="G32" s="29"/>
    </row>
    <row r="33" spans="1:7" s="30" customFormat="1" ht="45" customHeight="1" x14ac:dyDescent="0.2">
      <c r="A33" s="16" t="s">
        <v>45</v>
      </c>
      <c r="B33" s="17" t="s">
        <v>148</v>
      </c>
      <c r="C33" s="18" t="s">
        <v>15</v>
      </c>
      <c r="D33" s="19">
        <v>2</v>
      </c>
      <c r="E33" s="226"/>
      <c r="F33" s="21">
        <f>D33*E33</f>
        <v>0</v>
      </c>
      <c r="G33" s="29"/>
    </row>
    <row r="34" spans="1:7" s="23" customFormat="1" x14ac:dyDescent="0.2">
      <c r="A34" s="24"/>
      <c r="B34" s="25"/>
      <c r="C34" s="31"/>
      <c r="D34" s="27"/>
      <c r="E34" s="227"/>
      <c r="F34" s="28"/>
      <c r="G34" s="22"/>
    </row>
    <row r="35" spans="1:7" s="30" customFormat="1" ht="30" customHeight="1" x14ac:dyDescent="0.2">
      <c r="A35" s="16" t="s">
        <v>47</v>
      </c>
      <c r="B35" s="17" t="s">
        <v>39</v>
      </c>
      <c r="C35" s="18" t="s">
        <v>15</v>
      </c>
      <c r="D35" s="19">
        <v>3</v>
      </c>
      <c r="E35" s="226"/>
      <c r="F35" s="21">
        <f>D35*E35</f>
        <v>0</v>
      </c>
      <c r="G35" s="29" t="s">
        <v>29</v>
      </c>
    </row>
    <row r="36" spans="1:7" s="23" customFormat="1" x14ac:dyDescent="0.2">
      <c r="A36" s="24"/>
      <c r="B36" s="25"/>
      <c r="C36" s="31"/>
      <c r="D36" s="27"/>
      <c r="E36" s="227"/>
      <c r="F36" s="28"/>
      <c r="G36" s="32"/>
    </row>
    <row r="37" spans="1:7" s="23" customFormat="1" ht="51" x14ac:dyDescent="0.2">
      <c r="A37" s="16" t="s">
        <v>49</v>
      </c>
      <c r="B37" s="17" t="s">
        <v>149</v>
      </c>
      <c r="C37" s="18" t="s">
        <v>15</v>
      </c>
      <c r="D37" s="19">
        <v>1</v>
      </c>
      <c r="E37" s="226"/>
      <c r="F37" s="21">
        <f>D37*E37</f>
        <v>0</v>
      </c>
      <c r="G37" s="32"/>
    </row>
    <row r="38" spans="1:7" s="23" customFormat="1" x14ac:dyDescent="0.2">
      <c r="A38" s="24"/>
      <c r="B38" s="25"/>
      <c r="C38" s="31"/>
      <c r="D38" s="27"/>
      <c r="E38" s="227"/>
      <c r="F38" s="28"/>
      <c r="G38" s="32"/>
    </row>
    <row r="39" spans="1:7" s="23" customFormat="1" ht="18" customHeight="1" x14ac:dyDescent="0.2">
      <c r="A39" s="16" t="s">
        <v>51</v>
      </c>
      <c r="B39" s="17" t="s">
        <v>42</v>
      </c>
      <c r="C39" s="18" t="s">
        <v>43</v>
      </c>
      <c r="D39" s="19">
        <v>1</v>
      </c>
      <c r="E39" s="226"/>
      <c r="F39" s="21">
        <f>D39*E39</f>
        <v>0</v>
      </c>
      <c r="G39" s="22" t="s">
        <v>44</v>
      </c>
    </row>
    <row r="40" spans="1:7" s="23" customFormat="1" x14ac:dyDescent="0.2">
      <c r="A40" s="16"/>
      <c r="B40" s="17"/>
      <c r="C40" s="18"/>
      <c r="D40" s="19"/>
      <c r="E40" s="226"/>
      <c r="F40" s="21"/>
      <c r="G40" s="32"/>
    </row>
    <row r="41" spans="1:7" s="23" customFormat="1" ht="18" customHeight="1" x14ac:dyDescent="0.2">
      <c r="A41" s="16" t="s">
        <v>53</v>
      </c>
      <c r="B41" s="17" t="s">
        <v>46</v>
      </c>
      <c r="C41" s="18" t="s">
        <v>43</v>
      </c>
      <c r="D41" s="19">
        <v>1</v>
      </c>
      <c r="E41" s="226"/>
      <c r="F41" s="21">
        <f>D41*E41</f>
        <v>0</v>
      </c>
      <c r="G41" s="22" t="s">
        <v>44</v>
      </c>
    </row>
    <row r="42" spans="1:7" s="23" customFormat="1" x14ac:dyDescent="0.2">
      <c r="A42" s="16"/>
      <c r="B42" s="17"/>
      <c r="C42" s="18"/>
      <c r="D42" s="19"/>
      <c r="E42" s="226"/>
      <c r="F42" s="21"/>
      <c r="G42" s="32"/>
    </row>
    <row r="43" spans="1:7" s="23" customFormat="1" ht="18" customHeight="1" x14ac:dyDescent="0.2">
      <c r="A43" s="16" t="s">
        <v>55</v>
      </c>
      <c r="B43" s="17" t="s">
        <v>48</v>
      </c>
      <c r="C43" s="18" t="s">
        <v>43</v>
      </c>
      <c r="D43" s="19">
        <v>1</v>
      </c>
      <c r="E43" s="226"/>
      <c r="F43" s="21">
        <f>D43*E43</f>
        <v>0</v>
      </c>
      <c r="G43" s="22" t="s">
        <v>44</v>
      </c>
    </row>
    <row r="44" spans="1:7" s="23" customFormat="1" x14ac:dyDescent="0.2">
      <c r="A44" s="16"/>
      <c r="B44" s="17"/>
      <c r="C44" s="18"/>
      <c r="D44" s="19"/>
      <c r="E44" s="226"/>
      <c r="F44" s="21"/>
      <c r="G44" s="32"/>
    </row>
    <row r="45" spans="1:7" s="23" customFormat="1" x14ac:dyDescent="0.2">
      <c r="A45" s="16" t="s">
        <v>150</v>
      </c>
      <c r="B45" s="17" t="s">
        <v>50</v>
      </c>
      <c r="C45" s="18" t="s">
        <v>43</v>
      </c>
      <c r="D45" s="19">
        <v>1</v>
      </c>
      <c r="E45" s="226"/>
      <c r="F45" s="21">
        <f>D45*E45</f>
        <v>0</v>
      </c>
      <c r="G45" s="32"/>
    </row>
    <row r="46" spans="1:7" s="23" customFormat="1" x14ac:dyDescent="0.2">
      <c r="A46" s="16"/>
      <c r="B46" s="17"/>
      <c r="C46" s="18"/>
      <c r="D46" s="19"/>
      <c r="E46" s="226"/>
      <c r="F46" s="21"/>
      <c r="G46" s="32"/>
    </row>
    <row r="47" spans="1:7" s="23" customFormat="1" ht="24.75" customHeight="1" x14ac:dyDescent="0.2">
      <c r="A47" s="16" t="s">
        <v>151</v>
      </c>
      <c r="B47" s="17" t="s">
        <v>52</v>
      </c>
      <c r="C47" s="18" t="s">
        <v>43</v>
      </c>
      <c r="D47" s="19">
        <v>1</v>
      </c>
      <c r="E47" s="226"/>
      <c r="F47" s="21">
        <f>D47*E47</f>
        <v>0</v>
      </c>
      <c r="G47" s="32"/>
    </row>
    <row r="48" spans="1:7" s="23" customFormat="1" x14ac:dyDescent="0.2">
      <c r="A48" s="16"/>
      <c r="B48" s="17"/>
      <c r="C48" s="18"/>
      <c r="D48" s="19"/>
      <c r="E48" s="226"/>
      <c r="F48" s="21"/>
      <c r="G48" s="32"/>
    </row>
    <row r="49" spans="1:7" s="23" customFormat="1" ht="20.25" customHeight="1" x14ac:dyDescent="0.2">
      <c r="A49" s="16" t="s">
        <v>152</v>
      </c>
      <c r="B49" s="17" t="s">
        <v>54</v>
      </c>
      <c r="C49" s="18" t="s">
        <v>43</v>
      </c>
      <c r="D49" s="19">
        <v>1</v>
      </c>
      <c r="E49" s="226"/>
      <c r="F49" s="21">
        <f>D49*E49</f>
        <v>0</v>
      </c>
      <c r="G49" s="22" t="s">
        <v>44</v>
      </c>
    </row>
    <row r="50" spans="1:7" s="23" customFormat="1" x14ac:dyDescent="0.2">
      <c r="A50" s="16"/>
      <c r="B50" s="17"/>
      <c r="C50" s="18"/>
      <c r="D50" s="19"/>
      <c r="E50" s="226"/>
      <c r="F50" s="21"/>
      <c r="G50" s="22"/>
    </row>
    <row r="51" spans="1:7" s="23" customFormat="1" ht="63.75" x14ac:dyDescent="0.2">
      <c r="A51" s="16" t="s">
        <v>153</v>
      </c>
      <c r="B51" s="17" t="s">
        <v>277</v>
      </c>
      <c r="C51" s="18" t="s">
        <v>278</v>
      </c>
      <c r="D51" s="19">
        <v>40</v>
      </c>
      <c r="E51" s="226"/>
      <c r="F51" s="21">
        <f>D51*E51</f>
        <v>0</v>
      </c>
      <c r="G51" s="22" t="s">
        <v>44</v>
      </c>
    </row>
    <row r="52" spans="1:7" s="23" customFormat="1" x14ac:dyDescent="0.2">
      <c r="A52" s="33"/>
      <c r="B52" s="34"/>
      <c r="C52" s="35"/>
      <c r="D52" s="36"/>
      <c r="E52" s="228"/>
      <c r="F52" s="37"/>
      <c r="G52" s="32"/>
    </row>
    <row r="53" spans="1:7" s="23" customFormat="1" x14ac:dyDescent="0.2">
      <c r="A53" s="16"/>
      <c r="B53" s="17"/>
      <c r="C53" s="18"/>
      <c r="D53" s="38"/>
      <c r="E53" s="226"/>
      <c r="F53" s="21"/>
      <c r="G53" s="32"/>
    </row>
    <row r="54" spans="1:7" s="23" customFormat="1" x14ac:dyDescent="0.2">
      <c r="A54" s="16"/>
      <c r="B54" s="17"/>
      <c r="C54" s="18"/>
      <c r="D54" s="38"/>
      <c r="E54" s="224" t="s">
        <v>56</v>
      </c>
      <c r="F54" s="15">
        <f>SUM(F7:F53)</f>
        <v>0</v>
      </c>
      <c r="G54" s="32"/>
    </row>
    <row r="55" spans="1:7" s="23" customFormat="1" x14ac:dyDescent="0.2">
      <c r="A55" s="24"/>
      <c r="B55" s="25"/>
      <c r="C55" s="31"/>
      <c r="D55" s="39"/>
      <c r="E55" s="229"/>
      <c r="F55" s="40"/>
      <c r="G55" s="32"/>
    </row>
    <row r="56" spans="1:7" s="23" customFormat="1" x14ac:dyDescent="0.2">
      <c r="A56" s="24"/>
      <c r="B56" s="25"/>
      <c r="C56" s="31"/>
      <c r="D56" s="39"/>
      <c r="E56" s="229"/>
      <c r="F56" s="40"/>
      <c r="G56" s="32"/>
    </row>
    <row r="57" spans="1:7" s="23" customFormat="1" x14ac:dyDescent="0.2">
      <c r="A57" s="1" t="s">
        <v>57</v>
      </c>
      <c r="B57" s="17"/>
      <c r="C57" s="79"/>
      <c r="D57" s="3"/>
      <c r="E57" s="230"/>
      <c r="F57" s="19"/>
      <c r="G57" s="32"/>
    </row>
    <row r="58" spans="1:7" s="23" customFormat="1" x14ac:dyDescent="0.2">
      <c r="A58" s="1"/>
      <c r="B58" s="17"/>
      <c r="C58" s="79"/>
      <c r="D58" s="3"/>
      <c r="E58" s="230"/>
      <c r="F58" s="19"/>
      <c r="G58" s="32"/>
    </row>
    <row r="59" spans="1:7" s="42" customFormat="1" x14ac:dyDescent="0.2">
      <c r="A59" s="4" t="s">
        <v>2</v>
      </c>
      <c r="B59" s="5" t="s">
        <v>3</v>
      </c>
      <c r="C59" s="6" t="s">
        <v>4</v>
      </c>
      <c r="D59" s="7" t="s">
        <v>5</v>
      </c>
      <c r="E59" s="223" t="s">
        <v>6</v>
      </c>
      <c r="F59" s="8" t="s">
        <v>7</v>
      </c>
      <c r="G59" s="41"/>
    </row>
    <row r="60" spans="1:7" s="42" customFormat="1" x14ac:dyDescent="0.2">
      <c r="A60" s="43"/>
      <c r="B60" s="12"/>
      <c r="C60" s="13"/>
      <c r="D60" s="14"/>
      <c r="E60" s="224"/>
      <c r="F60" s="15"/>
      <c r="G60" s="41"/>
    </row>
    <row r="61" spans="1:7" s="118" customFormat="1" ht="28.5" customHeight="1" x14ac:dyDescent="0.2">
      <c r="A61" s="44" t="s">
        <v>58</v>
      </c>
      <c r="B61" s="45" t="s">
        <v>59</v>
      </c>
      <c r="C61" s="46" t="s">
        <v>37</v>
      </c>
      <c r="D61" s="19">
        <v>980</v>
      </c>
      <c r="E61" s="230"/>
      <c r="F61" s="19">
        <f>D61*E61</f>
        <v>0</v>
      </c>
      <c r="G61" s="47" t="s">
        <v>29</v>
      </c>
    </row>
    <row r="62" spans="1:7" s="23" customFormat="1" x14ac:dyDescent="0.2">
      <c r="A62" s="48"/>
      <c r="B62" s="17"/>
      <c r="C62" s="18"/>
      <c r="D62" s="19"/>
      <c r="E62" s="230"/>
      <c r="F62" s="19"/>
      <c r="G62" s="32"/>
    </row>
    <row r="63" spans="1:7" s="23" customFormat="1" ht="25.5" x14ac:dyDescent="0.2">
      <c r="A63" s="48" t="s">
        <v>60</v>
      </c>
      <c r="B63" s="17" t="s">
        <v>61</v>
      </c>
      <c r="C63" s="18" t="s">
        <v>37</v>
      </c>
      <c r="D63" s="19">
        <v>15</v>
      </c>
      <c r="E63" s="230"/>
      <c r="F63" s="19">
        <f>D63*E63</f>
        <v>0</v>
      </c>
      <c r="G63" s="22" t="s">
        <v>29</v>
      </c>
    </row>
    <row r="64" spans="1:7" s="23" customFormat="1" x14ac:dyDescent="0.2">
      <c r="A64" s="48"/>
      <c r="B64" s="17"/>
      <c r="C64" s="18"/>
      <c r="D64" s="19"/>
      <c r="E64" s="230"/>
      <c r="F64" s="19"/>
      <c r="G64" s="32"/>
    </row>
    <row r="65" spans="1:7" s="23" customFormat="1" ht="25.5" x14ac:dyDescent="0.2">
      <c r="A65" s="48" t="s">
        <v>62</v>
      </c>
      <c r="B65" s="17" t="s">
        <v>63</v>
      </c>
      <c r="C65" s="18" t="s">
        <v>28</v>
      </c>
      <c r="D65" s="19">
        <v>1300</v>
      </c>
      <c r="E65" s="230"/>
      <c r="F65" s="19">
        <f>D65*E65</f>
        <v>0</v>
      </c>
      <c r="G65" s="22" t="s">
        <v>29</v>
      </c>
    </row>
    <row r="66" spans="1:7" s="23" customFormat="1" x14ac:dyDescent="0.2">
      <c r="A66" s="48"/>
      <c r="B66" s="17"/>
      <c r="C66" s="18"/>
      <c r="D66" s="19"/>
      <c r="E66" s="230"/>
      <c r="F66" s="19"/>
      <c r="G66" s="32"/>
    </row>
    <row r="67" spans="1:7" s="23" customFormat="1" ht="38.25" x14ac:dyDescent="0.2">
      <c r="A67" s="48" t="s">
        <v>64</v>
      </c>
      <c r="B67" s="17" t="s">
        <v>65</v>
      </c>
      <c r="C67" s="18" t="s">
        <v>28</v>
      </c>
      <c r="D67" s="19">
        <v>1300</v>
      </c>
      <c r="E67" s="230"/>
      <c r="F67" s="19">
        <f>D67*E67</f>
        <v>0</v>
      </c>
      <c r="G67" s="22" t="s">
        <v>32</v>
      </c>
    </row>
    <row r="68" spans="1:7" s="23" customFormat="1" x14ac:dyDescent="0.2">
      <c r="A68" s="48"/>
      <c r="B68" s="17"/>
      <c r="C68" s="18"/>
      <c r="D68" s="19"/>
      <c r="E68" s="230"/>
      <c r="F68" s="19"/>
      <c r="G68" s="32"/>
    </row>
    <row r="69" spans="1:7" s="23" customFormat="1" ht="51" x14ac:dyDescent="0.2">
      <c r="A69" s="48" t="s">
        <v>66</v>
      </c>
      <c r="B69" s="17" t="s">
        <v>67</v>
      </c>
      <c r="C69" s="18" t="s">
        <v>37</v>
      </c>
      <c r="D69" s="19">
        <v>511</v>
      </c>
      <c r="E69" s="230"/>
      <c r="F69" s="19">
        <f>D69*E69</f>
        <v>0</v>
      </c>
      <c r="G69" s="22" t="s">
        <v>29</v>
      </c>
    </row>
    <row r="70" spans="1:7" s="30" customFormat="1" x14ac:dyDescent="0.2">
      <c r="A70" s="48"/>
      <c r="B70" s="17"/>
      <c r="C70" s="18"/>
      <c r="D70" s="19"/>
      <c r="E70" s="230"/>
      <c r="F70" s="19"/>
      <c r="G70" s="119"/>
    </row>
    <row r="71" spans="1:7" s="30" customFormat="1" ht="51" x14ac:dyDescent="0.2">
      <c r="A71" s="48" t="s">
        <v>68</v>
      </c>
      <c r="B71" s="17" t="s">
        <v>154</v>
      </c>
      <c r="C71" s="18" t="s">
        <v>28</v>
      </c>
      <c r="D71" s="19">
        <v>2</v>
      </c>
      <c r="E71" s="230"/>
      <c r="F71" s="19">
        <f>D71*E71</f>
        <v>0</v>
      </c>
      <c r="G71" s="119"/>
    </row>
    <row r="72" spans="1:7" s="30" customFormat="1" x14ac:dyDescent="0.2">
      <c r="A72" s="48"/>
      <c r="B72" s="17"/>
      <c r="C72" s="18"/>
      <c r="D72" s="19"/>
      <c r="E72" s="230"/>
      <c r="F72" s="19"/>
      <c r="G72" s="119"/>
    </row>
    <row r="73" spans="1:7" s="30" customFormat="1" ht="51" x14ac:dyDescent="0.2">
      <c r="A73" s="48" t="s">
        <v>70</v>
      </c>
      <c r="B73" s="17" t="s">
        <v>69</v>
      </c>
      <c r="C73" s="18" t="s">
        <v>28</v>
      </c>
      <c r="D73" s="19">
        <v>123</v>
      </c>
      <c r="E73" s="230"/>
      <c r="F73" s="19">
        <f>D73*E73</f>
        <v>0</v>
      </c>
      <c r="G73" s="29" t="s">
        <v>29</v>
      </c>
    </row>
    <row r="74" spans="1:7" s="23" customFormat="1" x14ac:dyDescent="0.2">
      <c r="A74" s="49"/>
      <c r="B74" s="25"/>
      <c r="C74" s="31"/>
      <c r="D74" s="27"/>
      <c r="E74" s="231"/>
      <c r="F74" s="27"/>
      <c r="G74" s="32"/>
    </row>
    <row r="75" spans="1:7" s="30" customFormat="1" ht="63.75" x14ac:dyDescent="0.2">
      <c r="A75" s="48" t="s">
        <v>155</v>
      </c>
      <c r="B75" s="17" t="s">
        <v>71</v>
      </c>
      <c r="C75" s="18" t="s">
        <v>37</v>
      </c>
      <c r="D75" s="19">
        <v>980</v>
      </c>
      <c r="E75" s="230"/>
      <c r="F75" s="19">
        <f>D75*E75</f>
        <v>0</v>
      </c>
      <c r="G75" s="29" t="s">
        <v>29</v>
      </c>
    </row>
    <row r="76" spans="1:7" s="23" customFormat="1" x14ac:dyDescent="0.2">
      <c r="A76" s="50"/>
      <c r="B76" s="51"/>
      <c r="C76" s="52"/>
      <c r="D76" s="36"/>
      <c r="E76" s="228"/>
      <c r="F76" s="37"/>
      <c r="G76" s="32"/>
    </row>
    <row r="77" spans="1:7" s="23" customFormat="1" x14ac:dyDescent="0.2">
      <c r="A77" s="53"/>
      <c r="B77" s="54"/>
      <c r="C77" s="55"/>
      <c r="D77" s="38"/>
      <c r="E77" s="226"/>
      <c r="F77" s="21"/>
      <c r="G77" s="32"/>
    </row>
    <row r="78" spans="1:7" s="23" customFormat="1" x14ac:dyDescent="0.2">
      <c r="A78" s="53"/>
      <c r="B78" s="54"/>
      <c r="C78" s="55"/>
      <c r="D78" s="38"/>
      <c r="E78" s="224" t="s">
        <v>56</v>
      </c>
      <c r="F78" s="15">
        <f>SUM(F60:F75)</f>
        <v>0</v>
      </c>
      <c r="G78" s="32"/>
    </row>
    <row r="79" spans="1:7" s="23" customFormat="1" x14ac:dyDescent="0.2">
      <c r="A79" s="53"/>
      <c r="B79" s="54"/>
      <c r="C79" s="55"/>
      <c r="D79" s="38"/>
      <c r="E79" s="224"/>
      <c r="F79" s="15"/>
      <c r="G79" s="32"/>
    </row>
    <row r="80" spans="1:7" s="23" customFormat="1" x14ac:dyDescent="0.2">
      <c r="A80" s="53"/>
      <c r="B80" s="54"/>
      <c r="C80" s="55"/>
      <c r="D80" s="39"/>
      <c r="E80" s="229"/>
      <c r="F80" s="40"/>
      <c r="G80" s="32"/>
    </row>
    <row r="81" spans="1:7" s="121" customFormat="1" x14ac:dyDescent="0.2">
      <c r="A81" s="56" t="s">
        <v>72</v>
      </c>
      <c r="B81" s="57"/>
      <c r="C81" s="58"/>
      <c r="D81" s="38"/>
      <c r="E81" s="224"/>
      <c r="F81" s="15"/>
      <c r="G81" s="120"/>
    </row>
    <row r="82" spans="1:7" s="121" customFormat="1" x14ac:dyDescent="0.2">
      <c r="A82" s="56"/>
      <c r="B82" s="57"/>
      <c r="C82" s="58"/>
      <c r="D82" s="38"/>
      <c r="E82" s="224"/>
      <c r="F82" s="15"/>
      <c r="G82" s="120"/>
    </row>
    <row r="83" spans="1:7" s="63" customFormat="1" x14ac:dyDescent="0.2">
      <c r="A83" s="59" t="s">
        <v>2</v>
      </c>
      <c r="B83" s="60" t="s">
        <v>3</v>
      </c>
      <c r="C83" s="61" t="s">
        <v>4</v>
      </c>
      <c r="D83" s="7" t="s">
        <v>5</v>
      </c>
      <c r="E83" s="223" t="s">
        <v>6</v>
      </c>
      <c r="F83" s="8" t="s">
        <v>7</v>
      </c>
      <c r="G83" s="62"/>
    </row>
    <row r="84" spans="1:7" s="63" customFormat="1" x14ac:dyDescent="0.2">
      <c r="A84" s="64"/>
      <c r="B84" s="65"/>
      <c r="C84" s="66"/>
      <c r="D84" s="14"/>
      <c r="E84" s="224"/>
      <c r="F84" s="15"/>
      <c r="G84" s="62"/>
    </row>
    <row r="85" spans="1:7" s="121" customFormat="1" ht="89.25" x14ac:dyDescent="0.2">
      <c r="A85" s="67" t="s">
        <v>73</v>
      </c>
      <c r="B85" s="45" t="s">
        <v>74</v>
      </c>
      <c r="C85" s="46" t="s">
        <v>37</v>
      </c>
      <c r="D85" s="19">
        <v>322</v>
      </c>
      <c r="E85" s="226"/>
      <c r="F85" s="21">
        <f>D85*E85</f>
        <v>0</v>
      </c>
      <c r="G85" s="68" t="s">
        <v>29</v>
      </c>
    </row>
    <row r="86" spans="1:7" s="30" customFormat="1" x14ac:dyDescent="0.2">
      <c r="A86" s="11"/>
      <c r="B86" s="17"/>
      <c r="C86" s="20"/>
      <c r="D86" s="19"/>
      <c r="E86" s="226"/>
      <c r="F86" s="21"/>
      <c r="G86" s="119"/>
    </row>
    <row r="87" spans="1:7" s="30" customFormat="1" ht="25.5" x14ac:dyDescent="0.2">
      <c r="A87" s="11" t="s">
        <v>75</v>
      </c>
      <c r="B87" s="17" t="s">
        <v>76</v>
      </c>
      <c r="C87" s="18" t="s">
        <v>20</v>
      </c>
      <c r="D87" s="19">
        <v>76</v>
      </c>
      <c r="E87" s="226"/>
      <c r="F87" s="21">
        <f>D87*E87</f>
        <v>0</v>
      </c>
      <c r="G87" s="119"/>
    </row>
    <row r="88" spans="1:7" s="30" customFormat="1" x14ac:dyDescent="0.2">
      <c r="A88" s="11"/>
      <c r="B88" s="17"/>
      <c r="C88" s="20"/>
      <c r="D88" s="19"/>
      <c r="E88" s="226"/>
      <c r="F88" s="21"/>
      <c r="G88" s="119"/>
    </row>
    <row r="89" spans="1:7" s="30" customFormat="1" ht="51" x14ac:dyDescent="0.2">
      <c r="A89" s="11" t="s">
        <v>77</v>
      </c>
      <c r="B89" s="17" t="s">
        <v>78</v>
      </c>
      <c r="C89" s="18" t="s">
        <v>28</v>
      </c>
      <c r="D89" s="19">
        <v>860</v>
      </c>
      <c r="E89" s="226"/>
      <c r="F89" s="21">
        <f>D89*E89</f>
        <v>0</v>
      </c>
      <c r="G89" s="29" t="s">
        <v>29</v>
      </c>
    </row>
    <row r="90" spans="1:7" s="30" customFormat="1" x14ac:dyDescent="0.2">
      <c r="A90" s="11"/>
      <c r="B90" s="17"/>
      <c r="C90" s="18"/>
      <c r="D90" s="19"/>
      <c r="E90" s="226"/>
      <c r="F90" s="21"/>
      <c r="G90" s="119"/>
    </row>
    <row r="91" spans="1:7" s="30" customFormat="1" ht="63.75" x14ac:dyDescent="0.2">
      <c r="A91" s="11" t="s">
        <v>79</v>
      </c>
      <c r="B91" s="17" t="s">
        <v>80</v>
      </c>
      <c r="C91" s="18" t="s">
        <v>28</v>
      </c>
      <c r="D91" s="19">
        <v>860</v>
      </c>
      <c r="E91" s="226"/>
      <c r="F91" s="21">
        <f>D91*E91</f>
        <v>0</v>
      </c>
      <c r="G91" s="29" t="s">
        <v>44</v>
      </c>
    </row>
    <row r="92" spans="1:7" s="30" customFormat="1" x14ac:dyDescent="0.2">
      <c r="A92" s="11"/>
      <c r="B92" s="17"/>
      <c r="C92" s="18"/>
      <c r="D92" s="19"/>
      <c r="E92" s="226"/>
      <c r="F92" s="21"/>
      <c r="G92" s="119"/>
    </row>
    <row r="93" spans="1:7" s="30" customFormat="1" ht="81" customHeight="1" x14ac:dyDescent="0.2">
      <c r="A93" s="11" t="s">
        <v>81</v>
      </c>
      <c r="B93" s="17" t="s">
        <v>82</v>
      </c>
      <c r="C93" s="18" t="s">
        <v>28</v>
      </c>
      <c r="D93" s="19">
        <v>278</v>
      </c>
      <c r="E93" s="226"/>
      <c r="F93" s="21">
        <f>D93*E93</f>
        <v>0</v>
      </c>
      <c r="G93" s="119"/>
    </row>
    <row r="94" spans="1:7" s="23" customFormat="1" x14ac:dyDescent="0.2">
      <c r="A94" s="53"/>
      <c r="B94" s="25"/>
      <c r="C94" s="31"/>
      <c r="D94" s="27"/>
      <c r="E94" s="227"/>
      <c r="F94" s="28"/>
      <c r="G94" s="32"/>
    </row>
    <row r="95" spans="1:7" s="30" customFormat="1" ht="42.75" customHeight="1" x14ac:dyDescent="0.2">
      <c r="A95" s="11" t="s">
        <v>83</v>
      </c>
      <c r="B95" s="17" t="s">
        <v>156</v>
      </c>
      <c r="C95" s="18" t="s">
        <v>20</v>
      </c>
      <c r="D95" s="19">
        <v>24</v>
      </c>
      <c r="E95" s="226"/>
      <c r="F95" s="21">
        <f>D95*E95</f>
        <v>0</v>
      </c>
      <c r="G95" s="29" t="s">
        <v>29</v>
      </c>
    </row>
    <row r="96" spans="1:7" s="30" customFormat="1" x14ac:dyDescent="0.2">
      <c r="A96" s="11"/>
      <c r="B96" s="17"/>
      <c r="C96" s="18"/>
      <c r="D96" s="19"/>
      <c r="E96" s="226"/>
      <c r="F96" s="21"/>
      <c r="G96" s="29"/>
    </row>
    <row r="97" spans="1:7" s="30" customFormat="1" ht="48" customHeight="1" x14ac:dyDescent="0.2">
      <c r="A97" s="48" t="s">
        <v>85</v>
      </c>
      <c r="B97" s="69" t="s">
        <v>84</v>
      </c>
      <c r="C97" s="20" t="s">
        <v>20</v>
      </c>
      <c r="D97" s="70">
        <v>232</v>
      </c>
      <c r="E97" s="232"/>
      <c r="F97" s="71">
        <f>D97*E97</f>
        <v>0</v>
      </c>
      <c r="G97" s="29"/>
    </row>
    <row r="98" spans="1:7" s="30" customFormat="1" x14ac:dyDescent="0.2">
      <c r="A98" s="11"/>
      <c r="B98" s="17"/>
      <c r="C98" s="18"/>
      <c r="D98" s="72"/>
      <c r="E98" s="233"/>
      <c r="F98" s="72"/>
      <c r="G98" s="29"/>
    </row>
    <row r="99" spans="1:7" s="30" customFormat="1" ht="30.75" customHeight="1" x14ac:dyDescent="0.2">
      <c r="A99" s="11" t="s">
        <v>157</v>
      </c>
      <c r="B99" s="17" t="s">
        <v>158</v>
      </c>
      <c r="C99" s="20" t="s">
        <v>20</v>
      </c>
      <c r="D99" s="72">
        <v>94</v>
      </c>
      <c r="E99" s="233"/>
      <c r="F99" s="72">
        <f>D99*E99</f>
        <v>0</v>
      </c>
      <c r="G99" s="119"/>
    </row>
    <row r="100" spans="1:7" s="30" customFormat="1" ht="13.5" customHeight="1" x14ac:dyDescent="0.2">
      <c r="A100" s="11"/>
      <c r="B100" s="17"/>
      <c r="C100" s="20"/>
      <c r="D100" s="72"/>
      <c r="E100" s="233"/>
      <c r="F100" s="72"/>
      <c r="G100" s="119"/>
    </row>
    <row r="101" spans="1:7" s="30" customFormat="1" ht="75" customHeight="1" x14ac:dyDescent="0.2">
      <c r="A101" s="11" t="s">
        <v>159</v>
      </c>
      <c r="B101" s="17" t="s">
        <v>160</v>
      </c>
      <c r="C101" s="18" t="s">
        <v>28</v>
      </c>
      <c r="D101" s="19">
        <v>26</v>
      </c>
      <c r="E101" s="226"/>
      <c r="F101" s="21">
        <f>D101*E101</f>
        <v>0</v>
      </c>
      <c r="G101" s="119"/>
    </row>
    <row r="102" spans="1:7" s="30" customFormat="1" ht="13.5" customHeight="1" x14ac:dyDescent="0.2">
      <c r="A102" s="11"/>
      <c r="B102" s="17"/>
      <c r="C102" s="20"/>
      <c r="D102" s="72"/>
      <c r="E102" s="233"/>
      <c r="F102" s="72"/>
      <c r="G102" s="119"/>
    </row>
    <row r="103" spans="1:7" s="30" customFormat="1" ht="131.25" customHeight="1" x14ac:dyDescent="0.2">
      <c r="A103" s="11" t="s">
        <v>161</v>
      </c>
      <c r="B103" s="45" t="s">
        <v>162</v>
      </c>
      <c r="C103" s="46" t="s">
        <v>28</v>
      </c>
      <c r="D103" s="19">
        <v>90</v>
      </c>
      <c r="E103" s="234"/>
      <c r="F103" s="19">
        <f>D103*E103</f>
        <v>0</v>
      </c>
      <c r="G103" s="119"/>
    </row>
    <row r="104" spans="1:7" s="30" customFormat="1" x14ac:dyDescent="0.2">
      <c r="A104" s="73"/>
      <c r="B104" s="34"/>
      <c r="C104" s="74"/>
      <c r="D104" s="75"/>
      <c r="E104" s="235"/>
      <c r="F104" s="76"/>
      <c r="G104" s="119"/>
    </row>
    <row r="105" spans="1:7" s="30" customFormat="1" x14ac:dyDescent="0.2">
      <c r="A105" s="11"/>
      <c r="B105" s="77"/>
      <c r="C105" s="78"/>
      <c r="D105" s="38"/>
      <c r="E105" s="226"/>
      <c r="F105" s="21"/>
      <c r="G105" s="119"/>
    </row>
    <row r="106" spans="1:7" s="30" customFormat="1" x14ac:dyDescent="0.2">
      <c r="A106" s="11"/>
      <c r="B106" s="77"/>
      <c r="C106" s="78"/>
      <c r="D106" s="38"/>
      <c r="E106" s="224" t="s">
        <v>56</v>
      </c>
      <c r="F106" s="15">
        <f>SUM(F85:F105)</f>
        <v>0</v>
      </c>
      <c r="G106" s="119"/>
    </row>
    <row r="107" spans="1:7" s="23" customFormat="1" x14ac:dyDescent="0.2">
      <c r="A107" s="53"/>
      <c r="B107" s="54"/>
      <c r="C107" s="55"/>
      <c r="D107" s="39"/>
      <c r="E107" s="229"/>
      <c r="F107" s="40"/>
      <c r="G107" s="32"/>
    </row>
    <row r="108" spans="1:7" s="23" customFormat="1" x14ac:dyDescent="0.2">
      <c r="A108" s="1" t="s">
        <v>87</v>
      </c>
      <c r="B108" s="77"/>
      <c r="C108" s="78"/>
      <c r="D108" s="38"/>
      <c r="E108" s="224"/>
      <c r="F108" s="15"/>
      <c r="G108" s="32"/>
    </row>
    <row r="109" spans="1:7" s="23" customFormat="1" x14ac:dyDescent="0.2">
      <c r="A109" s="1"/>
      <c r="B109" s="77"/>
      <c r="C109" s="78"/>
      <c r="D109" s="38"/>
      <c r="E109" s="224"/>
      <c r="F109" s="15"/>
      <c r="G109" s="32"/>
    </row>
    <row r="110" spans="1:7" s="42" customFormat="1" x14ac:dyDescent="0.2">
      <c r="A110" s="4" t="s">
        <v>2</v>
      </c>
      <c r="B110" s="5" t="s">
        <v>3</v>
      </c>
      <c r="C110" s="6" t="s">
        <v>4</v>
      </c>
      <c r="D110" s="7" t="s">
        <v>5</v>
      </c>
      <c r="E110" s="223" t="s">
        <v>6</v>
      </c>
      <c r="F110" s="8" t="s">
        <v>7</v>
      </c>
      <c r="G110" s="41"/>
    </row>
    <row r="111" spans="1:7" s="42" customFormat="1" x14ac:dyDescent="0.2">
      <c r="A111" s="43"/>
      <c r="B111" s="12"/>
      <c r="C111" s="13"/>
      <c r="D111" s="14"/>
      <c r="E111" s="224"/>
      <c r="F111" s="15"/>
      <c r="G111" s="41"/>
    </row>
    <row r="112" spans="1:7" s="10" customFormat="1" ht="54" customHeight="1" x14ac:dyDescent="0.2">
      <c r="A112" s="11" t="s">
        <v>88</v>
      </c>
      <c r="B112" s="17" t="s">
        <v>89</v>
      </c>
      <c r="C112" s="18" t="s">
        <v>37</v>
      </c>
      <c r="D112" s="19">
        <v>66</v>
      </c>
      <c r="E112" s="226"/>
      <c r="F112" s="21">
        <f>D112*E112</f>
        <v>0</v>
      </c>
      <c r="G112" s="29" t="s">
        <v>44</v>
      </c>
    </row>
    <row r="113" spans="1:7" s="42" customFormat="1" x14ac:dyDescent="0.2">
      <c r="A113" s="11"/>
      <c r="B113" s="77"/>
      <c r="C113" s="78"/>
      <c r="D113" s="19"/>
      <c r="E113" s="226"/>
      <c r="F113" s="21"/>
      <c r="G113" s="41"/>
    </row>
    <row r="114" spans="1:7" s="42" customFormat="1" ht="76.5" x14ac:dyDescent="0.2">
      <c r="A114" s="11" t="s">
        <v>90</v>
      </c>
      <c r="B114" s="77" t="s">
        <v>91</v>
      </c>
      <c r="C114" s="18" t="s">
        <v>15</v>
      </c>
      <c r="D114" s="19">
        <v>2</v>
      </c>
      <c r="E114" s="226"/>
      <c r="F114" s="21">
        <f>D114*E114</f>
        <v>0</v>
      </c>
      <c r="G114" s="41"/>
    </row>
    <row r="115" spans="1:7" s="42" customFormat="1" x14ac:dyDescent="0.2">
      <c r="A115" s="11"/>
      <c r="B115" s="77"/>
      <c r="C115" s="78"/>
      <c r="D115" s="19"/>
      <c r="E115" s="226"/>
      <c r="F115" s="21"/>
      <c r="G115" s="41"/>
    </row>
    <row r="116" spans="1:7" s="42" customFormat="1" ht="67.5" customHeight="1" x14ac:dyDescent="0.2">
      <c r="A116" s="11" t="s">
        <v>92</v>
      </c>
      <c r="B116" s="77" t="s">
        <v>93</v>
      </c>
      <c r="C116" s="18" t="s">
        <v>15</v>
      </c>
      <c r="D116" s="19">
        <v>4</v>
      </c>
      <c r="E116" s="226"/>
      <c r="F116" s="21">
        <f>D116*E116</f>
        <v>0</v>
      </c>
      <c r="G116" s="22" t="s">
        <v>44</v>
      </c>
    </row>
    <row r="117" spans="1:7" s="42" customFormat="1" x14ac:dyDescent="0.2">
      <c r="A117" s="11"/>
      <c r="B117" s="77"/>
      <c r="C117" s="78"/>
      <c r="D117" s="19"/>
      <c r="E117" s="226"/>
      <c r="F117" s="21"/>
      <c r="G117" s="41"/>
    </row>
    <row r="118" spans="1:7" s="10" customFormat="1" ht="54" customHeight="1" x14ac:dyDescent="0.2">
      <c r="A118" s="11" t="s">
        <v>94</v>
      </c>
      <c r="B118" s="77" t="s">
        <v>163</v>
      </c>
      <c r="C118" s="78" t="s">
        <v>15</v>
      </c>
      <c r="D118" s="19">
        <v>1</v>
      </c>
      <c r="E118" s="226"/>
      <c r="F118" s="21">
        <f>D118*E118</f>
        <v>0</v>
      </c>
      <c r="G118" s="29" t="s">
        <v>44</v>
      </c>
    </row>
    <row r="119" spans="1:7" s="42" customFormat="1" x14ac:dyDescent="0.2">
      <c r="A119" s="11"/>
      <c r="B119" s="77"/>
      <c r="C119" s="78"/>
      <c r="D119" s="19"/>
      <c r="E119" s="226"/>
      <c r="F119" s="21"/>
      <c r="G119" s="41"/>
    </row>
    <row r="120" spans="1:7" s="10" customFormat="1" ht="69" customHeight="1" x14ac:dyDescent="0.2">
      <c r="A120" s="11" t="s">
        <v>96</v>
      </c>
      <c r="B120" s="77" t="s">
        <v>95</v>
      </c>
      <c r="C120" s="78" t="s">
        <v>15</v>
      </c>
      <c r="D120" s="19">
        <v>8</v>
      </c>
      <c r="E120" s="226"/>
      <c r="F120" s="21">
        <f>D120*E120</f>
        <v>0</v>
      </c>
      <c r="G120" s="29" t="s">
        <v>44</v>
      </c>
    </row>
    <row r="121" spans="1:7" s="42" customFormat="1" x14ac:dyDescent="0.2">
      <c r="A121" s="11"/>
      <c r="B121" s="77"/>
      <c r="C121" s="78"/>
      <c r="D121" s="19"/>
      <c r="E121" s="226"/>
      <c r="F121" s="21"/>
      <c r="G121" s="41"/>
    </row>
    <row r="122" spans="1:7" s="42" customFormat="1" ht="56.25" customHeight="1" x14ac:dyDescent="0.2">
      <c r="A122" s="11" t="s">
        <v>98</v>
      </c>
      <c r="B122" s="77" t="s">
        <v>97</v>
      </c>
      <c r="C122" s="18" t="s">
        <v>20</v>
      </c>
      <c r="D122" s="19">
        <v>120</v>
      </c>
      <c r="E122" s="226"/>
      <c r="F122" s="21">
        <f>D122*E122</f>
        <v>0</v>
      </c>
      <c r="G122" s="22" t="s">
        <v>44</v>
      </c>
    </row>
    <row r="123" spans="1:7" s="42" customFormat="1" x14ac:dyDescent="0.2">
      <c r="A123" s="11"/>
      <c r="B123" s="77"/>
      <c r="C123" s="78"/>
      <c r="D123" s="19"/>
      <c r="E123" s="226"/>
      <c r="F123" s="21"/>
      <c r="G123" s="41"/>
    </row>
    <row r="124" spans="1:7" s="42" customFormat="1" ht="51" x14ac:dyDescent="0.2">
      <c r="A124" s="11" t="s">
        <v>100</v>
      </c>
      <c r="B124" s="77" t="s">
        <v>101</v>
      </c>
      <c r="C124" s="18" t="s">
        <v>20</v>
      </c>
      <c r="D124" s="19">
        <v>38</v>
      </c>
      <c r="E124" s="226"/>
      <c r="F124" s="21">
        <f>D124*E124</f>
        <v>0</v>
      </c>
      <c r="G124" s="41"/>
    </row>
    <row r="125" spans="1:7" s="42" customFormat="1" x14ac:dyDescent="0.2">
      <c r="A125" s="11"/>
      <c r="B125" s="77"/>
      <c r="C125" s="78"/>
      <c r="D125" s="19"/>
      <c r="E125" s="226"/>
      <c r="F125" s="21"/>
      <c r="G125" s="41"/>
    </row>
    <row r="126" spans="1:7" s="10" customFormat="1" ht="53.25" customHeight="1" x14ac:dyDescent="0.2">
      <c r="A126" s="11" t="s">
        <v>102</v>
      </c>
      <c r="B126" s="77" t="s">
        <v>164</v>
      </c>
      <c r="C126" s="18" t="s">
        <v>20</v>
      </c>
      <c r="D126" s="19">
        <v>106</v>
      </c>
      <c r="E126" s="226"/>
      <c r="F126" s="21">
        <f>D126*E126</f>
        <v>0</v>
      </c>
      <c r="G126" s="29" t="s">
        <v>44</v>
      </c>
    </row>
    <row r="127" spans="1:7" s="42" customFormat="1" x14ac:dyDescent="0.2">
      <c r="A127" s="11"/>
      <c r="B127" s="77"/>
      <c r="C127" s="78"/>
      <c r="D127" s="19"/>
      <c r="E127" s="226"/>
      <c r="F127" s="21"/>
      <c r="G127" s="41"/>
    </row>
    <row r="128" spans="1:7" s="10" customFormat="1" ht="53.25" customHeight="1" x14ac:dyDescent="0.2">
      <c r="A128" s="11" t="s">
        <v>104</v>
      </c>
      <c r="B128" s="77" t="s">
        <v>103</v>
      </c>
      <c r="C128" s="18" t="s">
        <v>15</v>
      </c>
      <c r="D128" s="19">
        <v>1</v>
      </c>
      <c r="E128" s="226"/>
      <c r="F128" s="21">
        <f>D128*E128</f>
        <v>0</v>
      </c>
      <c r="G128" s="29" t="s">
        <v>44</v>
      </c>
    </row>
    <row r="129" spans="1:7" s="23" customFormat="1" x14ac:dyDescent="0.2">
      <c r="A129" s="48"/>
      <c r="B129" s="17"/>
      <c r="C129" s="18"/>
      <c r="D129" s="19"/>
      <c r="E129" s="226"/>
      <c r="F129" s="21"/>
      <c r="G129" s="32"/>
    </row>
    <row r="130" spans="1:7" s="30" customFormat="1" ht="84.75" customHeight="1" x14ac:dyDescent="0.2">
      <c r="A130" s="48" t="s">
        <v>106</v>
      </c>
      <c r="B130" s="17" t="s">
        <v>107</v>
      </c>
      <c r="C130" s="18" t="s">
        <v>15</v>
      </c>
      <c r="D130" s="19">
        <v>5</v>
      </c>
      <c r="E130" s="226"/>
      <c r="F130" s="21">
        <f>D130*E130</f>
        <v>0</v>
      </c>
      <c r="G130" s="119"/>
    </row>
    <row r="131" spans="1:7" s="23" customFormat="1" x14ac:dyDescent="0.2">
      <c r="A131" s="48"/>
      <c r="B131" s="17"/>
      <c r="C131" s="18"/>
      <c r="D131" s="19"/>
      <c r="E131" s="226"/>
      <c r="F131" s="21"/>
      <c r="G131" s="32"/>
    </row>
    <row r="132" spans="1:7" s="23" customFormat="1" ht="51" x14ac:dyDescent="0.2">
      <c r="A132" s="48" t="s">
        <v>108</v>
      </c>
      <c r="B132" s="17" t="s">
        <v>105</v>
      </c>
      <c r="C132" s="18" t="s">
        <v>15</v>
      </c>
      <c r="D132" s="3">
        <v>1</v>
      </c>
      <c r="E132" s="230"/>
      <c r="F132" s="21">
        <f>D132*E132</f>
        <v>0</v>
      </c>
      <c r="G132" s="32"/>
    </row>
    <row r="133" spans="1:7" s="23" customFormat="1" x14ac:dyDescent="0.2">
      <c r="A133" s="48"/>
      <c r="B133" s="17"/>
      <c r="C133" s="18"/>
      <c r="D133" s="19"/>
      <c r="E133" s="226"/>
      <c r="F133" s="21"/>
      <c r="G133" s="32"/>
    </row>
    <row r="134" spans="1:7" s="30" customFormat="1" ht="63.75" customHeight="1" x14ac:dyDescent="0.2">
      <c r="A134" s="48" t="s">
        <v>165</v>
      </c>
      <c r="B134" s="17" t="s">
        <v>71</v>
      </c>
      <c r="C134" s="18" t="s">
        <v>37</v>
      </c>
      <c r="D134" s="19">
        <v>66</v>
      </c>
      <c r="E134" s="230"/>
      <c r="F134" s="19">
        <f>D134*E134</f>
        <v>0</v>
      </c>
      <c r="G134" s="29" t="s">
        <v>44</v>
      </c>
    </row>
    <row r="135" spans="1:7" s="23" customFormat="1" x14ac:dyDescent="0.2">
      <c r="A135" s="73"/>
      <c r="B135" s="34"/>
      <c r="C135" s="80"/>
      <c r="D135" s="36"/>
      <c r="E135" s="228"/>
      <c r="F135" s="37"/>
      <c r="G135" s="32"/>
    </row>
    <row r="136" spans="1:7" s="23" customFormat="1" x14ac:dyDescent="0.2">
      <c r="A136" s="11"/>
      <c r="B136" s="77"/>
      <c r="C136" s="78"/>
      <c r="D136" s="38"/>
      <c r="E136" s="224" t="s">
        <v>56</v>
      </c>
      <c r="F136" s="15">
        <f>SUM(F112:F134)</f>
        <v>0</v>
      </c>
      <c r="G136" s="32"/>
    </row>
    <row r="137" spans="1:7" s="23" customFormat="1" x14ac:dyDescent="0.2">
      <c r="A137" s="11"/>
      <c r="B137" s="77"/>
      <c r="C137" s="78"/>
      <c r="D137" s="38"/>
      <c r="E137" s="241"/>
      <c r="G137" s="32"/>
    </row>
    <row r="138" spans="1:7" s="23" customFormat="1" x14ac:dyDescent="0.2">
      <c r="A138" s="11"/>
      <c r="B138" s="77"/>
      <c r="C138" s="78"/>
      <c r="D138" s="38"/>
      <c r="E138" s="224"/>
      <c r="F138" s="15"/>
      <c r="G138" s="32"/>
    </row>
    <row r="139" spans="1:7" s="23" customFormat="1" x14ac:dyDescent="0.2">
      <c r="A139" s="11"/>
      <c r="B139" s="77"/>
      <c r="C139" s="78"/>
      <c r="D139" s="38"/>
      <c r="E139" s="224"/>
      <c r="F139" s="15"/>
      <c r="G139" s="32"/>
    </row>
    <row r="140" spans="1:7" s="23" customFormat="1" x14ac:dyDescent="0.2">
      <c r="A140" s="53"/>
      <c r="B140" s="54"/>
      <c r="C140" s="55"/>
      <c r="D140" s="39"/>
      <c r="E140" s="229"/>
      <c r="F140" s="40"/>
      <c r="G140" s="32"/>
    </row>
    <row r="141" spans="1:7" s="30" customFormat="1" x14ac:dyDescent="0.2">
      <c r="A141" s="1" t="s">
        <v>109</v>
      </c>
      <c r="B141" s="77"/>
      <c r="C141" s="78"/>
      <c r="D141" s="38"/>
      <c r="E141" s="224"/>
      <c r="F141" s="15"/>
      <c r="G141" s="119"/>
    </row>
    <row r="142" spans="1:7" s="30" customFormat="1" x14ac:dyDescent="0.2">
      <c r="A142" s="1"/>
      <c r="B142" s="77"/>
      <c r="C142" s="78"/>
      <c r="D142" s="38"/>
      <c r="E142" s="224"/>
      <c r="F142" s="15"/>
      <c r="G142" s="119"/>
    </row>
    <row r="143" spans="1:7" s="30" customFormat="1" x14ac:dyDescent="0.2">
      <c r="A143" s="4" t="s">
        <v>2</v>
      </c>
      <c r="B143" s="5" t="s">
        <v>3</v>
      </c>
      <c r="C143" s="6" t="s">
        <v>4</v>
      </c>
      <c r="D143" s="7" t="s">
        <v>5</v>
      </c>
      <c r="E143" s="223" t="s">
        <v>6</v>
      </c>
      <c r="F143" s="8" t="s">
        <v>7</v>
      </c>
      <c r="G143" s="119"/>
    </row>
    <row r="144" spans="1:7" s="30" customFormat="1" x14ac:dyDescent="0.2">
      <c r="A144" s="11"/>
      <c r="B144" s="77"/>
      <c r="C144" s="78"/>
      <c r="D144" s="38"/>
      <c r="E144" s="224"/>
      <c r="F144" s="15"/>
      <c r="G144" s="119"/>
    </row>
    <row r="145" spans="1:7" s="30" customFormat="1" ht="53.25" customHeight="1" x14ac:dyDescent="0.2">
      <c r="A145" s="11" t="s">
        <v>110</v>
      </c>
      <c r="B145" s="77" t="s">
        <v>111</v>
      </c>
      <c r="C145" s="18" t="s">
        <v>15</v>
      </c>
      <c r="D145" s="72">
        <v>1</v>
      </c>
      <c r="E145" s="236"/>
      <c r="F145" s="72">
        <f>D145*E145</f>
        <v>0</v>
      </c>
      <c r="G145" s="119"/>
    </row>
    <row r="146" spans="1:7" s="30" customFormat="1" x14ac:dyDescent="0.2">
      <c r="A146" s="11"/>
      <c r="B146" s="81" t="s">
        <v>112</v>
      </c>
      <c r="C146" s="18"/>
      <c r="D146" s="72"/>
      <c r="E146" s="236"/>
      <c r="F146" s="72"/>
      <c r="G146" s="119"/>
    </row>
    <row r="147" spans="1:7" s="30" customFormat="1" x14ac:dyDescent="0.2">
      <c r="A147" s="11"/>
      <c r="B147" s="77"/>
      <c r="C147" s="18"/>
      <c r="D147" s="72"/>
      <c r="E147" s="236"/>
      <c r="F147" s="72"/>
      <c r="G147" s="119"/>
    </row>
    <row r="148" spans="1:7" s="30" customFormat="1" ht="38.25" x14ac:dyDescent="0.2">
      <c r="A148" s="11" t="s">
        <v>113</v>
      </c>
      <c r="B148" s="77" t="s">
        <v>114</v>
      </c>
      <c r="C148" s="18" t="s">
        <v>15</v>
      </c>
      <c r="D148" s="72">
        <v>1</v>
      </c>
      <c r="E148" s="236"/>
      <c r="F148" s="72">
        <f>D148*E148</f>
        <v>0</v>
      </c>
      <c r="G148" s="119"/>
    </row>
    <row r="149" spans="1:7" s="30" customFormat="1" x14ac:dyDescent="0.2">
      <c r="A149" s="11"/>
      <c r="B149" s="81" t="s">
        <v>115</v>
      </c>
      <c r="C149" s="18"/>
      <c r="D149" s="72"/>
      <c r="E149" s="236"/>
      <c r="F149" s="72"/>
      <c r="G149" s="119"/>
    </row>
    <row r="150" spans="1:7" s="30" customFormat="1" x14ac:dyDescent="0.2">
      <c r="A150" s="11"/>
      <c r="B150" s="77"/>
      <c r="C150" s="18"/>
      <c r="D150" s="82"/>
      <c r="E150" s="237"/>
      <c r="F150" s="71"/>
      <c r="G150" s="119"/>
    </row>
    <row r="151" spans="1:7" s="30" customFormat="1" ht="38.25" x14ac:dyDescent="0.2">
      <c r="A151" s="11" t="s">
        <v>116</v>
      </c>
      <c r="B151" s="77" t="s">
        <v>117</v>
      </c>
      <c r="C151" s="18" t="s">
        <v>28</v>
      </c>
      <c r="D151" s="71">
        <v>22</v>
      </c>
      <c r="E151" s="237"/>
      <c r="F151" s="71">
        <f>D151*E151</f>
        <v>0</v>
      </c>
      <c r="G151" s="119"/>
    </row>
    <row r="152" spans="1:7" s="30" customFormat="1" x14ac:dyDescent="0.2">
      <c r="A152" s="11"/>
      <c r="B152" s="77"/>
      <c r="C152" s="18"/>
      <c r="D152" s="71"/>
      <c r="E152" s="237"/>
      <c r="F152" s="71"/>
      <c r="G152" s="119"/>
    </row>
    <row r="153" spans="1:7" s="30" customFormat="1" ht="41.25" customHeight="1" x14ac:dyDescent="0.2">
      <c r="A153" s="11" t="s">
        <v>166</v>
      </c>
      <c r="B153" s="77" t="s">
        <v>167</v>
      </c>
      <c r="C153" s="18" t="s">
        <v>28</v>
      </c>
      <c r="D153" s="71">
        <v>8</v>
      </c>
      <c r="E153" s="237"/>
      <c r="F153" s="71">
        <f>D153*E153</f>
        <v>0</v>
      </c>
      <c r="G153" s="119"/>
    </row>
    <row r="154" spans="1:7" s="23" customFormat="1" x14ac:dyDescent="0.2">
      <c r="A154" s="73"/>
      <c r="B154" s="34"/>
      <c r="C154" s="80"/>
      <c r="D154" s="36"/>
      <c r="E154" s="228"/>
      <c r="F154" s="37"/>
      <c r="G154" s="32"/>
    </row>
    <row r="155" spans="1:7" s="23" customFormat="1" x14ac:dyDescent="0.2">
      <c r="A155" s="11"/>
      <c r="B155" s="77"/>
      <c r="C155" s="78"/>
      <c r="D155" s="38"/>
      <c r="E155" s="226"/>
      <c r="F155" s="21"/>
      <c r="G155" s="32"/>
    </row>
    <row r="156" spans="1:7" s="23" customFormat="1" x14ac:dyDescent="0.2">
      <c r="A156" s="11"/>
      <c r="B156" s="77"/>
      <c r="C156" s="78"/>
      <c r="D156" s="38"/>
      <c r="E156" s="224" t="s">
        <v>56</v>
      </c>
      <c r="F156" s="15">
        <f>SUM(F145:F155)</f>
        <v>0</v>
      </c>
      <c r="G156" s="32"/>
    </row>
    <row r="157" spans="1:7" s="23" customFormat="1" x14ac:dyDescent="0.2">
      <c r="A157" s="11"/>
      <c r="B157" s="77"/>
      <c r="C157" s="78"/>
      <c r="D157" s="38"/>
      <c r="E157" s="224"/>
      <c r="F157" s="15"/>
      <c r="G157" s="32"/>
    </row>
    <row r="158" spans="1:7" s="23" customFormat="1" x14ac:dyDescent="0.2">
      <c r="A158" s="11"/>
      <c r="B158" s="77"/>
      <c r="C158" s="78"/>
      <c r="D158" s="38"/>
      <c r="E158" s="224"/>
      <c r="F158" s="15"/>
      <c r="G158" s="32"/>
    </row>
    <row r="159" spans="1:7" s="23" customFormat="1" x14ac:dyDescent="0.2">
      <c r="A159" s="11"/>
      <c r="B159" s="77"/>
      <c r="C159" s="78"/>
      <c r="D159" s="38"/>
      <c r="E159" s="224"/>
      <c r="F159" s="15"/>
      <c r="G159" s="32"/>
    </row>
    <row r="160" spans="1:7" s="23" customFormat="1" x14ac:dyDescent="0.2">
      <c r="A160" s="1" t="s">
        <v>168</v>
      </c>
      <c r="B160" s="77"/>
      <c r="C160" s="78"/>
      <c r="D160" s="38"/>
      <c r="E160" s="224"/>
      <c r="F160" s="15"/>
      <c r="G160" s="32"/>
    </row>
    <row r="161" spans="1:7" s="23" customFormat="1" x14ac:dyDescent="0.2">
      <c r="A161" s="1"/>
      <c r="B161" s="77"/>
      <c r="C161" s="78"/>
      <c r="D161" s="38"/>
      <c r="E161" s="224"/>
      <c r="F161" s="15"/>
      <c r="G161" s="32"/>
    </row>
    <row r="162" spans="1:7" s="23" customFormat="1" x14ac:dyDescent="0.2">
      <c r="A162" s="4" t="s">
        <v>2</v>
      </c>
      <c r="B162" s="5" t="s">
        <v>3</v>
      </c>
      <c r="C162" s="6" t="s">
        <v>4</v>
      </c>
      <c r="D162" s="7" t="s">
        <v>5</v>
      </c>
      <c r="E162" s="223" t="s">
        <v>6</v>
      </c>
      <c r="F162" s="8" t="s">
        <v>7</v>
      </c>
      <c r="G162" s="32"/>
    </row>
    <row r="163" spans="1:7" s="23" customFormat="1" x14ac:dyDescent="0.2">
      <c r="A163" s="11"/>
      <c r="B163" s="77"/>
      <c r="C163" s="78"/>
      <c r="D163" s="38"/>
      <c r="E163" s="224"/>
      <c r="F163" s="15"/>
      <c r="G163" s="32"/>
    </row>
    <row r="164" spans="1:7" s="23" customFormat="1" ht="68.25" customHeight="1" x14ac:dyDescent="0.2">
      <c r="A164" s="11" t="s">
        <v>119</v>
      </c>
      <c r="B164" s="77" t="s">
        <v>169</v>
      </c>
      <c r="C164" s="18" t="s">
        <v>15</v>
      </c>
      <c r="D164" s="71">
        <v>2</v>
      </c>
      <c r="E164" s="242"/>
      <c r="F164" s="71">
        <f>D164*E164</f>
        <v>0</v>
      </c>
      <c r="G164" s="32"/>
    </row>
    <row r="165" spans="1:7" s="23" customFormat="1" x14ac:dyDescent="0.2">
      <c r="A165" s="11"/>
      <c r="B165" s="83"/>
      <c r="C165" s="16"/>
      <c r="D165" s="38"/>
      <c r="E165" s="224"/>
      <c r="F165" s="21"/>
      <c r="G165" s="32"/>
    </row>
    <row r="166" spans="1:7" s="23" customFormat="1" ht="80.25" customHeight="1" x14ac:dyDescent="0.2">
      <c r="A166" s="11" t="s">
        <v>121</v>
      </c>
      <c r="B166" s="77" t="s">
        <v>170</v>
      </c>
      <c r="C166" s="18" t="s">
        <v>15</v>
      </c>
      <c r="D166" s="71">
        <v>4</v>
      </c>
      <c r="E166" s="242"/>
      <c r="F166" s="71">
        <f>D166*E166</f>
        <v>0</v>
      </c>
      <c r="G166" s="32"/>
    </row>
    <row r="167" spans="1:7" s="23" customFormat="1" x14ac:dyDescent="0.2">
      <c r="A167" s="11"/>
      <c r="B167" s="83"/>
      <c r="C167" s="16"/>
      <c r="D167" s="38"/>
      <c r="E167" s="226"/>
      <c r="F167" s="21"/>
      <c r="G167" s="32"/>
    </row>
    <row r="168" spans="1:7" s="23" customFormat="1" ht="25.5" x14ac:dyDescent="0.2">
      <c r="A168" s="2" t="s">
        <v>123</v>
      </c>
      <c r="B168" s="90" t="s">
        <v>171</v>
      </c>
      <c r="C168" s="2" t="s">
        <v>15</v>
      </c>
      <c r="D168" s="71">
        <v>1</v>
      </c>
      <c r="E168" s="242"/>
      <c r="F168" s="71">
        <f>D168*E168</f>
        <v>0</v>
      </c>
      <c r="G168" s="32"/>
    </row>
    <row r="169" spans="1:7" s="23" customFormat="1" x14ac:dyDescent="0.2">
      <c r="A169" s="2"/>
      <c r="B169" s="90" t="s">
        <v>172</v>
      </c>
      <c r="C169" s="2"/>
      <c r="D169" s="71"/>
      <c r="E169" s="242"/>
      <c r="F169" s="71"/>
      <c r="G169" s="32"/>
    </row>
    <row r="170" spans="1:7" s="23" customFormat="1" x14ac:dyDescent="0.2">
      <c r="A170" s="2"/>
      <c r="B170" s="90" t="s">
        <v>173</v>
      </c>
      <c r="C170" s="2"/>
      <c r="D170" s="71"/>
      <c r="E170" s="242"/>
      <c r="F170" s="71"/>
      <c r="G170" s="32"/>
    </row>
    <row r="171" spans="1:7" s="23" customFormat="1" x14ac:dyDescent="0.2">
      <c r="A171" s="11"/>
      <c r="B171" s="83"/>
      <c r="C171" s="16"/>
      <c r="D171" s="38"/>
      <c r="E171" s="226"/>
      <c r="F171" s="21"/>
      <c r="G171" s="32"/>
    </row>
    <row r="172" spans="1:7" s="23" customFormat="1" ht="57" customHeight="1" x14ac:dyDescent="0.2">
      <c r="A172" s="11" t="s">
        <v>125</v>
      </c>
      <c r="B172" s="77" t="s">
        <v>174</v>
      </c>
      <c r="C172" s="18" t="s">
        <v>15</v>
      </c>
      <c r="D172" s="71">
        <v>1</v>
      </c>
      <c r="E172" s="242"/>
      <c r="F172" s="71">
        <f>D172*E172</f>
        <v>0</v>
      </c>
      <c r="G172" s="32"/>
    </row>
    <row r="173" spans="1:7" s="23" customFormat="1" x14ac:dyDescent="0.2">
      <c r="A173" s="11"/>
      <c r="B173" s="83"/>
      <c r="C173" s="16"/>
      <c r="D173" s="38"/>
      <c r="E173" s="226"/>
      <c r="F173" s="21"/>
      <c r="G173" s="32"/>
    </row>
    <row r="174" spans="1:7" s="23" customFormat="1" ht="36" customHeight="1" x14ac:dyDescent="0.2">
      <c r="A174" s="2" t="s">
        <v>127</v>
      </c>
      <c r="B174" s="90" t="s">
        <v>175</v>
      </c>
      <c r="C174" s="2" t="s">
        <v>15</v>
      </c>
      <c r="D174" s="71">
        <v>1</v>
      </c>
      <c r="E174" s="242"/>
      <c r="F174" s="71">
        <f>D174*E174</f>
        <v>0</v>
      </c>
      <c r="G174" s="32"/>
    </row>
    <row r="175" spans="1:7" s="23" customFormat="1" x14ac:dyDescent="0.2">
      <c r="A175" s="73"/>
      <c r="B175" s="34"/>
      <c r="C175" s="80"/>
      <c r="D175" s="36"/>
      <c r="E175" s="228"/>
      <c r="F175" s="37"/>
      <c r="G175" s="32"/>
    </row>
    <row r="176" spans="1:7" s="23" customFormat="1" x14ac:dyDescent="0.2">
      <c r="A176" s="11"/>
      <c r="B176" s="77"/>
      <c r="C176" s="78"/>
      <c r="D176" s="38"/>
      <c r="E176" s="226"/>
      <c r="F176" s="21"/>
      <c r="G176" s="32"/>
    </row>
    <row r="177" spans="1:7" s="23" customFormat="1" x14ac:dyDescent="0.2">
      <c r="A177" s="11"/>
      <c r="B177" s="77"/>
      <c r="C177" s="78"/>
      <c r="D177" s="38"/>
      <c r="E177" s="224" t="s">
        <v>56</v>
      </c>
      <c r="F177" s="15">
        <f>SUM(F164:F176)</f>
        <v>0</v>
      </c>
      <c r="G177" s="32"/>
    </row>
    <row r="178" spans="1:7" s="23" customFormat="1" x14ac:dyDescent="0.2">
      <c r="A178" s="11"/>
      <c r="B178" s="77"/>
      <c r="C178" s="78"/>
      <c r="D178" s="38"/>
      <c r="E178" s="224"/>
      <c r="F178" s="15"/>
      <c r="G178" s="32"/>
    </row>
    <row r="179" spans="1:7" s="23" customFormat="1" x14ac:dyDescent="0.2">
      <c r="A179" s="11"/>
      <c r="B179" s="77"/>
      <c r="C179" s="78"/>
      <c r="D179" s="38"/>
      <c r="E179" s="224"/>
      <c r="F179" s="15"/>
      <c r="G179" s="32"/>
    </row>
    <row r="180" spans="1:7" s="23" customFormat="1" x14ac:dyDescent="0.2">
      <c r="A180" s="1" t="s">
        <v>176</v>
      </c>
      <c r="B180" s="77"/>
      <c r="C180" s="78"/>
      <c r="D180" s="38"/>
      <c r="E180" s="224"/>
      <c r="F180" s="15"/>
      <c r="G180" s="32"/>
    </row>
    <row r="181" spans="1:7" s="23" customFormat="1" x14ac:dyDescent="0.2">
      <c r="A181" s="1"/>
      <c r="B181" s="77"/>
      <c r="C181" s="78"/>
      <c r="D181" s="38"/>
      <c r="E181" s="224"/>
      <c r="F181" s="15"/>
      <c r="G181" s="32"/>
    </row>
    <row r="182" spans="1:7" s="23" customFormat="1" x14ac:dyDescent="0.2">
      <c r="A182" s="4" t="s">
        <v>2</v>
      </c>
      <c r="B182" s="5" t="s">
        <v>3</v>
      </c>
      <c r="C182" s="6" t="s">
        <v>4</v>
      </c>
      <c r="D182" s="7" t="s">
        <v>5</v>
      </c>
      <c r="E182" s="223" t="s">
        <v>6</v>
      </c>
      <c r="F182" s="8" t="s">
        <v>7</v>
      </c>
      <c r="G182" s="32"/>
    </row>
    <row r="183" spans="1:7" s="23" customFormat="1" x14ac:dyDescent="0.2">
      <c r="A183" s="11"/>
      <c r="B183" s="77"/>
      <c r="C183" s="78"/>
      <c r="D183" s="38"/>
      <c r="E183" s="224"/>
      <c r="F183" s="15"/>
      <c r="G183" s="32"/>
    </row>
    <row r="184" spans="1:7" s="23" customFormat="1" ht="51" x14ac:dyDescent="0.2">
      <c r="A184" s="11" t="s">
        <v>132</v>
      </c>
      <c r="B184" s="17" t="s">
        <v>120</v>
      </c>
      <c r="C184" s="18" t="s">
        <v>37</v>
      </c>
      <c r="D184" s="19">
        <v>45</v>
      </c>
      <c r="E184" s="230"/>
      <c r="F184" s="19">
        <f>D184*E184</f>
        <v>0</v>
      </c>
      <c r="G184" s="32"/>
    </row>
    <row r="185" spans="1:7" s="23" customFormat="1" x14ac:dyDescent="0.2">
      <c r="A185" s="11"/>
      <c r="B185" s="77"/>
      <c r="C185" s="78"/>
      <c r="D185" s="19"/>
      <c r="E185" s="230"/>
      <c r="F185" s="19"/>
      <c r="G185" s="32"/>
    </row>
    <row r="186" spans="1:7" s="23" customFormat="1" ht="51.75" customHeight="1" x14ac:dyDescent="0.2">
      <c r="A186" s="11" t="s">
        <v>134</v>
      </c>
      <c r="B186" s="17" t="s">
        <v>122</v>
      </c>
      <c r="C186" s="20" t="s">
        <v>37</v>
      </c>
      <c r="D186" s="19">
        <v>45</v>
      </c>
      <c r="E186" s="230"/>
      <c r="F186" s="19">
        <f>D186*E186</f>
        <v>0</v>
      </c>
      <c r="G186" s="32"/>
    </row>
    <row r="187" spans="1:7" s="23" customFormat="1" x14ac:dyDescent="0.2">
      <c r="A187" s="11"/>
      <c r="B187" s="77"/>
      <c r="C187" s="78"/>
      <c r="D187" s="19"/>
      <c r="E187" s="230"/>
      <c r="F187" s="19"/>
      <c r="G187" s="32"/>
    </row>
    <row r="188" spans="1:7" s="23" customFormat="1" ht="38.25" x14ac:dyDescent="0.2">
      <c r="A188" s="11" t="s">
        <v>137</v>
      </c>
      <c r="B188" s="17" t="s">
        <v>124</v>
      </c>
      <c r="C188" s="20" t="s">
        <v>20</v>
      </c>
      <c r="D188" s="19">
        <v>90</v>
      </c>
      <c r="E188" s="230"/>
      <c r="F188" s="19">
        <f>D188*E188</f>
        <v>0</v>
      </c>
      <c r="G188" s="32"/>
    </row>
    <row r="189" spans="1:7" s="23" customFormat="1" x14ac:dyDescent="0.2">
      <c r="A189" s="11"/>
      <c r="B189" s="17"/>
      <c r="C189" s="20"/>
      <c r="D189" s="19"/>
      <c r="E189" s="230"/>
      <c r="F189" s="19"/>
      <c r="G189" s="32"/>
    </row>
    <row r="190" spans="1:7" s="23" customFormat="1" ht="25.5" x14ac:dyDescent="0.2">
      <c r="A190" s="11" t="s">
        <v>177</v>
      </c>
      <c r="B190" s="17" t="s">
        <v>178</v>
      </c>
      <c r="C190" s="20" t="s">
        <v>15</v>
      </c>
      <c r="D190" s="19">
        <v>1</v>
      </c>
      <c r="E190" s="230"/>
      <c r="F190" s="19">
        <f>D190*E190</f>
        <v>0</v>
      </c>
      <c r="G190" s="32"/>
    </row>
    <row r="191" spans="1:7" s="23" customFormat="1" x14ac:dyDescent="0.2">
      <c r="A191" s="11"/>
      <c r="B191" s="17"/>
      <c r="C191" s="20"/>
      <c r="D191" s="19"/>
      <c r="E191" s="230"/>
      <c r="F191" s="19"/>
      <c r="G191" s="32"/>
    </row>
    <row r="192" spans="1:7" s="23" customFormat="1" ht="51" x14ac:dyDescent="0.2">
      <c r="A192" s="11" t="s">
        <v>179</v>
      </c>
      <c r="B192" s="17" t="s">
        <v>126</v>
      </c>
      <c r="C192" s="18" t="s">
        <v>37</v>
      </c>
      <c r="D192" s="19">
        <v>55</v>
      </c>
      <c r="E192" s="230"/>
      <c r="F192" s="19">
        <f>D192*E192</f>
        <v>0</v>
      </c>
      <c r="G192" s="32"/>
    </row>
    <row r="193" spans="1:7" s="23" customFormat="1" x14ac:dyDescent="0.2">
      <c r="A193" s="11"/>
      <c r="B193" s="77"/>
      <c r="C193" s="78"/>
      <c r="D193" s="19"/>
      <c r="E193" s="230"/>
      <c r="F193" s="19"/>
      <c r="G193" s="32"/>
    </row>
    <row r="194" spans="1:7" s="23" customFormat="1" ht="63.75" x14ac:dyDescent="0.2">
      <c r="A194" s="11" t="s">
        <v>180</v>
      </c>
      <c r="B194" s="17" t="s">
        <v>128</v>
      </c>
      <c r="C194" s="20" t="s">
        <v>37</v>
      </c>
      <c r="D194" s="19">
        <v>55</v>
      </c>
      <c r="E194" s="230"/>
      <c r="F194" s="19">
        <f>D194*E194</f>
        <v>0</v>
      </c>
      <c r="G194" s="32"/>
    </row>
    <row r="195" spans="1:7" s="23" customFormat="1" x14ac:dyDescent="0.2">
      <c r="A195" s="11"/>
      <c r="B195" s="77"/>
      <c r="C195" s="78"/>
      <c r="D195" s="19"/>
      <c r="E195" s="230"/>
      <c r="F195" s="19"/>
      <c r="G195" s="32"/>
    </row>
    <row r="196" spans="1:7" s="23" customFormat="1" ht="25.5" x14ac:dyDescent="0.2">
      <c r="A196" s="11" t="s">
        <v>181</v>
      </c>
      <c r="B196" s="17" t="s">
        <v>130</v>
      </c>
      <c r="C196" s="20" t="s">
        <v>20</v>
      </c>
      <c r="D196" s="19">
        <v>110</v>
      </c>
      <c r="E196" s="230"/>
      <c r="F196" s="19">
        <f>D196*E196</f>
        <v>0</v>
      </c>
      <c r="G196" s="32"/>
    </row>
    <row r="197" spans="1:7" s="23" customFormat="1" x14ac:dyDescent="0.2">
      <c r="A197" s="73"/>
      <c r="B197" s="34"/>
      <c r="C197" s="80"/>
      <c r="D197" s="36"/>
      <c r="E197" s="228"/>
      <c r="F197" s="37"/>
      <c r="G197" s="32"/>
    </row>
    <row r="198" spans="1:7" s="23" customFormat="1" x14ac:dyDescent="0.2">
      <c r="A198" s="11"/>
      <c r="B198" s="77"/>
      <c r="C198" s="78"/>
      <c r="D198" s="38"/>
      <c r="E198" s="226"/>
      <c r="F198" s="21"/>
      <c r="G198" s="32"/>
    </row>
    <row r="199" spans="1:7" s="23" customFormat="1" x14ac:dyDescent="0.2">
      <c r="A199" s="11"/>
      <c r="B199" s="77"/>
      <c r="C199" s="78"/>
      <c r="D199" s="38"/>
      <c r="E199" s="224" t="s">
        <v>56</v>
      </c>
      <c r="F199" s="15">
        <f>SUM(F184:F198)</f>
        <v>0</v>
      </c>
      <c r="G199" s="32"/>
    </row>
    <row r="200" spans="1:7" s="23" customFormat="1" x14ac:dyDescent="0.2">
      <c r="A200" s="11"/>
      <c r="B200" s="77"/>
      <c r="C200" s="78"/>
      <c r="D200" s="38"/>
      <c r="E200" s="224"/>
      <c r="F200" s="15"/>
      <c r="G200" s="32"/>
    </row>
    <row r="201" spans="1:7" s="23" customFormat="1" x14ac:dyDescent="0.2">
      <c r="A201" s="11"/>
      <c r="B201" s="77"/>
      <c r="C201" s="78"/>
      <c r="D201" s="38"/>
      <c r="E201" s="224"/>
      <c r="F201" s="15"/>
      <c r="G201" s="32"/>
    </row>
    <row r="202" spans="1:7" s="23" customFormat="1" x14ac:dyDescent="0.2">
      <c r="A202" s="1" t="s">
        <v>182</v>
      </c>
      <c r="B202" s="77"/>
      <c r="C202" s="78"/>
      <c r="D202" s="38"/>
      <c r="E202" s="224"/>
      <c r="F202" s="15"/>
      <c r="G202" s="32"/>
    </row>
    <row r="203" spans="1:7" s="23" customFormat="1" x14ac:dyDescent="0.2">
      <c r="A203" s="1"/>
      <c r="B203" s="77"/>
      <c r="C203" s="78"/>
      <c r="D203" s="38"/>
      <c r="E203" s="224"/>
      <c r="F203" s="15"/>
      <c r="G203" s="32"/>
    </row>
    <row r="204" spans="1:7" s="23" customFormat="1" x14ac:dyDescent="0.2">
      <c r="A204" s="4" t="s">
        <v>2</v>
      </c>
      <c r="B204" s="5" t="s">
        <v>3</v>
      </c>
      <c r="C204" s="6" t="s">
        <v>4</v>
      </c>
      <c r="D204" s="7" t="s">
        <v>5</v>
      </c>
      <c r="E204" s="223" t="s">
        <v>6</v>
      </c>
      <c r="F204" s="8" t="s">
        <v>7</v>
      </c>
      <c r="G204" s="32"/>
    </row>
    <row r="205" spans="1:7" s="23" customFormat="1" x14ac:dyDescent="0.2">
      <c r="A205" s="64"/>
      <c r="B205" s="57"/>
      <c r="C205" s="58"/>
      <c r="D205" s="85"/>
      <c r="E205" s="224"/>
      <c r="F205" s="15"/>
      <c r="G205" s="32"/>
    </row>
    <row r="206" spans="1:7" s="23" customFormat="1" x14ac:dyDescent="0.2">
      <c r="A206" s="67" t="s">
        <v>183</v>
      </c>
      <c r="B206" s="57" t="s">
        <v>184</v>
      </c>
      <c r="C206" s="91" t="s">
        <v>15</v>
      </c>
      <c r="D206" s="21">
        <v>4</v>
      </c>
      <c r="E206" s="226"/>
      <c r="F206" s="21">
        <f>D206*E206</f>
        <v>0</v>
      </c>
      <c r="G206" s="32"/>
    </row>
    <row r="207" spans="1:7" s="23" customFormat="1" x14ac:dyDescent="0.2">
      <c r="A207" s="67"/>
      <c r="B207" s="57"/>
      <c r="C207" s="91"/>
      <c r="D207" s="21"/>
      <c r="E207" s="226"/>
      <c r="F207" s="21"/>
      <c r="G207" s="32"/>
    </row>
    <row r="208" spans="1:7" s="23" customFormat="1" ht="25.5" x14ac:dyDescent="0.2">
      <c r="A208" s="48" t="s">
        <v>185</v>
      </c>
      <c r="B208" s="17" t="s">
        <v>186</v>
      </c>
      <c r="C208" s="46" t="s">
        <v>37</v>
      </c>
      <c r="D208" s="19">
        <v>46</v>
      </c>
      <c r="E208" s="225"/>
      <c r="F208" s="129">
        <f>D208*E208</f>
        <v>0</v>
      </c>
      <c r="G208" s="32"/>
    </row>
    <row r="209" spans="1:7" s="23" customFormat="1" x14ac:dyDescent="0.2">
      <c r="A209" s="16"/>
      <c r="B209" s="17"/>
      <c r="C209" s="46"/>
      <c r="D209" s="21"/>
      <c r="E209" s="225"/>
      <c r="F209" s="129"/>
      <c r="G209" s="32"/>
    </row>
    <row r="210" spans="1:7" s="23" customFormat="1" ht="14.25" x14ac:dyDescent="0.2">
      <c r="A210" s="67" t="s">
        <v>187</v>
      </c>
      <c r="B210" s="17" t="s">
        <v>188</v>
      </c>
      <c r="C210" s="18" t="s">
        <v>28</v>
      </c>
      <c r="D210" s="92">
        <v>40</v>
      </c>
      <c r="E210" s="243"/>
      <c r="F210" s="92">
        <f>D210*E210</f>
        <v>0</v>
      </c>
      <c r="G210" s="32"/>
    </row>
    <row r="211" spans="1:7" s="23" customFormat="1" x14ac:dyDescent="0.2">
      <c r="A211" s="16"/>
      <c r="B211" s="17"/>
      <c r="C211" s="46"/>
      <c r="D211" s="21"/>
      <c r="E211" s="225"/>
      <c r="F211" s="129"/>
      <c r="G211" s="32"/>
    </row>
    <row r="212" spans="1:7" s="23" customFormat="1" ht="51" x14ac:dyDescent="0.2">
      <c r="A212" s="48" t="s">
        <v>189</v>
      </c>
      <c r="B212" s="17" t="s">
        <v>190</v>
      </c>
      <c r="C212" s="46" t="s">
        <v>37</v>
      </c>
      <c r="D212" s="19">
        <v>46</v>
      </c>
      <c r="E212" s="225"/>
      <c r="F212" s="129">
        <f>D212*E212</f>
        <v>0</v>
      </c>
      <c r="G212" s="32"/>
    </row>
    <row r="213" spans="1:7" s="23" customFormat="1" x14ac:dyDescent="0.2">
      <c r="A213" s="16"/>
      <c r="B213" s="17"/>
      <c r="C213" s="46"/>
      <c r="D213" s="21"/>
      <c r="E213" s="225"/>
      <c r="F213" s="129"/>
      <c r="G213" s="32"/>
    </row>
    <row r="214" spans="1:7" s="23" customFormat="1" ht="25.5" x14ac:dyDescent="0.2">
      <c r="A214" s="48" t="s">
        <v>191</v>
      </c>
      <c r="B214" s="17" t="s">
        <v>192</v>
      </c>
      <c r="C214" s="46" t="s">
        <v>37</v>
      </c>
      <c r="D214" s="19">
        <v>46</v>
      </c>
      <c r="E214" s="225"/>
      <c r="F214" s="129">
        <f>D214*E214</f>
        <v>0</v>
      </c>
      <c r="G214" s="32"/>
    </row>
    <row r="215" spans="1:7" s="23" customFormat="1" x14ac:dyDescent="0.2">
      <c r="A215" s="16"/>
      <c r="B215" s="17"/>
      <c r="C215" s="46"/>
      <c r="D215" s="21"/>
      <c r="E215" s="225"/>
      <c r="F215" s="129"/>
      <c r="G215" s="32"/>
    </row>
    <row r="216" spans="1:7" s="23" customFormat="1" ht="25.5" x14ac:dyDescent="0.2">
      <c r="A216" s="48" t="s">
        <v>193</v>
      </c>
      <c r="B216" s="17" t="s">
        <v>194</v>
      </c>
      <c r="C216" s="46" t="s">
        <v>37</v>
      </c>
      <c r="D216" s="19">
        <v>38.5</v>
      </c>
      <c r="E216" s="225"/>
      <c r="F216" s="129">
        <f>D216*E216</f>
        <v>0</v>
      </c>
      <c r="G216" s="32"/>
    </row>
    <row r="217" spans="1:7" s="23" customFormat="1" x14ac:dyDescent="0.2">
      <c r="A217" s="11"/>
      <c r="B217" s="17"/>
      <c r="C217" s="46"/>
      <c r="D217" s="21"/>
      <c r="E217" s="225"/>
      <c r="F217" s="129"/>
      <c r="G217" s="32"/>
    </row>
    <row r="218" spans="1:7" s="23" customFormat="1" ht="25.5" x14ac:dyDescent="0.2">
      <c r="A218" s="67" t="s">
        <v>195</v>
      </c>
      <c r="B218" s="57" t="s">
        <v>196</v>
      </c>
      <c r="C218" s="46" t="s">
        <v>28</v>
      </c>
      <c r="D218" s="21">
        <v>35.799999999999997</v>
      </c>
      <c r="E218" s="226"/>
      <c r="F218" s="21">
        <f>D218*E218</f>
        <v>0</v>
      </c>
      <c r="G218" s="32"/>
    </row>
    <row r="219" spans="1:7" s="23" customFormat="1" x14ac:dyDescent="0.2">
      <c r="A219" s="67"/>
      <c r="B219" s="57"/>
      <c r="C219" s="46"/>
      <c r="D219" s="21"/>
      <c r="E219" s="226"/>
      <c r="F219" s="21"/>
      <c r="G219" s="32"/>
    </row>
    <row r="220" spans="1:7" s="23" customFormat="1" ht="25.5" x14ac:dyDescent="0.2">
      <c r="A220" s="67" t="s">
        <v>197</v>
      </c>
      <c r="B220" s="57" t="s">
        <v>198</v>
      </c>
      <c r="C220" s="46" t="s">
        <v>28</v>
      </c>
      <c r="D220" s="21">
        <v>12.6</v>
      </c>
      <c r="E220" s="226"/>
      <c r="F220" s="21">
        <f>D220*E220</f>
        <v>0</v>
      </c>
      <c r="G220" s="32"/>
    </row>
    <row r="221" spans="1:7" s="23" customFormat="1" x14ac:dyDescent="0.2">
      <c r="A221" s="67"/>
      <c r="B221" s="57"/>
      <c r="C221" s="46"/>
      <c r="D221" s="21"/>
      <c r="E221" s="226"/>
      <c r="F221" s="21"/>
      <c r="G221" s="32"/>
    </row>
    <row r="222" spans="1:7" s="23" customFormat="1" ht="14.25" x14ac:dyDescent="0.2">
      <c r="A222" s="67" t="s">
        <v>199</v>
      </c>
      <c r="B222" s="45" t="s">
        <v>200</v>
      </c>
      <c r="C222" s="46" t="s">
        <v>28</v>
      </c>
      <c r="D222" s="21">
        <v>0</v>
      </c>
      <c r="E222" s="226"/>
      <c r="F222" s="21">
        <f>D222*E222</f>
        <v>0</v>
      </c>
      <c r="G222" s="32"/>
    </row>
    <row r="223" spans="1:7" s="23" customFormat="1" x14ac:dyDescent="0.2">
      <c r="A223" s="67"/>
      <c r="B223" s="57"/>
      <c r="C223" s="46"/>
      <c r="D223" s="21"/>
      <c r="E223" s="226"/>
      <c r="F223" s="21"/>
      <c r="G223" s="32"/>
    </row>
    <row r="224" spans="1:7" s="23" customFormat="1" ht="25.5" x14ac:dyDescent="0.2">
      <c r="A224" s="67" t="s">
        <v>201</v>
      </c>
      <c r="B224" s="45" t="s">
        <v>202</v>
      </c>
      <c r="C224" s="91" t="s">
        <v>203</v>
      </c>
      <c r="D224" s="21">
        <v>504</v>
      </c>
      <c r="E224" s="226"/>
      <c r="F224" s="21">
        <f>D224*E224</f>
        <v>0</v>
      </c>
      <c r="G224" s="32"/>
    </row>
    <row r="225" spans="1:7" s="23" customFormat="1" x14ac:dyDescent="0.2">
      <c r="A225" s="67"/>
      <c r="B225" s="57"/>
      <c r="C225" s="46"/>
      <c r="D225" s="21"/>
      <c r="E225" s="226"/>
      <c r="F225" s="21"/>
      <c r="G225" s="32"/>
    </row>
    <row r="226" spans="1:7" s="23" customFormat="1" ht="25.5" x14ac:dyDescent="0.2">
      <c r="A226" s="67" t="s">
        <v>204</v>
      </c>
      <c r="B226" s="45" t="s">
        <v>205</v>
      </c>
      <c r="C226" s="91" t="s">
        <v>203</v>
      </c>
      <c r="D226" s="21">
        <v>0</v>
      </c>
      <c r="E226" s="226"/>
      <c r="F226" s="21">
        <f>D226*E226</f>
        <v>0</v>
      </c>
      <c r="G226" s="32"/>
    </row>
    <row r="227" spans="1:7" s="23" customFormat="1" x14ac:dyDescent="0.2">
      <c r="A227" s="67"/>
      <c r="B227" s="45"/>
      <c r="C227" s="91"/>
      <c r="D227" s="21"/>
      <c r="E227" s="226"/>
      <c r="F227" s="21"/>
      <c r="G227" s="32"/>
    </row>
    <row r="228" spans="1:7" s="23" customFormat="1" ht="25.5" x14ac:dyDescent="0.2">
      <c r="A228" s="67" t="s">
        <v>206</v>
      </c>
      <c r="B228" s="45" t="s">
        <v>207</v>
      </c>
      <c r="C228" s="91" t="s">
        <v>203</v>
      </c>
      <c r="D228" s="21">
        <v>119</v>
      </c>
      <c r="E228" s="226"/>
      <c r="F228" s="21">
        <f>D228*E228</f>
        <v>0</v>
      </c>
      <c r="G228" s="32"/>
    </row>
    <row r="229" spans="1:7" s="23" customFormat="1" x14ac:dyDescent="0.2">
      <c r="A229" s="67"/>
      <c r="B229" s="45"/>
      <c r="C229" s="91"/>
      <c r="D229" s="21"/>
      <c r="E229" s="226"/>
      <c r="F229" s="21"/>
      <c r="G229" s="32"/>
    </row>
    <row r="230" spans="1:7" s="23" customFormat="1" ht="39.75" x14ac:dyDescent="0.2">
      <c r="A230" s="67" t="s">
        <v>208</v>
      </c>
      <c r="B230" s="57" t="s">
        <v>209</v>
      </c>
      <c r="C230" s="46" t="s">
        <v>37</v>
      </c>
      <c r="D230" s="21">
        <v>1.3</v>
      </c>
      <c r="E230" s="226"/>
      <c r="F230" s="21">
        <f>D230*E230</f>
        <v>0</v>
      </c>
      <c r="G230" s="32"/>
    </row>
    <row r="231" spans="1:7" s="23" customFormat="1" x14ac:dyDescent="0.2">
      <c r="A231" s="67"/>
      <c r="B231" s="57"/>
      <c r="C231" s="46"/>
      <c r="D231" s="21"/>
      <c r="E231" s="226"/>
      <c r="F231" s="21"/>
      <c r="G231" s="32"/>
    </row>
    <row r="232" spans="1:7" s="23" customFormat="1" ht="25.5" x14ac:dyDescent="0.2">
      <c r="A232" s="67" t="s">
        <v>210</v>
      </c>
      <c r="B232" s="57" t="s">
        <v>211</v>
      </c>
      <c r="C232" s="46" t="s">
        <v>37</v>
      </c>
      <c r="D232" s="21">
        <v>11.4</v>
      </c>
      <c r="E232" s="226"/>
      <c r="F232" s="21">
        <f>D232*E232</f>
        <v>0</v>
      </c>
      <c r="G232" s="32"/>
    </row>
    <row r="233" spans="1:7" s="23" customFormat="1" x14ac:dyDescent="0.2">
      <c r="A233" s="67"/>
      <c r="B233" s="57"/>
      <c r="C233" s="46"/>
      <c r="D233" s="21"/>
      <c r="E233" s="226"/>
      <c r="F233" s="21"/>
      <c r="G233" s="32"/>
    </row>
    <row r="234" spans="1:7" s="118" customFormat="1" ht="30.75" customHeight="1" x14ac:dyDescent="0.2">
      <c r="A234" s="67" t="s">
        <v>212</v>
      </c>
      <c r="B234" s="45" t="s">
        <v>213</v>
      </c>
      <c r="C234" s="46" t="s">
        <v>15</v>
      </c>
      <c r="D234" s="19">
        <v>15</v>
      </c>
      <c r="E234" s="226"/>
      <c r="F234" s="21">
        <f>D234*E234</f>
        <v>0</v>
      </c>
      <c r="G234" s="130"/>
    </row>
    <row r="235" spans="1:7" s="23" customFormat="1" x14ac:dyDescent="0.2">
      <c r="A235" s="67"/>
      <c r="B235" s="57"/>
      <c r="C235" s="46"/>
      <c r="D235" s="21"/>
      <c r="E235" s="226"/>
      <c r="F235" s="21"/>
      <c r="G235" s="32"/>
    </row>
    <row r="236" spans="1:7" s="23" customFormat="1" ht="25.5" x14ac:dyDescent="0.2">
      <c r="A236" s="67" t="s">
        <v>214</v>
      </c>
      <c r="B236" s="57" t="s">
        <v>215</v>
      </c>
      <c r="C236" s="91" t="s">
        <v>37</v>
      </c>
      <c r="D236" s="21">
        <v>11.4</v>
      </c>
      <c r="E236" s="226"/>
      <c r="F236" s="21">
        <f>D236*E236</f>
        <v>0</v>
      </c>
      <c r="G236" s="32"/>
    </row>
    <row r="237" spans="1:7" s="23" customFormat="1" x14ac:dyDescent="0.2">
      <c r="A237" s="67"/>
      <c r="B237" s="57"/>
      <c r="C237" s="46"/>
      <c r="D237" s="21"/>
      <c r="E237" s="226"/>
      <c r="F237" s="21"/>
      <c r="G237" s="32"/>
    </row>
    <row r="238" spans="1:7" s="23" customFormat="1" ht="38.25" x14ac:dyDescent="0.2">
      <c r="A238" s="67" t="s">
        <v>216</v>
      </c>
      <c r="B238" s="57" t="s">
        <v>217</v>
      </c>
      <c r="C238" s="20" t="s">
        <v>20</v>
      </c>
      <c r="D238" s="21">
        <v>10.8</v>
      </c>
      <c r="E238" s="226"/>
      <c r="F238" s="21">
        <f>D238*E238</f>
        <v>0</v>
      </c>
      <c r="G238" s="32"/>
    </row>
    <row r="239" spans="1:7" s="23" customFormat="1" x14ac:dyDescent="0.2">
      <c r="A239" s="93"/>
      <c r="B239" s="94"/>
      <c r="C239" s="95"/>
      <c r="D239" s="37"/>
      <c r="E239" s="228"/>
      <c r="F239" s="37"/>
      <c r="G239" s="32"/>
    </row>
    <row r="240" spans="1:7" s="23" customFormat="1" x14ac:dyDescent="0.2">
      <c r="A240" s="67"/>
      <c r="B240" s="57"/>
      <c r="C240" s="91"/>
      <c r="D240" s="21"/>
      <c r="E240" s="226"/>
      <c r="F240" s="21"/>
      <c r="G240" s="32"/>
    </row>
    <row r="241" spans="1:7" s="23" customFormat="1" x14ac:dyDescent="0.2">
      <c r="A241" s="96"/>
      <c r="B241" s="65"/>
      <c r="C241" s="97"/>
      <c r="D241" s="15" t="s">
        <v>56</v>
      </c>
      <c r="E241" s="224"/>
      <c r="F241" s="15">
        <f>SUM(F206:F239)</f>
        <v>0</v>
      </c>
      <c r="G241" s="32"/>
    </row>
    <row r="242" spans="1:7" s="23" customFormat="1" x14ac:dyDescent="0.2">
      <c r="A242" s="67"/>
      <c r="B242" s="57"/>
      <c r="C242" s="46"/>
      <c r="D242" s="21"/>
      <c r="E242" s="226"/>
      <c r="F242" s="21"/>
      <c r="G242" s="32"/>
    </row>
    <row r="243" spans="1:7" s="23" customFormat="1" x14ac:dyDescent="0.2">
      <c r="A243" s="67"/>
      <c r="B243" s="57"/>
      <c r="C243" s="46"/>
      <c r="D243" s="21"/>
      <c r="E243" s="226"/>
      <c r="F243" s="21"/>
      <c r="G243" s="32"/>
    </row>
    <row r="244" spans="1:7" s="23" customFormat="1" x14ac:dyDescent="0.2">
      <c r="A244" s="67"/>
      <c r="B244" s="57"/>
      <c r="C244" s="46"/>
      <c r="D244" s="21"/>
      <c r="E244" s="226"/>
      <c r="F244" s="21"/>
      <c r="G244" s="32"/>
    </row>
    <row r="245" spans="1:7" s="23" customFormat="1" x14ac:dyDescent="0.2">
      <c r="A245" s="1" t="s">
        <v>218</v>
      </c>
      <c r="B245" s="77"/>
      <c r="C245" s="78"/>
      <c r="D245" s="38"/>
      <c r="E245" s="224"/>
      <c r="F245" s="15"/>
      <c r="G245" s="32"/>
    </row>
    <row r="246" spans="1:7" s="23" customFormat="1" x14ac:dyDescent="0.2">
      <c r="A246" s="1"/>
      <c r="B246" s="77"/>
      <c r="C246" s="78"/>
      <c r="D246" s="38"/>
      <c r="E246" s="224"/>
      <c r="F246" s="15"/>
      <c r="G246" s="32"/>
    </row>
    <row r="247" spans="1:7" s="23" customFormat="1" x14ac:dyDescent="0.2">
      <c r="A247" s="4" t="s">
        <v>2</v>
      </c>
      <c r="B247" s="5" t="s">
        <v>3</v>
      </c>
      <c r="C247" s="6" t="s">
        <v>4</v>
      </c>
      <c r="D247" s="7" t="s">
        <v>5</v>
      </c>
      <c r="E247" s="223" t="s">
        <v>6</v>
      </c>
      <c r="F247" s="8" t="s">
        <v>7</v>
      </c>
      <c r="G247" s="32"/>
    </row>
    <row r="248" spans="1:7" s="23" customFormat="1" x14ac:dyDescent="0.2">
      <c r="A248" s="43"/>
      <c r="B248" s="12"/>
      <c r="C248" s="13"/>
      <c r="D248" s="14"/>
      <c r="E248" s="224"/>
      <c r="F248" s="15"/>
      <c r="G248" s="32"/>
    </row>
    <row r="249" spans="1:7" s="118" customFormat="1" ht="25.5" x14ac:dyDescent="0.2">
      <c r="A249" s="67" t="s">
        <v>219</v>
      </c>
      <c r="B249" s="57" t="s">
        <v>220</v>
      </c>
      <c r="C249" s="58" t="s">
        <v>15</v>
      </c>
      <c r="D249" s="21">
        <v>1</v>
      </c>
      <c r="E249" s="226"/>
      <c r="F249" s="21">
        <f>D249*E249</f>
        <v>0</v>
      </c>
      <c r="G249" s="130"/>
    </row>
    <row r="250" spans="1:7" s="23" customFormat="1" x14ac:dyDescent="0.2">
      <c r="A250" s="67"/>
      <c r="B250" s="57"/>
      <c r="C250" s="58"/>
      <c r="D250" s="85"/>
      <c r="E250" s="224"/>
      <c r="F250" s="21"/>
      <c r="G250" s="32"/>
    </row>
    <row r="251" spans="1:7" s="23" customFormat="1" x14ac:dyDescent="0.2">
      <c r="A251" s="67" t="s">
        <v>221</v>
      </c>
      <c r="B251" s="57" t="s">
        <v>184</v>
      </c>
      <c r="C251" s="91" t="s">
        <v>15</v>
      </c>
      <c r="D251" s="21">
        <v>4</v>
      </c>
      <c r="E251" s="226"/>
      <c r="F251" s="21">
        <f>D251*E251</f>
        <v>0</v>
      </c>
      <c r="G251" s="32"/>
    </row>
    <row r="252" spans="1:7" s="23" customFormat="1" x14ac:dyDescent="0.2">
      <c r="A252" s="67"/>
      <c r="B252" s="57"/>
      <c r="C252" s="91"/>
      <c r="D252" s="21"/>
      <c r="E252" s="226"/>
      <c r="F252" s="21"/>
      <c r="G252" s="32"/>
    </row>
    <row r="253" spans="1:7" s="23" customFormat="1" ht="25.5" x14ac:dyDescent="0.2">
      <c r="A253" s="48" t="s">
        <v>222</v>
      </c>
      <c r="B253" s="17" t="s">
        <v>186</v>
      </c>
      <c r="C253" s="46" t="s">
        <v>37</v>
      </c>
      <c r="D253" s="19">
        <v>51.3</v>
      </c>
      <c r="E253" s="225"/>
      <c r="F253" s="129">
        <f>D253*E253</f>
        <v>0</v>
      </c>
      <c r="G253" s="32"/>
    </row>
    <row r="254" spans="1:7" s="23" customFormat="1" x14ac:dyDescent="0.2">
      <c r="A254" s="16"/>
      <c r="B254" s="17"/>
      <c r="C254" s="46"/>
      <c r="D254" s="21"/>
      <c r="E254" s="225"/>
      <c r="F254" s="129"/>
      <c r="G254" s="32"/>
    </row>
    <row r="255" spans="1:7" s="23" customFormat="1" ht="14.25" x14ac:dyDescent="0.2">
      <c r="A255" s="67" t="s">
        <v>223</v>
      </c>
      <c r="B255" s="17" t="s">
        <v>188</v>
      </c>
      <c r="C255" s="18" t="s">
        <v>28</v>
      </c>
      <c r="D255" s="92">
        <v>32</v>
      </c>
      <c r="E255" s="243"/>
      <c r="F255" s="92">
        <f>D255*E255</f>
        <v>0</v>
      </c>
      <c r="G255" s="32"/>
    </row>
    <row r="256" spans="1:7" s="23" customFormat="1" x14ac:dyDescent="0.2">
      <c r="A256" s="16"/>
      <c r="B256" s="17"/>
      <c r="C256" s="46"/>
      <c r="D256" s="21"/>
      <c r="E256" s="225"/>
      <c r="F256" s="129"/>
      <c r="G256" s="32"/>
    </row>
    <row r="257" spans="1:7" s="23" customFormat="1" ht="51" x14ac:dyDescent="0.2">
      <c r="A257" s="48" t="s">
        <v>224</v>
      </c>
      <c r="B257" s="17" t="s">
        <v>190</v>
      </c>
      <c r="C257" s="46" t="s">
        <v>37</v>
      </c>
      <c r="D257" s="19">
        <v>51.3</v>
      </c>
      <c r="E257" s="225"/>
      <c r="F257" s="129">
        <f>D257*E257</f>
        <v>0</v>
      </c>
      <c r="G257" s="32"/>
    </row>
    <row r="258" spans="1:7" s="23" customFormat="1" x14ac:dyDescent="0.2">
      <c r="A258" s="16"/>
      <c r="B258" s="17"/>
      <c r="C258" s="46"/>
      <c r="D258" s="21"/>
      <c r="E258" s="225"/>
      <c r="F258" s="129"/>
      <c r="G258" s="32"/>
    </row>
    <row r="259" spans="1:7" s="23" customFormat="1" ht="25.5" x14ac:dyDescent="0.2">
      <c r="A259" s="48" t="s">
        <v>225</v>
      </c>
      <c r="B259" s="17" t="s">
        <v>192</v>
      </c>
      <c r="C259" s="46" t="s">
        <v>37</v>
      </c>
      <c r="D259" s="19">
        <v>51.3</v>
      </c>
      <c r="E259" s="225"/>
      <c r="F259" s="129">
        <f>D259*E259</f>
        <v>0</v>
      </c>
      <c r="G259" s="32"/>
    </row>
    <row r="260" spans="1:7" s="23" customFormat="1" x14ac:dyDescent="0.2">
      <c r="A260" s="16"/>
      <c r="B260" s="17"/>
      <c r="C260" s="46"/>
      <c r="D260" s="21"/>
      <c r="E260" s="225"/>
      <c r="F260" s="129"/>
      <c r="G260" s="32"/>
    </row>
    <row r="261" spans="1:7" s="23" customFormat="1" ht="25.5" x14ac:dyDescent="0.2">
      <c r="A261" s="48" t="s">
        <v>226</v>
      </c>
      <c r="B261" s="17" t="s">
        <v>194</v>
      </c>
      <c r="C261" s="46" t="s">
        <v>37</v>
      </c>
      <c r="D261" s="19">
        <v>43</v>
      </c>
      <c r="E261" s="225"/>
      <c r="F261" s="129">
        <f>D261*E261</f>
        <v>0</v>
      </c>
      <c r="G261" s="32"/>
    </row>
    <row r="262" spans="1:7" s="23" customFormat="1" x14ac:dyDescent="0.2">
      <c r="A262" s="11"/>
      <c r="B262" s="17"/>
      <c r="C262" s="46"/>
      <c r="D262" s="21"/>
      <c r="E262" s="225"/>
      <c r="F262" s="129"/>
      <c r="G262" s="32"/>
    </row>
    <row r="263" spans="1:7" s="23" customFormat="1" ht="25.5" x14ac:dyDescent="0.2">
      <c r="A263" s="67" t="s">
        <v>227</v>
      </c>
      <c r="B263" s="57" t="s">
        <v>196</v>
      </c>
      <c r="C263" s="46" t="s">
        <v>28</v>
      </c>
      <c r="D263" s="21">
        <v>31.8</v>
      </c>
      <c r="E263" s="226"/>
      <c r="F263" s="21">
        <f>D263*E263</f>
        <v>0</v>
      </c>
      <c r="G263" s="32"/>
    </row>
    <row r="264" spans="1:7" s="23" customFormat="1" x14ac:dyDescent="0.2">
      <c r="A264" s="67"/>
      <c r="B264" s="57"/>
      <c r="C264" s="46"/>
      <c r="D264" s="21"/>
      <c r="E264" s="226"/>
      <c r="F264" s="21"/>
      <c r="G264" s="32"/>
    </row>
    <row r="265" spans="1:7" s="23" customFormat="1" ht="25.5" x14ac:dyDescent="0.2">
      <c r="A265" s="67" t="s">
        <v>228</v>
      </c>
      <c r="B265" s="57" t="s">
        <v>198</v>
      </c>
      <c r="C265" s="46" t="s">
        <v>28</v>
      </c>
      <c r="D265" s="21">
        <v>10.5</v>
      </c>
      <c r="E265" s="226"/>
      <c r="F265" s="21">
        <f>D265*E265</f>
        <v>0</v>
      </c>
      <c r="G265" s="32"/>
    </row>
    <row r="266" spans="1:7" s="23" customFormat="1" x14ac:dyDescent="0.2">
      <c r="A266" s="67"/>
      <c r="B266" s="57"/>
      <c r="C266" s="46"/>
      <c r="D266" s="21"/>
      <c r="E266" s="226"/>
      <c r="F266" s="21"/>
      <c r="G266" s="32"/>
    </row>
    <row r="267" spans="1:7" s="23" customFormat="1" ht="14.25" x14ac:dyDescent="0.2">
      <c r="A267" s="67" t="s">
        <v>229</v>
      </c>
      <c r="B267" s="45" t="s">
        <v>200</v>
      </c>
      <c r="C267" s="46" t="s">
        <v>28</v>
      </c>
      <c r="D267" s="21">
        <v>0</v>
      </c>
      <c r="E267" s="226"/>
      <c r="F267" s="21">
        <f>D267*E267</f>
        <v>0</v>
      </c>
      <c r="G267" s="32"/>
    </row>
    <row r="268" spans="1:7" s="23" customFormat="1" x14ac:dyDescent="0.2">
      <c r="A268" s="67"/>
      <c r="B268" s="57"/>
      <c r="C268" s="46"/>
      <c r="D268" s="21"/>
      <c r="E268" s="226"/>
      <c r="F268" s="21"/>
      <c r="G268" s="32"/>
    </row>
    <row r="269" spans="1:7" s="23" customFormat="1" ht="25.5" x14ac:dyDescent="0.2">
      <c r="A269" s="67" t="s">
        <v>230</v>
      </c>
      <c r="B269" s="45" t="s">
        <v>202</v>
      </c>
      <c r="C269" s="91" t="s">
        <v>203</v>
      </c>
      <c r="D269" s="21">
        <v>346</v>
      </c>
      <c r="E269" s="226"/>
      <c r="F269" s="21">
        <f>D269*E269</f>
        <v>0</v>
      </c>
      <c r="G269" s="32"/>
    </row>
    <row r="270" spans="1:7" s="23" customFormat="1" x14ac:dyDescent="0.2">
      <c r="A270" s="67"/>
      <c r="B270" s="57"/>
      <c r="C270" s="46"/>
      <c r="D270" s="21"/>
      <c r="E270" s="226"/>
      <c r="F270" s="21"/>
      <c r="G270" s="32"/>
    </row>
    <row r="271" spans="1:7" s="23" customFormat="1" ht="25.5" x14ac:dyDescent="0.2">
      <c r="A271" s="67" t="s">
        <v>231</v>
      </c>
      <c r="B271" s="45" t="s">
        <v>205</v>
      </c>
      <c r="C271" s="91" t="s">
        <v>203</v>
      </c>
      <c r="D271" s="21">
        <v>109</v>
      </c>
      <c r="E271" s="226"/>
      <c r="F271" s="21">
        <f>D271*E271</f>
        <v>0</v>
      </c>
      <c r="G271" s="32"/>
    </row>
    <row r="272" spans="1:7" s="23" customFormat="1" x14ac:dyDescent="0.2">
      <c r="A272" s="67"/>
      <c r="B272" s="45"/>
      <c r="C272" s="91"/>
      <c r="D272" s="21"/>
      <c r="E272" s="226"/>
      <c r="F272" s="21"/>
      <c r="G272" s="32"/>
    </row>
    <row r="273" spans="1:7" s="23" customFormat="1" ht="25.5" x14ac:dyDescent="0.2">
      <c r="A273" s="67" t="s">
        <v>232</v>
      </c>
      <c r="B273" s="45" t="s">
        <v>207</v>
      </c>
      <c r="C273" s="91" t="s">
        <v>203</v>
      </c>
      <c r="D273" s="21">
        <v>102</v>
      </c>
      <c r="E273" s="226"/>
      <c r="F273" s="21">
        <f>D273*E273</f>
        <v>0</v>
      </c>
      <c r="G273" s="32"/>
    </row>
    <row r="274" spans="1:7" s="23" customFormat="1" x14ac:dyDescent="0.2">
      <c r="A274" s="67"/>
      <c r="B274" s="45"/>
      <c r="C274" s="91"/>
      <c r="D274" s="21"/>
      <c r="E274" s="226"/>
      <c r="F274" s="21"/>
      <c r="G274" s="32"/>
    </row>
    <row r="275" spans="1:7" s="23" customFormat="1" ht="39.75" x14ac:dyDescent="0.2">
      <c r="A275" s="67" t="s">
        <v>233</v>
      </c>
      <c r="B275" s="57" t="s">
        <v>209</v>
      </c>
      <c r="C275" s="46" t="s">
        <v>37</v>
      </c>
      <c r="D275" s="21">
        <v>1.6</v>
      </c>
      <c r="E275" s="226"/>
      <c r="F275" s="21">
        <f>D275*E275</f>
        <v>0</v>
      </c>
      <c r="G275" s="32"/>
    </row>
    <row r="276" spans="1:7" s="23" customFormat="1" x14ac:dyDescent="0.2">
      <c r="A276" s="67"/>
      <c r="B276" s="57"/>
      <c r="C276" s="46"/>
      <c r="D276" s="21"/>
      <c r="E276" s="226"/>
      <c r="F276" s="21"/>
      <c r="G276" s="32"/>
    </row>
    <row r="277" spans="1:7" s="23" customFormat="1" ht="25.5" x14ac:dyDescent="0.2">
      <c r="A277" s="67" t="s">
        <v>234</v>
      </c>
      <c r="B277" s="57" t="s">
        <v>211</v>
      </c>
      <c r="C277" s="46" t="s">
        <v>37</v>
      </c>
      <c r="D277" s="21">
        <v>10.4</v>
      </c>
      <c r="E277" s="226"/>
      <c r="F277" s="21">
        <f>D277*E277</f>
        <v>0</v>
      </c>
      <c r="G277" s="32"/>
    </row>
    <row r="278" spans="1:7" s="23" customFormat="1" x14ac:dyDescent="0.2">
      <c r="A278" s="67"/>
      <c r="B278" s="57"/>
      <c r="C278" s="46"/>
      <c r="D278" s="21"/>
      <c r="E278" s="226"/>
      <c r="F278" s="21"/>
      <c r="G278" s="32"/>
    </row>
    <row r="279" spans="1:7" s="118" customFormat="1" ht="30" customHeight="1" x14ac:dyDescent="0.2">
      <c r="A279" s="67" t="s">
        <v>235</v>
      </c>
      <c r="B279" s="45" t="s">
        <v>213</v>
      </c>
      <c r="C279" s="46" t="s">
        <v>15</v>
      </c>
      <c r="D279" s="19">
        <v>15</v>
      </c>
      <c r="E279" s="226"/>
      <c r="F279" s="21">
        <f>D279*E279</f>
        <v>0</v>
      </c>
      <c r="G279" s="130"/>
    </row>
    <row r="280" spans="1:7" s="23" customFormat="1" x14ac:dyDescent="0.2">
      <c r="A280" s="67"/>
      <c r="B280" s="57"/>
      <c r="C280" s="46"/>
      <c r="D280" s="21"/>
      <c r="E280" s="226"/>
      <c r="F280" s="21"/>
      <c r="G280" s="32"/>
    </row>
    <row r="281" spans="1:7" s="23" customFormat="1" ht="25.5" x14ac:dyDescent="0.2">
      <c r="A281" s="67" t="s">
        <v>236</v>
      </c>
      <c r="B281" s="57" t="s">
        <v>215</v>
      </c>
      <c r="C281" s="91" t="s">
        <v>37</v>
      </c>
      <c r="D281" s="21">
        <v>10.4</v>
      </c>
      <c r="E281" s="226"/>
      <c r="F281" s="21">
        <f>D281*E281</f>
        <v>0</v>
      </c>
      <c r="G281" s="32"/>
    </row>
    <row r="282" spans="1:7" s="23" customFormat="1" x14ac:dyDescent="0.2">
      <c r="A282" s="67"/>
      <c r="B282" s="57"/>
      <c r="C282" s="46"/>
      <c r="D282" s="21"/>
      <c r="E282" s="226"/>
      <c r="F282" s="21"/>
      <c r="G282" s="32"/>
    </row>
    <row r="283" spans="1:7" s="118" customFormat="1" ht="38.25" x14ac:dyDescent="0.2">
      <c r="A283" s="67" t="s">
        <v>237</v>
      </c>
      <c r="B283" s="57" t="s">
        <v>238</v>
      </c>
      <c r="C283" s="46" t="s">
        <v>239</v>
      </c>
      <c r="D283" s="21">
        <v>1</v>
      </c>
      <c r="E283" s="226"/>
      <c r="F283" s="21">
        <f>D283*E283</f>
        <v>0</v>
      </c>
      <c r="G283" s="130"/>
    </row>
    <row r="284" spans="1:7" s="118" customFormat="1" x14ac:dyDescent="0.2">
      <c r="A284" s="67"/>
      <c r="B284" s="98" t="s">
        <v>240</v>
      </c>
      <c r="C284" s="46"/>
      <c r="D284" s="21"/>
      <c r="E284" s="226"/>
      <c r="F284" s="21"/>
      <c r="G284" s="130"/>
    </row>
    <row r="285" spans="1:7" s="118" customFormat="1" x14ac:dyDescent="0.2">
      <c r="A285" s="67"/>
      <c r="B285" s="98" t="s">
        <v>241</v>
      </c>
      <c r="C285" s="46"/>
      <c r="D285" s="21"/>
      <c r="E285" s="226"/>
      <c r="F285" s="21"/>
      <c r="G285" s="130"/>
    </row>
    <row r="286" spans="1:7" s="118" customFormat="1" x14ac:dyDescent="0.2">
      <c r="A286" s="67"/>
      <c r="B286" s="98" t="s">
        <v>242</v>
      </c>
      <c r="C286" s="46"/>
      <c r="D286" s="21"/>
      <c r="E286" s="226"/>
      <c r="F286" s="21"/>
      <c r="G286" s="130"/>
    </row>
    <row r="287" spans="1:7" s="118" customFormat="1" x14ac:dyDescent="0.2">
      <c r="A287" s="67"/>
      <c r="B287" s="98" t="s">
        <v>243</v>
      </c>
      <c r="C287" s="46"/>
      <c r="D287" s="21"/>
      <c r="E287" s="226"/>
      <c r="F287" s="21"/>
      <c r="G287" s="130"/>
    </row>
    <row r="288" spans="1:7" s="118" customFormat="1" x14ac:dyDescent="0.2">
      <c r="A288" s="67"/>
      <c r="B288" s="98" t="s">
        <v>244</v>
      </c>
      <c r="C288" s="46"/>
      <c r="D288" s="21"/>
      <c r="E288" s="226"/>
      <c r="F288" s="21"/>
      <c r="G288" s="130"/>
    </row>
    <row r="289" spans="1:7" s="118" customFormat="1" x14ac:dyDescent="0.2">
      <c r="A289" s="67"/>
      <c r="B289" s="98" t="s">
        <v>245</v>
      </c>
      <c r="C289" s="46"/>
      <c r="D289" s="21"/>
      <c r="E289" s="226"/>
      <c r="F289" s="21"/>
      <c r="G289" s="130"/>
    </row>
    <row r="290" spans="1:7" s="118" customFormat="1" x14ac:dyDescent="0.2">
      <c r="A290" s="67"/>
      <c r="B290" s="98" t="s">
        <v>246</v>
      </c>
      <c r="C290" s="46"/>
      <c r="D290" s="21"/>
      <c r="E290" s="226"/>
      <c r="F290" s="21"/>
      <c r="G290" s="130"/>
    </row>
    <row r="291" spans="1:7" s="118" customFormat="1" x14ac:dyDescent="0.2">
      <c r="A291" s="67"/>
      <c r="B291" s="98"/>
      <c r="C291" s="46"/>
      <c r="D291" s="21"/>
      <c r="E291" s="226"/>
      <c r="F291" s="21"/>
      <c r="G291" s="130"/>
    </row>
    <row r="292" spans="1:7" s="23" customFormat="1" x14ac:dyDescent="0.2">
      <c r="A292" s="67"/>
      <c r="B292" s="57"/>
      <c r="C292" s="46"/>
      <c r="D292" s="21"/>
      <c r="E292" s="226"/>
      <c r="F292" s="21"/>
      <c r="G292" s="32"/>
    </row>
    <row r="293" spans="1:7" s="23" customFormat="1" ht="38.25" x14ac:dyDescent="0.2">
      <c r="A293" s="67" t="s">
        <v>247</v>
      </c>
      <c r="B293" s="57" t="s">
        <v>217</v>
      </c>
      <c r="C293" s="20" t="s">
        <v>20</v>
      </c>
      <c r="D293" s="21">
        <v>8.1999999999999993</v>
      </c>
      <c r="E293" s="226"/>
      <c r="F293" s="21">
        <f>D293*E293</f>
        <v>0</v>
      </c>
      <c r="G293" s="32"/>
    </row>
    <row r="294" spans="1:7" s="23" customFormat="1" x14ac:dyDescent="0.2">
      <c r="A294" s="93"/>
      <c r="B294" s="94"/>
      <c r="C294" s="95"/>
      <c r="D294" s="37"/>
      <c r="E294" s="228"/>
      <c r="F294" s="37"/>
      <c r="G294" s="32"/>
    </row>
    <row r="295" spans="1:7" s="23" customFormat="1" x14ac:dyDescent="0.2">
      <c r="A295" s="67"/>
      <c r="B295" s="57"/>
      <c r="C295" s="91"/>
      <c r="D295" s="21"/>
      <c r="E295" s="226"/>
      <c r="F295" s="21"/>
      <c r="G295" s="32"/>
    </row>
    <row r="296" spans="1:7" s="23" customFormat="1" x14ac:dyDescent="0.2">
      <c r="A296" s="96"/>
      <c r="B296" s="65"/>
      <c r="C296" s="97"/>
      <c r="D296" s="15" t="s">
        <v>56</v>
      </c>
      <c r="E296" s="224"/>
      <c r="F296" s="15">
        <f>SUM(F249:F294)</f>
        <v>0</v>
      </c>
      <c r="G296" s="32"/>
    </row>
    <row r="297" spans="1:7" s="23" customFormat="1" x14ac:dyDescent="0.2">
      <c r="A297" s="96"/>
      <c r="B297" s="65"/>
      <c r="C297" s="97"/>
      <c r="D297" s="15"/>
      <c r="E297" s="224"/>
      <c r="F297" s="15"/>
      <c r="G297" s="32"/>
    </row>
    <row r="298" spans="1:7" s="23" customFormat="1" x14ac:dyDescent="0.2">
      <c r="A298" s="1" t="s">
        <v>248</v>
      </c>
      <c r="B298" s="77"/>
      <c r="C298" s="78"/>
      <c r="D298" s="38"/>
      <c r="E298" s="224"/>
      <c r="F298" s="15"/>
      <c r="G298" s="32"/>
    </row>
    <row r="299" spans="1:7" s="23" customFormat="1" x14ac:dyDescent="0.2">
      <c r="A299" s="1"/>
      <c r="B299" s="77"/>
      <c r="C299" s="78"/>
      <c r="D299" s="38"/>
      <c r="E299" s="224"/>
      <c r="F299" s="15"/>
      <c r="G299" s="32"/>
    </row>
    <row r="300" spans="1:7" s="23" customFormat="1" x14ac:dyDescent="0.2">
      <c r="A300" s="4" t="s">
        <v>2</v>
      </c>
      <c r="B300" s="5" t="s">
        <v>3</v>
      </c>
      <c r="C300" s="6" t="s">
        <v>4</v>
      </c>
      <c r="D300" s="7" t="s">
        <v>5</v>
      </c>
      <c r="E300" s="223" t="s">
        <v>6</v>
      </c>
      <c r="F300" s="8" t="s">
        <v>7</v>
      </c>
      <c r="G300" s="32"/>
    </row>
    <row r="301" spans="1:7" s="23" customFormat="1" x14ac:dyDescent="0.2">
      <c r="A301" s="64"/>
      <c r="B301" s="57"/>
      <c r="C301" s="58"/>
      <c r="D301" s="85"/>
      <c r="E301" s="224"/>
      <c r="F301" s="15"/>
      <c r="G301" s="32"/>
    </row>
    <row r="302" spans="1:7" s="23" customFormat="1" x14ac:dyDescent="0.2">
      <c r="A302" s="67" t="s">
        <v>249</v>
      </c>
      <c r="B302" s="57" t="s">
        <v>184</v>
      </c>
      <c r="C302" s="91" t="s">
        <v>15</v>
      </c>
      <c r="D302" s="21">
        <v>6</v>
      </c>
      <c r="E302" s="226"/>
      <c r="F302" s="21">
        <f>D302*E302</f>
        <v>0</v>
      </c>
      <c r="G302" s="32"/>
    </row>
    <row r="303" spans="1:7" s="23" customFormat="1" x14ac:dyDescent="0.2">
      <c r="A303" s="67"/>
      <c r="B303" s="57"/>
      <c r="C303" s="91"/>
      <c r="D303" s="21"/>
      <c r="E303" s="226"/>
      <c r="F303" s="21"/>
      <c r="G303" s="32"/>
    </row>
    <row r="304" spans="1:7" s="23" customFormat="1" ht="25.5" x14ac:dyDescent="0.2">
      <c r="A304" s="48" t="s">
        <v>250</v>
      </c>
      <c r="B304" s="17" t="s">
        <v>186</v>
      </c>
      <c r="C304" s="46" t="s">
        <v>37</v>
      </c>
      <c r="D304" s="19">
        <v>53</v>
      </c>
      <c r="E304" s="225"/>
      <c r="F304" s="129">
        <f>D304*E304</f>
        <v>0</v>
      </c>
      <c r="G304" s="32"/>
    </row>
    <row r="305" spans="1:7" s="23" customFormat="1" x14ac:dyDescent="0.2">
      <c r="A305" s="16"/>
      <c r="B305" s="17"/>
      <c r="C305" s="46"/>
      <c r="D305" s="21"/>
      <c r="E305" s="225"/>
      <c r="F305" s="129"/>
      <c r="G305" s="32"/>
    </row>
    <row r="306" spans="1:7" s="23" customFormat="1" ht="51" x14ac:dyDescent="0.2">
      <c r="A306" s="48" t="s">
        <v>251</v>
      </c>
      <c r="B306" s="17" t="s">
        <v>190</v>
      </c>
      <c r="C306" s="46" t="s">
        <v>37</v>
      </c>
      <c r="D306" s="19">
        <v>53</v>
      </c>
      <c r="E306" s="225"/>
      <c r="F306" s="129">
        <f>D306*E306</f>
        <v>0</v>
      </c>
      <c r="G306" s="32"/>
    </row>
    <row r="307" spans="1:7" s="23" customFormat="1" x14ac:dyDescent="0.2">
      <c r="A307" s="16"/>
      <c r="B307" s="17"/>
      <c r="C307" s="46"/>
      <c r="D307" s="21"/>
      <c r="E307" s="225"/>
      <c r="F307" s="129"/>
      <c r="G307" s="32"/>
    </row>
    <row r="308" spans="1:7" s="23" customFormat="1" ht="25.5" x14ac:dyDescent="0.2">
      <c r="A308" s="48" t="s">
        <v>252</v>
      </c>
      <c r="B308" s="17" t="s">
        <v>192</v>
      </c>
      <c r="C308" s="46" t="s">
        <v>37</v>
      </c>
      <c r="D308" s="19">
        <v>53</v>
      </c>
      <c r="E308" s="225"/>
      <c r="F308" s="129">
        <f>D308*E308</f>
        <v>0</v>
      </c>
      <c r="G308" s="32"/>
    </row>
    <row r="309" spans="1:7" s="23" customFormat="1" x14ac:dyDescent="0.2">
      <c r="A309" s="16"/>
      <c r="B309" s="17"/>
      <c r="C309" s="46"/>
      <c r="D309" s="21"/>
      <c r="E309" s="225"/>
      <c r="F309" s="129"/>
      <c r="G309" s="32"/>
    </row>
    <row r="310" spans="1:7" s="23" customFormat="1" ht="25.5" x14ac:dyDescent="0.2">
      <c r="A310" s="48" t="s">
        <v>253</v>
      </c>
      <c r="B310" s="17" t="s">
        <v>194</v>
      </c>
      <c r="C310" s="46" t="s">
        <v>37</v>
      </c>
      <c r="D310" s="19">
        <v>38</v>
      </c>
      <c r="E310" s="225"/>
      <c r="F310" s="129">
        <f>D310*E310</f>
        <v>0</v>
      </c>
      <c r="G310" s="32"/>
    </row>
    <row r="311" spans="1:7" s="23" customFormat="1" x14ac:dyDescent="0.2">
      <c r="A311" s="11"/>
      <c r="B311" s="17"/>
      <c r="C311" s="46"/>
      <c r="D311" s="21"/>
      <c r="E311" s="225"/>
      <c r="F311" s="129"/>
      <c r="G311" s="32"/>
    </row>
    <row r="312" spans="1:7" s="23" customFormat="1" ht="25.5" x14ac:dyDescent="0.2">
      <c r="A312" s="67" t="s">
        <v>254</v>
      </c>
      <c r="B312" s="57" t="s">
        <v>196</v>
      </c>
      <c r="C312" s="46" t="s">
        <v>28</v>
      </c>
      <c r="D312" s="21">
        <v>45</v>
      </c>
      <c r="E312" s="226"/>
      <c r="F312" s="21">
        <f>D312*E312</f>
        <v>0</v>
      </c>
      <c r="G312" s="32"/>
    </row>
    <row r="313" spans="1:7" s="23" customFormat="1" x14ac:dyDescent="0.2">
      <c r="A313" s="67"/>
      <c r="B313" s="57"/>
      <c r="C313" s="46"/>
      <c r="D313" s="21"/>
      <c r="E313" s="226"/>
      <c r="F313" s="21"/>
      <c r="G313" s="32"/>
    </row>
    <row r="314" spans="1:7" s="23" customFormat="1" ht="25.5" x14ac:dyDescent="0.2">
      <c r="A314" s="67" t="s">
        <v>255</v>
      </c>
      <c r="B314" s="57" t="s">
        <v>198</v>
      </c>
      <c r="C314" s="46" t="s">
        <v>28</v>
      </c>
      <c r="D314" s="21">
        <v>19</v>
      </c>
      <c r="E314" s="226"/>
      <c r="F314" s="21">
        <f>D314*E314</f>
        <v>0</v>
      </c>
      <c r="G314" s="32"/>
    </row>
    <row r="315" spans="1:7" s="23" customFormat="1" x14ac:dyDescent="0.2">
      <c r="A315" s="67"/>
      <c r="B315" s="57"/>
      <c r="C315" s="46"/>
      <c r="D315" s="21"/>
      <c r="E315" s="226"/>
      <c r="F315" s="21"/>
      <c r="G315" s="32"/>
    </row>
    <row r="316" spans="1:7" s="23" customFormat="1" ht="14.25" x14ac:dyDescent="0.2">
      <c r="A316" s="67" t="s">
        <v>256</v>
      </c>
      <c r="B316" s="57" t="s">
        <v>257</v>
      </c>
      <c r="C316" s="46" t="s">
        <v>28</v>
      </c>
      <c r="D316" s="21">
        <v>64</v>
      </c>
      <c r="E316" s="226"/>
      <c r="F316" s="21">
        <f>D316*E316</f>
        <v>0</v>
      </c>
      <c r="G316" s="32"/>
    </row>
    <row r="317" spans="1:7" s="23" customFormat="1" x14ac:dyDescent="0.2">
      <c r="A317" s="67"/>
      <c r="B317" s="57"/>
      <c r="C317" s="46"/>
      <c r="D317" s="21"/>
      <c r="E317" s="226"/>
      <c r="F317" s="21"/>
      <c r="G317" s="32"/>
    </row>
    <row r="318" spans="1:7" s="23" customFormat="1" ht="14.25" x14ac:dyDescent="0.2">
      <c r="A318" s="67" t="s">
        <v>258</v>
      </c>
      <c r="B318" s="45" t="s">
        <v>200</v>
      </c>
      <c r="C318" s="46" t="s">
        <v>28</v>
      </c>
      <c r="D318" s="21">
        <v>2</v>
      </c>
      <c r="E318" s="226"/>
      <c r="F318" s="21">
        <f>D318*E318</f>
        <v>0</v>
      </c>
      <c r="G318" s="32"/>
    </row>
    <row r="319" spans="1:7" s="23" customFormat="1" x14ac:dyDescent="0.2">
      <c r="A319" s="67"/>
      <c r="B319" s="57"/>
      <c r="C319" s="46"/>
      <c r="D319" s="21"/>
      <c r="E319" s="226"/>
      <c r="F319" s="21"/>
      <c r="G319" s="32"/>
    </row>
    <row r="320" spans="1:7" s="23" customFormat="1" ht="25.5" x14ac:dyDescent="0.2">
      <c r="A320" s="67" t="s">
        <v>259</v>
      </c>
      <c r="B320" s="45" t="s">
        <v>202</v>
      </c>
      <c r="C320" s="91" t="s">
        <v>203</v>
      </c>
      <c r="D320" s="21">
        <v>624</v>
      </c>
      <c r="E320" s="226"/>
      <c r="F320" s="21">
        <f>D320*E320</f>
        <v>0</v>
      </c>
      <c r="G320" s="32"/>
    </row>
    <row r="321" spans="1:7" s="23" customFormat="1" x14ac:dyDescent="0.2">
      <c r="A321" s="67"/>
      <c r="B321" s="57"/>
      <c r="C321" s="46"/>
      <c r="D321" s="21"/>
      <c r="E321" s="226"/>
      <c r="F321" s="21"/>
      <c r="G321" s="32"/>
    </row>
    <row r="322" spans="1:7" s="23" customFormat="1" ht="25.5" x14ac:dyDescent="0.2">
      <c r="A322" s="67" t="s">
        <v>260</v>
      </c>
      <c r="B322" s="45" t="s">
        <v>205</v>
      </c>
      <c r="C322" s="91" t="s">
        <v>203</v>
      </c>
      <c r="D322" s="21">
        <v>0</v>
      </c>
      <c r="E322" s="226"/>
      <c r="F322" s="21">
        <f>D322*E322</f>
        <v>0</v>
      </c>
      <c r="G322" s="32"/>
    </row>
    <row r="323" spans="1:7" s="23" customFormat="1" x14ac:dyDescent="0.2">
      <c r="A323" s="67"/>
      <c r="B323" s="45"/>
      <c r="C323" s="91"/>
      <c r="D323" s="21"/>
      <c r="E323" s="226"/>
      <c r="F323" s="21"/>
      <c r="G323" s="32"/>
    </row>
    <row r="324" spans="1:7" s="23" customFormat="1" ht="25.5" x14ac:dyDescent="0.2">
      <c r="A324" s="67" t="s">
        <v>261</v>
      </c>
      <c r="B324" s="45" t="s">
        <v>207</v>
      </c>
      <c r="C324" s="91" t="s">
        <v>203</v>
      </c>
      <c r="D324" s="21">
        <v>55</v>
      </c>
      <c r="E324" s="226"/>
      <c r="F324" s="21">
        <f>D324*E324</f>
        <v>0</v>
      </c>
      <c r="G324" s="32"/>
    </row>
    <row r="325" spans="1:7" s="23" customFormat="1" x14ac:dyDescent="0.2">
      <c r="A325" s="67"/>
      <c r="B325" s="45"/>
      <c r="C325" s="91"/>
      <c r="D325" s="21"/>
      <c r="E325" s="226"/>
      <c r="F325" s="21"/>
      <c r="G325" s="32"/>
    </row>
    <row r="326" spans="1:7" s="23" customFormat="1" ht="39.75" x14ac:dyDescent="0.2">
      <c r="A326" s="67" t="s">
        <v>262</v>
      </c>
      <c r="B326" s="57" t="s">
        <v>209</v>
      </c>
      <c r="C326" s="46" t="s">
        <v>37</v>
      </c>
      <c r="D326" s="21">
        <v>2.4300000000000002</v>
      </c>
      <c r="E326" s="226"/>
      <c r="F326" s="21">
        <f>D326*E326</f>
        <v>0</v>
      </c>
      <c r="G326" s="32"/>
    </row>
    <row r="327" spans="1:7" s="23" customFormat="1" x14ac:dyDescent="0.2">
      <c r="A327" s="67"/>
      <c r="B327" s="57"/>
      <c r="C327" s="46"/>
      <c r="D327" s="21"/>
      <c r="E327" s="226"/>
      <c r="F327" s="21"/>
      <c r="G327" s="32"/>
    </row>
    <row r="328" spans="1:7" s="23" customFormat="1" ht="25.5" x14ac:dyDescent="0.2">
      <c r="A328" s="67" t="s">
        <v>263</v>
      </c>
      <c r="B328" s="57" t="s">
        <v>211</v>
      </c>
      <c r="C328" s="46" t="s">
        <v>37</v>
      </c>
      <c r="D328" s="21">
        <v>13.8</v>
      </c>
      <c r="E328" s="226"/>
      <c r="F328" s="21">
        <f>D328*E328</f>
        <v>0</v>
      </c>
      <c r="G328" s="32"/>
    </row>
    <row r="329" spans="1:7" s="23" customFormat="1" x14ac:dyDescent="0.2">
      <c r="A329" s="67"/>
      <c r="B329" s="57"/>
      <c r="C329" s="46"/>
      <c r="D329" s="21"/>
      <c r="E329" s="226"/>
      <c r="F329" s="21"/>
      <c r="G329" s="32"/>
    </row>
    <row r="330" spans="1:7" s="23" customFormat="1" ht="25.5" x14ac:dyDescent="0.2">
      <c r="A330" s="67" t="s">
        <v>264</v>
      </c>
      <c r="B330" s="57" t="s">
        <v>215</v>
      </c>
      <c r="C330" s="91" t="s">
        <v>37</v>
      </c>
      <c r="D330" s="21">
        <v>13.8</v>
      </c>
      <c r="E330" s="226"/>
      <c r="F330" s="21">
        <f>D330*E330</f>
        <v>0</v>
      </c>
      <c r="G330" s="32"/>
    </row>
    <row r="331" spans="1:7" s="23" customFormat="1" x14ac:dyDescent="0.2">
      <c r="A331" s="67"/>
      <c r="B331" s="57"/>
      <c r="C331" s="46"/>
      <c r="D331" s="21"/>
      <c r="E331" s="226"/>
      <c r="F331" s="21"/>
      <c r="G331" s="32"/>
    </row>
    <row r="332" spans="1:7" s="23" customFormat="1" ht="25.5" x14ac:dyDescent="0.2">
      <c r="A332" s="67" t="s">
        <v>265</v>
      </c>
      <c r="B332" s="57" t="s">
        <v>266</v>
      </c>
      <c r="C332" s="46" t="s">
        <v>28</v>
      </c>
      <c r="D332" s="21">
        <v>15</v>
      </c>
      <c r="E332" s="226"/>
      <c r="F332" s="21">
        <f>D332*E332</f>
        <v>0</v>
      </c>
      <c r="G332" s="32"/>
    </row>
    <row r="333" spans="1:7" s="23" customFormat="1" x14ac:dyDescent="0.2">
      <c r="A333" s="67"/>
      <c r="B333" s="57"/>
      <c r="C333" s="46"/>
      <c r="D333" s="21"/>
      <c r="E333" s="226"/>
      <c r="F333" s="21"/>
      <c r="G333" s="32"/>
    </row>
    <row r="334" spans="1:7" s="23" customFormat="1" ht="25.5" x14ac:dyDescent="0.2">
      <c r="A334" s="67" t="s">
        <v>267</v>
      </c>
      <c r="B334" s="57" t="s">
        <v>268</v>
      </c>
      <c r="C334" s="20" t="s">
        <v>20</v>
      </c>
      <c r="D334" s="21">
        <v>19.8</v>
      </c>
      <c r="E334" s="226"/>
      <c r="F334" s="21">
        <f>D334*E334</f>
        <v>0</v>
      </c>
      <c r="G334" s="32"/>
    </row>
    <row r="335" spans="1:7" s="23" customFormat="1" x14ac:dyDescent="0.2">
      <c r="A335" s="93"/>
      <c r="B335" s="94"/>
      <c r="C335" s="95"/>
      <c r="D335" s="37"/>
      <c r="E335" s="228"/>
      <c r="F335" s="37"/>
      <c r="G335" s="32"/>
    </row>
    <row r="336" spans="1:7" s="23" customFormat="1" x14ac:dyDescent="0.2">
      <c r="A336" s="67"/>
      <c r="B336" s="57"/>
      <c r="C336" s="91"/>
      <c r="D336" s="21"/>
      <c r="E336" s="226"/>
      <c r="F336" s="21"/>
      <c r="G336" s="32"/>
    </row>
    <row r="337" spans="1:7" s="23" customFormat="1" x14ac:dyDescent="0.2">
      <c r="A337" s="96"/>
      <c r="B337" s="65"/>
      <c r="C337" s="97"/>
      <c r="D337" s="15" t="s">
        <v>56</v>
      </c>
      <c r="E337" s="224"/>
      <c r="F337" s="15">
        <f>SUM(F302:F335)</f>
        <v>0</v>
      </c>
      <c r="G337" s="32"/>
    </row>
    <row r="338" spans="1:7" s="23" customFormat="1" x14ac:dyDescent="0.2">
      <c r="E338" s="241"/>
      <c r="G338" s="32"/>
    </row>
    <row r="339" spans="1:7" s="23" customFormat="1" x14ac:dyDescent="0.2">
      <c r="E339" s="241"/>
      <c r="G339" s="32"/>
    </row>
    <row r="340" spans="1:7" s="23" customFormat="1" x14ac:dyDescent="0.2">
      <c r="A340" s="53"/>
      <c r="B340" s="83"/>
      <c r="C340" s="17"/>
      <c r="D340" s="17"/>
      <c r="E340" s="229"/>
      <c r="F340" s="40"/>
      <c r="G340" s="32"/>
    </row>
    <row r="341" spans="1:7" s="23" customFormat="1" x14ac:dyDescent="0.2">
      <c r="A341" s="1" t="s">
        <v>269</v>
      </c>
      <c r="C341" s="126"/>
      <c r="D341" s="126"/>
      <c r="E341" s="224"/>
      <c r="F341" s="15"/>
      <c r="G341" s="32"/>
    </row>
    <row r="342" spans="1:7" s="23" customFormat="1" x14ac:dyDescent="0.2">
      <c r="A342" s="1"/>
      <c r="C342" s="126"/>
      <c r="D342" s="126"/>
      <c r="E342" s="224"/>
      <c r="F342" s="15"/>
      <c r="G342" s="32"/>
    </row>
    <row r="343" spans="1:7" s="23" customFormat="1" x14ac:dyDescent="0.2">
      <c r="A343" s="4" t="s">
        <v>2</v>
      </c>
      <c r="B343" s="5" t="s">
        <v>3</v>
      </c>
      <c r="C343" s="6" t="s">
        <v>4</v>
      </c>
      <c r="D343" s="7" t="s">
        <v>5</v>
      </c>
      <c r="E343" s="223" t="s">
        <v>6</v>
      </c>
      <c r="F343" s="8" t="s">
        <v>7</v>
      </c>
      <c r="G343" s="32"/>
    </row>
    <row r="344" spans="1:7" s="23" customFormat="1" x14ac:dyDescent="0.2">
      <c r="A344" s="43"/>
      <c r="B344" s="77"/>
      <c r="C344" s="78"/>
      <c r="D344" s="14"/>
      <c r="E344" s="224"/>
      <c r="F344" s="15"/>
      <c r="G344" s="32"/>
    </row>
    <row r="345" spans="1:7" s="23" customFormat="1" ht="30.75" customHeight="1" x14ac:dyDescent="0.2">
      <c r="A345" s="11" t="s">
        <v>270</v>
      </c>
      <c r="B345" s="77" t="s">
        <v>133</v>
      </c>
      <c r="C345" s="18" t="s">
        <v>43</v>
      </c>
      <c r="D345" s="38">
        <v>1</v>
      </c>
      <c r="E345" s="226"/>
      <c r="F345" s="21">
        <f>D345*E345</f>
        <v>0</v>
      </c>
      <c r="G345" s="32"/>
    </row>
    <row r="346" spans="1:7" s="23" customFormat="1" x14ac:dyDescent="0.2">
      <c r="A346" s="11"/>
      <c r="B346" s="77"/>
      <c r="C346" s="78"/>
      <c r="D346" s="38"/>
      <c r="E346" s="224"/>
      <c r="F346" s="15"/>
      <c r="G346" s="122"/>
    </row>
    <row r="347" spans="1:7" s="118" customFormat="1" x14ac:dyDescent="0.2">
      <c r="A347" s="67" t="s">
        <v>271</v>
      </c>
      <c r="B347" s="57" t="s">
        <v>135</v>
      </c>
      <c r="C347" s="58" t="s">
        <v>136</v>
      </c>
      <c r="D347" s="38">
        <v>24</v>
      </c>
      <c r="E347" s="453">
        <v>30</v>
      </c>
      <c r="F347" s="21">
        <f>D347*E347</f>
        <v>720</v>
      </c>
      <c r="G347" s="454"/>
    </row>
    <row r="348" spans="1:7" s="118" customFormat="1" x14ac:dyDescent="0.2">
      <c r="A348" s="67"/>
      <c r="B348" s="57"/>
      <c r="C348" s="58"/>
      <c r="D348" s="38"/>
      <c r="E348" s="226"/>
      <c r="F348" s="21"/>
      <c r="G348" s="454"/>
    </row>
    <row r="349" spans="1:7" s="118" customFormat="1" x14ac:dyDescent="0.2">
      <c r="A349" s="67" t="s">
        <v>272</v>
      </c>
      <c r="B349" s="57" t="s">
        <v>138</v>
      </c>
      <c r="C349" s="58" t="s">
        <v>136</v>
      </c>
      <c r="D349" s="38">
        <v>24</v>
      </c>
      <c r="E349" s="226"/>
      <c r="F349" s="21">
        <f>D349*E349</f>
        <v>0</v>
      </c>
      <c r="G349" s="454"/>
    </row>
    <row r="350" spans="1:7" s="118" customFormat="1" x14ac:dyDescent="0.2">
      <c r="A350" s="67"/>
      <c r="B350" s="57"/>
      <c r="C350" s="58"/>
      <c r="D350" s="38"/>
      <c r="E350" s="226"/>
      <c r="F350" s="21"/>
      <c r="G350" s="454"/>
    </row>
    <row r="351" spans="1:7" s="118" customFormat="1" ht="38.25" x14ac:dyDescent="0.2">
      <c r="A351" s="67" t="s">
        <v>386</v>
      </c>
      <c r="B351" s="57" t="s">
        <v>378</v>
      </c>
      <c r="C351" s="58" t="s">
        <v>346</v>
      </c>
      <c r="D351" s="38">
        <v>1</v>
      </c>
      <c r="E351" s="226"/>
      <c r="F351" s="21">
        <f t="shared" ref="F351" si="0">D351*E351</f>
        <v>0</v>
      </c>
      <c r="G351" s="454"/>
    </row>
    <row r="352" spans="1:7" s="118" customFormat="1" x14ac:dyDescent="0.2">
      <c r="A352" s="67"/>
      <c r="B352" s="57"/>
      <c r="C352" s="58"/>
      <c r="D352" s="38"/>
      <c r="E352" s="226"/>
      <c r="F352" s="21"/>
      <c r="G352" s="454"/>
    </row>
    <row r="353" spans="1:7" s="118" customFormat="1" x14ac:dyDescent="0.2">
      <c r="A353" s="93"/>
      <c r="B353" s="94"/>
      <c r="C353" s="455"/>
      <c r="D353" s="36"/>
      <c r="E353" s="238"/>
      <c r="F353" s="84"/>
      <c r="G353" s="454"/>
    </row>
    <row r="354" spans="1:7" s="118" customFormat="1" x14ac:dyDescent="0.2">
      <c r="A354" s="67"/>
      <c r="B354" s="57"/>
      <c r="C354" s="58"/>
      <c r="D354" s="38"/>
      <c r="E354" s="224"/>
      <c r="F354" s="15"/>
    </row>
    <row r="355" spans="1:7" s="118" customFormat="1" x14ac:dyDescent="0.2">
      <c r="A355" s="67"/>
      <c r="B355" s="57"/>
      <c r="C355" s="58"/>
      <c r="D355" s="14"/>
      <c r="E355" s="224" t="s">
        <v>56</v>
      </c>
      <c r="F355" s="15">
        <f>SUM(F345:F354)</f>
        <v>720</v>
      </c>
    </row>
    <row r="356" spans="1:7" s="118" customFormat="1" x14ac:dyDescent="0.2">
      <c r="A356" s="456"/>
      <c r="B356" s="457"/>
      <c r="C356" s="458"/>
      <c r="D356" s="87"/>
      <c r="E356" s="231"/>
      <c r="F356" s="27"/>
    </row>
    <row r="357" spans="1:7" s="461" customFormat="1" x14ac:dyDescent="0.2">
      <c r="A357" s="56" t="s">
        <v>139</v>
      </c>
      <c r="B357" s="459"/>
      <c r="C357" s="460"/>
      <c r="D357" s="116"/>
      <c r="E357" s="221"/>
      <c r="F357" s="117"/>
    </row>
    <row r="358" spans="1:7" s="118" customFormat="1" x14ac:dyDescent="0.2">
      <c r="A358" s="462"/>
      <c r="B358" s="45"/>
      <c r="C358" s="463"/>
      <c r="D358" s="3"/>
      <c r="E358" s="230"/>
      <c r="F358" s="19"/>
    </row>
    <row r="359" spans="1:7" s="118" customFormat="1" x14ac:dyDescent="0.2">
      <c r="A359" s="462"/>
      <c r="B359" s="45"/>
      <c r="C359" s="463"/>
      <c r="D359" s="3"/>
      <c r="E359" s="230"/>
      <c r="F359" s="19"/>
    </row>
    <row r="360" spans="1:7" s="118" customFormat="1" x14ac:dyDescent="0.2">
      <c r="A360" s="56" t="s">
        <v>1</v>
      </c>
      <c r="B360" s="45"/>
      <c r="C360" s="463"/>
      <c r="D360" s="3"/>
      <c r="E360" s="230"/>
      <c r="F360" s="117">
        <f>F54</f>
        <v>0</v>
      </c>
    </row>
    <row r="361" spans="1:7" s="118" customFormat="1" x14ac:dyDescent="0.2">
      <c r="A361" s="56" t="s">
        <v>57</v>
      </c>
      <c r="B361" s="45"/>
      <c r="C361" s="463"/>
      <c r="D361" s="3"/>
      <c r="E361" s="230"/>
      <c r="F361" s="117">
        <f>F78</f>
        <v>0</v>
      </c>
    </row>
    <row r="362" spans="1:7" s="118" customFormat="1" x14ac:dyDescent="0.2">
      <c r="A362" s="56" t="s">
        <v>72</v>
      </c>
      <c r="B362" s="45"/>
      <c r="C362" s="463"/>
      <c r="D362" s="3"/>
      <c r="E362" s="230"/>
      <c r="F362" s="117">
        <f>F106</f>
        <v>0</v>
      </c>
    </row>
    <row r="363" spans="1:7" s="118" customFormat="1" x14ac:dyDescent="0.2">
      <c r="A363" s="56" t="s">
        <v>87</v>
      </c>
      <c r="B363" s="45"/>
      <c r="C363" s="463"/>
      <c r="D363" s="3"/>
      <c r="E363" s="230"/>
      <c r="F363" s="117">
        <f>+F136</f>
        <v>0</v>
      </c>
    </row>
    <row r="364" spans="1:7" s="118" customFormat="1" x14ac:dyDescent="0.2">
      <c r="A364" s="56" t="s">
        <v>109</v>
      </c>
      <c r="B364" s="56"/>
      <c r="C364" s="463"/>
      <c r="D364" s="3"/>
      <c r="E364" s="230"/>
      <c r="F364" s="117">
        <f>F156</f>
        <v>0</v>
      </c>
    </row>
    <row r="365" spans="1:7" s="118" customFormat="1" x14ac:dyDescent="0.2">
      <c r="A365" s="56" t="s">
        <v>168</v>
      </c>
      <c r="B365" s="56"/>
      <c r="C365" s="463"/>
      <c r="D365" s="3"/>
      <c r="E365" s="230"/>
      <c r="F365" s="117">
        <f>F177</f>
        <v>0</v>
      </c>
    </row>
    <row r="366" spans="1:7" s="118" customFormat="1" x14ac:dyDescent="0.2">
      <c r="A366" s="56" t="s">
        <v>273</v>
      </c>
      <c r="B366" s="56"/>
      <c r="C366" s="463"/>
      <c r="D366" s="3"/>
      <c r="E366" s="230"/>
      <c r="F366" s="117">
        <f>F199</f>
        <v>0</v>
      </c>
    </row>
    <row r="367" spans="1:7" s="118" customFormat="1" x14ac:dyDescent="0.2">
      <c r="A367" s="56" t="s">
        <v>182</v>
      </c>
      <c r="B367" s="56"/>
      <c r="C367" s="463"/>
      <c r="D367" s="3"/>
      <c r="E367" s="230"/>
      <c r="F367" s="117">
        <f>F241</f>
        <v>0</v>
      </c>
    </row>
    <row r="368" spans="1:7" s="118" customFormat="1" x14ac:dyDescent="0.2">
      <c r="A368" s="56" t="s">
        <v>218</v>
      </c>
      <c r="B368" s="56"/>
      <c r="C368" s="463"/>
      <c r="D368" s="3"/>
      <c r="E368" s="230"/>
      <c r="F368" s="117">
        <f>F296</f>
        <v>0</v>
      </c>
    </row>
    <row r="369" spans="1:9" s="118" customFormat="1" x14ac:dyDescent="0.2">
      <c r="A369" s="56" t="s">
        <v>248</v>
      </c>
      <c r="B369" s="56"/>
      <c r="C369" s="463"/>
      <c r="D369" s="3"/>
      <c r="E369" s="230"/>
      <c r="F369" s="117">
        <f>F337</f>
        <v>0</v>
      </c>
    </row>
    <row r="370" spans="1:9" s="118" customFormat="1" x14ac:dyDescent="0.2">
      <c r="A370" s="56" t="s">
        <v>269</v>
      </c>
      <c r="B370" s="56"/>
      <c r="C370" s="463"/>
      <c r="D370" s="3"/>
      <c r="E370" s="464"/>
      <c r="F370" s="117">
        <f>F355</f>
        <v>720</v>
      </c>
    </row>
    <row r="371" spans="1:9" s="118" customFormat="1" ht="13.5" thickBot="1" x14ac:dyDescent="0.25">
      <c r="A371" s="447" t="s">
        <v>274</v>
      </c>
      <c r="B371" s="448"/>
      <c r="C371" s="449"/>
      <c r="D371" s="450"/>
      <c r="E371" s="451">
        <f>SUM(F360:F370)</f>
        <v>720</v>
      </c>
      <c r="F371" s="452">
        <f>E371*0.1</f>
        <v>72</v>
      </c>
      <c r="I371" s="465"/>
    </row>
    <row r="372" spans="1:9" s="118" customFormat="1" x14ac:dyDescent="0.2">
      <c r="A372" s="96"/>
      <c r="B372" s="57"/>
      <c r="C372" s="58"/>
      <c r="D372" s="3"/>
      <c r="E372" s="230"/>
      <c r="F372" s="15"/>
    </row>
    <row r="373" spans="1:9" s="23" customFormat="1" x14ac:dyDescent="0.2">
      <c r="A373" s="96" t="s">
        <v>141</v>
      </c>
      <c r="B373" s="17"/>
      <c r="C373" s="79"/>
      <c r="D373" s="3"/>
      <c r="E373" s="240"/>
      <c r="F373" s="117">
        <f>SUM(F360:F372)</f>
        <v>792</v>
      </c>
    </row>
    <row r="374" spans="1:9" s="23" customFormat="1" x14ac:dyDescent="0.2">
      <c r="A374" s="88"/>
      <c r="B374" s="17"/>
      <c r="C374" s="79"/>
      <c r="D374" s="3"/>
      <c r="E374" s="240"/>
      <c r="F374" s="19"/>
    </row>
    <row r="375" spans="1:9" s="23" customFormat="1" x14ac:dyDescent="0.2">
      <c r="A375" s="49"/>
      <c r="B375" s="25"/>
      <c r="C375" s="86"/>
      <c r="D375" s="87"/>
      <c r="E375" s="231"/>
      <c r="F375" s="27"/>
    </row>
    <row r="376" spans="1:9" s="23" customFormat="1" x14ac:dyDescent="0.2">
      <c r="A376" s="49"/>
      <c r="B376" s="25"/>
      <c r="C376" s="86"/>
      <c r="D376" s="87"/>
      <c r="E376" s="231"/>
      <c r="F376" s="27"/>
    </row>
    <row r="377" spans="1:9" s="23" customFormat="1" x14ac:dyDescent="0.2">
      <c r="A377" s="49"/>
      <c r="B377" s="25"/>
      <c r="C377" s="86"/>
      <c r="D377" s="87"/>
      <c r="E377" s="231"/>
      <c r="F377" s="27"/>
    </row>
    <row r="378" spans="1:9" s="23" customFormat="1" x14ac:dyDescent="0.2">
      <c r="A378" s="49"/>
      <c r="B378" s="25"/>
      <c r="C378" s="86"/>
      <c r="D378" s="87"/>
      <c r="E378" s="231"/>
      <c r="F378" s="27"/>
    </row>
    <row r="379" spans="1:9" s="23" customFormat="1" x14ac:dyDescent="0.2">
      <c r="A379" s="49"/>
      <c r="B379" s="25"/>
      <c r="C379" s="86"/>
      <c r="D379" s="87"/>
      <c r="E379" s="231"/>
      <c r="F379" s="27"/>
    </row>
    <row r="380" spans="1:9" s="23" customFormat="1" x14ac:dyDescent="0.2">
      <c r="A380" s="49"/>
      <c r="B380" s="25"/>
      <c r="C380" s="86"/>
      <c r="D380" s="87"/>
      <c r="E380" s="231"/>
      <c r="F380" s="27"/>
    </row>
    <row r="381" spans="1:9" s="23" customFormat="1" x14ac:dyDescent="0.2">
      <c r="A381" s="49"/>
      <c r="B381" s="25"/>
      <c r="C381" s="86"/>
      <c r="D381" s="87"/>
      <c r="E381" s="231"/>
      <c r="F381" s="27"/>
    </row>
    <row r="382" spans="1:9" s="23" customFormat="1" x14ac:dyDescent="0.2">
      <c r="A382" s="49"/>
      <c r="B382" s="25"/>
      <c r="C382" s="86"/>
      <c r="D382" s="87"/>
      <c r="E382" s="231"/>
      <c r="F382" s="27"/>
    </row>
    <row r="383" spans="1:9" s="23" customFormat="1" x14ac:dyDescent="0.2">
      <c r="A383" s="49"/>
      <c r="B383" s="25"/>
      <c r="C383" s="86"/>
      <c r="D383" s="87"/>
      <c r="E383" s="231"/>
      <c r="F383" s="27"/>
    </row>
    <row r="384" spans="1:9" s="23" customFormat="1" x14ac:dyDescent="0.2">
      <c r="A384" s="49"/>
      <c r="B384" s="25"/>
      <c r="C384" s="86"/>
      <c r="D384" s="87"/>
      <c r="E384" s="231"/>
      <c r="F384" s="27"/>
    </row>
    <row r="385" spans="1:6" s="23" customFormat="1" x14ac:dyDescent="0.2">
      <c r="A385" s="49"/>
      <c r="B385" s="25"/>
      <c r="C385" s="86"/>
      <c r="D385" s="87"/>
      <c r="E385" s="231"/>
      <c r="F385" s="27"/>
    </row>
    <row r="386" spans="1:6" s="23" customFormat="1" x14ac:dyDescent="0.2">
      <c r="A386" s="49"/>
      <c r="B386" s="25"/>
      <c r="C386" s="86"/>
      <c r="D386" s="87"/>
      <c r="E386" s="231"/>
      <c r="F386" s="27"/>
    </row>
    <row r="387" spans="1:6" s="23" customFormat="1" x14ac:dyDescent="0.2">
      <c r="A387" s="49"/>
      <c r="B387" s="25"/>
      <c r="C387" s="86"/>
      <c r="D387" s="87"/>
      <c r="E387" s="231"/>
      <c r="F387" s="27"/>
    </row>
    <row r="388" spans="1:6" s="23" customFormat="1" x14ac:dyDescent="0.2">
      <c r="A388" s="49"/>
      <c r="B388" s="25"/>
      <c r="C388" s="86"/>
      <c r="D388" s="87"/>
      <c r="E388" s="231"/>
      <c r="F388" s="27"/>
    </row>
    <row r="389" spans="1:6" s="23" customFormat="1" x14ac:dyDescent="0.2">
      <c r="A389" s="49"/>
      <c r="B389" s="25"/>
      <c r="C389" s="86"/>
      <c r="D389" s="87"/>
      <c r="E389" s="231"/>
      <c r="F389" s="27"/>
    </row>
    <row r="390" spans="1:6" s="23" customFormat="1" x14ac:dyDescent="0.2">
      <c r="A390" s="49"/>
      <c r="B390" s="25"/>
      <c r="C390" s="86"/>
      <c r="D390" s="87"/>
      <c r="E390" s="231"/>
      <c r="F390" s="27"/>
    </row>
    <row r="391" spans="1:6" s="23" customFormat="1" x14ac:dyDescent="0.2">
      <c r="A391" s="49"/>
      <c r="B391" s="25"/>
      <c r="C391" s="86"/>
      <c r="D391" s="87"/>
      <c r="E391" s="231"/>
      <c r="F391" s="27"/>
    </row>
    <row r="392" spans="1:6" s="23" customFormat="1" x14ac:dyDescent="0.2">
      <c r="A392" s="49"/>
      <c r="B392" s="25"/>
      <c r="C392" s="86"/>
      <c r="D392" s="87"/>
      <c r="E392" s="231"/>
      <c r="F392" s="27"/>
    </row>
    <row r="393" spans="1:6" s="23" customFormat="1" x14ac:dyDescent="0.2">
      <c r="A393" s="49"/>
      <c r="B393" s="25"/>
      <c r="C393" s="86"/>
      <c r="D393" s="87"/>
      <c r="E393" s="231"/>
      <c r="F393" s="27"/>
    </row>
    <row r="394" spans="1:6" s="23" customFormat="1" x14ac:dyDescent="0.2">
      <c r="A394" s="49"/>
      <c r="B394" s="25"/>
      <c r="C394" s="86"/>
      <c r="D394" s="87"/>
      <c r="E394" s="231"/>
      <c r="F394" s="27"/>
    </row>
    <row r="395" spans="1:6" s="23" customFormat="1" x14ac:dyDescent="0.2">
      <c r="A395" s="49"/>
      <c r="B395" s="25"/>
      <c r="C395" s="86"/>
      <c r="D395" s="87"/>
      <c r="E395" s="231"/>
      <c r="F395" s="27"/>
    </row>
    <row r="396" spans="1:6" s="23" customFormat="1" x14ac:dyDescent="0.2">
      <c r="A396" s="49"/>
      <c r="B396" s="25"/>
      <c r="C396" s="86"/>
      <c r="D396" s="87"/>
      <c r="E396" s="231"/>
      <c r="F396" s="27"/>
    </row>
    <row r="397" spans="1:6" s="23" customFormat="1" x14ac:dyDescent="0.2">
      <c r="A397" s="49"/>
      <c r="B397" s="25"/>
      <c r="C397" s="86"/>
      <c r="D397" s="87"/>
      <c r="E397" s="231"/>
      <c r="F397" s="27"/>
    </row>
    <row r="398" spans="1:6" s="23" customFormat="1" x14ac:dyDescent="0.2">
      <c r="A398" s="49"/>
      <c r="B398" s="25"/>
      <c r="C398" s="86"/>
      <c r="D398" s="87"/>
      <c r="E398" s="231"/>
      <c r="F398" s="27"/>
    </row>
    <row r="399" spans="1:6" s="23" customFormat="1" x14ac:dyDescent="0.2">
      <c r="A399" s="49"/>
      <c r="B399" s="25"/>
      <c r="C399" s="86"/>
      <c r="D399" s="87"/>
      <c r="E399" s="231"/>
      <c r="F399" s="27"/>
    </row>
    <row r="400" spans="1:6" s="23" customFormat="1" x14ac:dyDescent="0.2">
      <c r="A400" s="49"/>
      <c r="B400" s="25"/>
      <c r="C400" s="86"/>
      <c r="D400" s="87"/>
      <c r="E400" s="231"/>
      <c r="F400" s="27"/>
    </row>
    <row r="401" spans="1:6" s="23" customFormat="1" x14ac:dyDescent="0.2">
      <c r="A401" s="49"/>
      <c r="B401" s="25"/>
      <c r="C401" s="86"/>
      <c r="D401" s="87"/>
      <c r="E401" s="231"/>
      <c r="F401" s="27"/>
    </row>
    <row r="402" spans="1:6" s="23" customFormat="1" x14ac:dyDescent="0.2">
      <c r="A402" s="49"/>
      <c r="B402" s="25"/>
      <c r="C402" s="86"/>
      <c r="D402" s="87"/>
      <c r="E402" s="231"/>
      <c r="F402" s="27"/>
    </row>
    <row r="403" spans="1:6" s="23" customFormat="1" x14ac:dyDescent="0.2">
      <c r="A403" s="49"/>
      <c r="B403" s="25"/>
      <c r="C403" s="86"/>
      <c r="D403" s="87"/>
      <c r="E403" s="231"/>
      <c r="F403" s="27"/>
    </row>
    <row r="404" spans="1:6" s="23" customFormat="1" x14ac:dyDescent="0.2">
      <c r="A404" s="49"/>
      <c r="B404" s="25"/>
      <c r="C404" s="86"/>
      <c r="D404" s="87"/>
      <c r="E404" s="231"/>
      <c r="F404" s="27"/>
    </row>
    <row r="405" spans="1:6" s="23" customFormat="1" x14ac:dyDescent="0.2">
      <c r="A405" s="49"/>
      <c r="B405" s="25"/>
      <c r="C405" s="86"/>
      <c r="D405" s="87"/>
      <c r="E405" s="231"/>
      <c r="F405" s="27"/>
    </row>
    <row r="406" spans="1:6" s="23" customFormat="1" x14ac:dyDescent="0.2">
      <c r="A406" s="49"/>
      <c r="B406" s="25"/>
      <c r="C406" s="86"/>
      <c r="D406" s="87"/>
      <c r="E406" s="231"/>
      <c r="F406" s="27"/>
    </row>
    <row r="407" spans="1:6" s="23" customFormat="1" x14ac:dyDescent="0.2">
      <c r="A407" s="49"/>
      <c r="B407" s="25"/>
      <c r="C407" s="86"/>
      <c r="D407" s="87"/>
      <c r="E407" s="231"/>
      <c r="F407" s="27"/>
    </row>
    <row r="408" spans="1:6" s="23" customFormat="1" x14ac:dyDescent="0.2">
      <c r="A408" s="49"/>
      <c r="B408" s="25"/>
      <c r="C408" s="86"/>
      <c r="D408" s="87"/>
      <c r="E408" s="231"/>
      <c r="F408" s="27"/>
    </row>
    <row r="409" spans="1:6" s="23" customFormat="1" x14ac:dyDescent="0.2">
      <c r="A409" s="49"/>
      <c r="B409" s="25"/>
      <c r="C409" s="86"/>
      <c r="D409" s="87"/>
      <c r="E409" s="231"/>
      <c r="F409" s="27"/>
    </row>
    <row r="410" spans="1:6" s="23" customFormat="1" x14ac:dyDescent="0.2">
      <c r="A410" s="49"/>
      <c r="B410" s="25"/>
      <c r="C410" s="86"/>
      <c r="D410" s="87"/>
      <c r="E410" s="231"/>
      <c r="F410" s="27"/>
    </row>
    <row r="411" spans="1:6" s="23" customFormat="1" x14ac:dyDescent="0.2">
      <c r="A411" s="49"/>
      <c r="B411" s="25"/>
      <c r="C411" s="86"/>
      <c r="D411" s="87"/>
      <c r="E411" s="231"/>
      <c r="F411" s="27"/>
    </row>
    <row r="412" spans="1:6" s="23" customFormat="1" x14ac:dyDescent="0.2">
      <c r="A412" s="49"/>
      <c r="B412" s="25"/>
      <c r="C412" s="86"/>
      <c r="D412" s="87"/>
      <c r="E412" s="231"/>
      <c r="F412" s="27"/>
    </row>
    <row r="413" spans="1:6" s="23" customFormat="1" x14ac:dyDescent="0.2">
      <c r="A413" s="49"/>
      <c r="B413" s="25"/>
      <c r="C413" s="86"/>
      <c r="D413" s="87"/>
      <c r="E413" s="231"/>
      <c r="F413" s="27"/>
    </row>
    <row r="414" spans="1:6" s="23" customFormat="1" x14ac:dyDescent="0.2">
      <c r="A414" s="49"/>
      <c r="B414" s="25"/>
      <c r="C414" s="86"/>
      <c r="D414" s="87"/>
      <c r="E414" s="231"/>
      <c r="F414" s="27"/>
    </row>
    <row r="415" spans="1:6" s="23" customFormat="1" x14ac:dyDescent="0.2">
      <c r="A415" s="49"/>
      <c r="B415" s="25"/>
      <c r="C415" s="86"/>
      <c r="D415" s="87"/>
      <c r="E415" s="231"/>
      <c r="F415" s="27"/>
    </row>
    <row r="416" spans="1:6" s="23" customFormat="1" x14ac:dyDescent="0.2">
      <c r="A416" s="49"/>
      <c r="B416" s="25"/>
      <c r="C416" s="86"/>
      <c r="D416" s="87"/>
      <c r="E416" s="231"/>
      <c r="F416" s="27"/>
    </row>
    <row r="417" spans="1:6" s="23" customFormat="1" x14ac:dyDescent="0.2">
      <c r="A417" s="49"/>
      <c r="B417" s="25"/>
      <c r="C417" s="86"/>
      <c r="D417" s="87"/>
      <c r="E417" s="231"/>
      <c r="F417" s="27"/>
    </row>
    <row r="418" spans="1:6" s="23" customFormat="1" x14ac:dyDescent="0.2">
      <c r="A418" s="49"/>
      <c r="B418" s="25"/>
      <c r="C418" s="86"/>
      <c r="D418" s="87"/>
      <c r="E418" s="231"/>
      <c r="F418" s="27"/>
    </row>
    <row r="419" spans="1:6" s="23" customFormat="1" x14ac:dyDescent="0.2">
      <c r="A419" s="49"/>
      <c r="B419" s="25"/>
      <c r="C419" s="86"/>
      <c r="D419" s="87"/>
      <c r="E419" s="231"/>
      <c r="F419" s="27"/>
    </row>
    <row r="420" spans="1:6" s="23" customFormat="1" x14ac:dyDescent="0.2">
      <c r="A420" s="49"/>
      <c r="B420" s="25"/>
      <c r="C420" s="86"/>
      <c r="D420" s="87"/>
      <c r="E420" s="231"/>
      <c r="F420" s="27"/>
    </row>
    <row r="421" spans="1:6" s="23" customFormat="1" x14ac:dyDescent="0.2">
      <c r="A421" s="49"/>
      <c r="B421" s="25"/>
      <c r="C421" s="86"/>
      <c r="D421" s="87"/>
      <c r="E421" s="231"/>
      <c r="F421" s="27"/>
    </row>
    <row r="422" spans="1:6" s="23" customFormat="1" x14ac:dyDescent="0.2">
      <c r="A422" s="49"/>
      <c r="B422" s="25"/>
      <c r="C422" s="86"/>
      <c r="D422" s="87"/>
      <c r="E422" s="231"/>
      <c r="F422" s="27"/>
    </row>
    <row r="423" spans="1:6" s="23" customFormat="1" x14ac:dyDescent="0.2">
      <c r="A423" s="49"/>
      <c r="B423" s="25"/>
      <c r="C423" s="86"/>
      <c r="D423" s="87"/>
      <c r="E423" s="231"/>
      <c r="F423" s="27"/>
    </row>
    <row r="424" spans="1:6" s="23" customFormat="1" x14ac:dyDescent="0.2">
      <c r="A424" s="49"/>
      <c r="B424" s="25"/>
      <c r="C424" s="86"/>
      <c r="D424" s="87"/>
      <c r="E424" s="231"/>
      <c r="F424" s="27"/>
    </row>
    <row r="425" spans="1:6" s="23" customFormat="1" x14ac:dyDescent="0.2">
      <c r="A425" s="49"/>
      <c r="B425" s="25"/>
      <c r="C425" s="86"/>
      <c r="D425" s="87"/>
      <c r="E425" s="231"/>
      <c r="F425" s="27"/>
    </row>
    <row r="426" spans="1:6" s="23" customFormat="1" x14ac:dyDescent="0.2">
      <c r="A426" s="49"/>
      <c r="B426" s="25"/>
      <c r="C426" s="86"/>
      <c r="D426" s="87"/>
      <c r="E426" s="231"/>
      <c r="F426" s="27"/>
    </row>
    <row r="427" spans="1:6" s="23" customFormat="1" x14ac:dyDescent="0.2">
      <c r="A427" s="49"/>
      <c r="B427" s="25"/>
      <c r="C427" s="86"/>
      <c r="D427" s="87"/>
      <c r="E427" s="231"/>
      <c r="F427" s="27"/>
    </row>
    <row r="428" spans="1:6" s="23" customFormat="1" x14ac:dyDescent="0.2">
      <c r="A428" s="49"/>
      <c r="B428" s="25"/>
      <c r="C428" s="86"/>
      <c r="D428" s="87"/>
      <c r="E428" s="231"/>
      <c r="F428" s="27"/>
    </row>
    <row r="429" spans="1:6" s="23" customFormat="1" x14ac:dyDescent="0.2">
      <c r="A429" s="49"/>
      <c r="B429" s="25"/>
      <c r="C429" s="86"/>
      <c r="D429" s="87"/>
      <c r="E429" s="231"/>
      <c r="F429" s="27"/>
    </row>
    <row r="430" spans="1:6" s="23" customFormat="1" x14ac:dyDescent="0.2">
      <c r="A430" s="49"/>
      <c r="B430" s="25"/>
      <c r="C430" s="86"/>
      <c r="D430" s="87"/>
      <c r="E430" s="231"/>
      <c r="F430" s="27"/>
    </row>
    <row r="431" spans="1:6" s="23" customFormat="1" x14ac:dyDescent="0.2">
      <c r="A431" s="49"/>
      <c r="B431" s="25"/>
      <c r="C431" s="86"/>
      <c r="D431" s="87"/>
      <c r="E431" s="231"/>
      <c r="F431" s="27"/>
    </row>
    <row r="432" spans="1:6" s="23" customFormat="1" x14ac:dyDescent="0.2">
      <c r="A432" s="49"/>
      <c r="B432" s="25"/>
      <c r="C432" s="86"/>
      <c r="D432" s="87"/>
      <c r="E432" s="231"/>
      <c r="F432" s="27"/>
    </row>
    <row r="433" spans="1:6" s="23" customFormat="1" x14ac:dyDescent="0.2">
      <c r="A433" s="49"/>
      <c r="B433" s="25"/>
      <c r="C433" s="86"/>
      <c r="D433" s="87"/>
      <c r="E433" s="231"/>
      <c r="F433" s="27"/>
    </row>
    <row r="434" spans="1:6" s="23" customFormat="1" x14ac:dyDescent="0.2">
      <c r="A434" s="49"/>
      <c r="B434" s="25"/>
      <c r="C434" s="86"/>
      <c r="D434" s="87"/>
      <c r="E434" s="231"/>
      <c r="F434" s="27"/>
    </row>
    <row r="435" spans="1:6" s="23" customFormat="1" x14ac:dyDescent="0.2">
      <c r="A435" s="49"/>
      <c r="B435" s="25"/>
      <c r="C435" s="86"/>
      <c r="D435" s="87"/>
      <c r="E435" s="231"/>
      <c r="F435" s="27"/>
    </row>
    <row r="436" spans="1:6" s="23" customFormat="1" x14ac:dyDescent="0.2">
      <c r="A436" s="49"/>
      <c r="B436" s="25"/>
      <c r="C436" s="86"/>
      <c r="D436" s="87"/>
      <c r="E436" s="231"/>
      <c r="F436" s="27"/>
    </row>
    <row r="437" spans="1:6" s="23" customFormat="1" x14ac:dyDescent="0.2">
      <c r="A437" s="49"/>
      <c r="B437" s="25"/>
      <c r="C437" s="86"/>
      <c r="D437" s="87"/>
      <c r="E437" s="231"/>
      <c r="F437" s="27"/>
    </row>
    <row r="438" spans="1:6" s="23" customFormat="1" x14ac:dyDescent="0.2">
      <c r="A438" s="49"/>
      <c r="B438" s="25"/>
      <c r="C438" s="86"/>
      <c r="D438" s="87"/>
      <c r="E438" s="231"/>
      <c r="F438" s="27"/>
    </row>
    <row r="439" spans="1:6" s="23" customFormat="1" x14ac:dyDescent="0.2">
      <c r="A439" s="49"/>
      <c r="B439" s="25"/>
      <c r="C439" s="86"/>
      <c r="D439" s="87"/>
      <c r="E439" s="231"/>
      <c r="F439" s="27"/>
    </row>
    <row r="440" spans="1:6" s="23" customFormat="1" x14ac:dyDescent="0.2">
      <c r="A440" s="49"/>
      <c r="B440" s="25"/>
      <c r="C440" s="86"/>
      <c r="D440" s="87"/>
      <c r="E440" s="231"/>
      <c r="F440" s="27"/>
    </row>
    <row r="441" spans="1:6" s="23" customFormat="1" x14ac:dyDescent="0.2">
      <c r="A441" s="49"/>
      <c r="B441" s="25"/>
      <c r="C441" s="86"/>
      <c r="D441" s="87"/>
      <c r="E441" s="231"/>
      <c r="F441" s="27"/>
    </row>
    <row r="442" spans="1:6" s="23" customFormat="1" x14ac:dyDescent="0.2">
      <c r="A442" s="49"/>
      <c r="B442" s="25"/>
      <c r="C442" s="86"/>
      <c r="D442" s="87"/>
      <c r="E442" s="231"/>
      <c r="F442" s="27"/>
    </row>
    <row r="443" spans="1:6" s="23" customFormat="1" x14ac:dyDescent="0.2">
      <c r="A443" s="49"/>
      <c r="B443" s="25"/>
      <c r="C443" s="86"/>
      <c r="D443" s="87"/>
      <c r="E443" s="231"/>
      <c r="F443" s="27"/>
    </row>
    <row r="444" spans="1:6" s="23" customFormat="1" x14ac:dyDescent="0.2">
      <c r="A444" s="49"/>
      <c r="B444" s="25"/>
      <c r="C444" s="86"/>
      <c r="D444" s="87"/>
      <c r="E444" s="231"/>
      <c r="F444" s="27"/>
    </row>
    <row r="445" spans="1:6" s="23" customFormat="1" x14ac:dyDescent="0.2">
      <c r="A445" s="49"/>
      <c r="B445" s="25"/>
      <c r="C445" s="86"/>
      <c r="D445" s="87"/>
      <c r="E445" s="231"/>
      <c r="F445" s="27"/>
    </row>
    <row r="446" spans="1:6" s="23" customFormat="1" x14ac:dyDescent="0.2">
      <c r="A446" s="49"/>
      <c r="B446" s="25"/>
      <c r="C446" s="86"/>
      <c r="D446" s="87"/>
      <c r="E446" s="231"/>
      <c r="F446" s="27"/>
    </row>
    <row r="447" spans="1:6" s="23" customFormat="1" x14ac:dyDescent="0.2">
      <c r="A447" s="49"/>
      <c r="B447" s="25"/>
      <c r="C447" s="86"/>
      <c r="D447" s="87"/>
      <c r="E447" s="231"/>
      <c r="F447" s="27"/>
    </row>
    <row r="448" spans="1:6" s="23" customFormat="1" x14ac:dyDescent="0.2">
      <c r="A448" s="49"/>
      <c r="B448" s="25"/>
      <c r="C448" s="86"/>
      <c r="D448" s="87"/>
      <c r="E448" s="231"/>
      <c r="F448" s="27"/>
    </row>
    <row r="449" spans="1:6" s="23" customFormat="1" x14ac:dyDescent="0.2">
      <c r="A449" s="49"/>
      <c r="B449" s="25"/>
      <c r="C449" s="86"/>
      <c r="D449" s="87"/>
      <c r="E449" s="231"/>
      <c r="F449" s="27"/>
    </row>
    <row r="450" spans="1:6" s="23" customFormat="1" x14ac:dyDescent="0.2">
      <c r="A450" s="49"/>
      <c r="B450" s="25"/>
      <c r="C450" s="86"/>
      <c r="D450" s="87"/>
      <c r="E450" s="231"/>
      <c r="F450" s="27"/>
    </row>
    <row r="451" spans="1:6" s="23" customFormat="1" x14ac:dyDescent="0.2">
      <c r="A451" s="49"/>
      <c r="B451" s="25"/>
      <c r="C451" s="86"/>
      <c r="D451" s="87"/>
      <c r="E451" s="231"/>
      <c r="F451" s="27"/>
    </row>
    <row r="452" spans="1:6" s="23" customFormat="1" x14ac:dyDescent="0.2">
      <c r="A452" s="49"/>
      <c r="B452" s="25"/>
      <c r="C452" s="86"/>
      <c r="D452" s="87"/>
      <c r="E452" s="231"/>
      <c r="F452" s="27"/>
    </row>
    <row r="453" spans="1:6" s="23" customFormat="1" x14ac:dyDescent="0.2">
      <c r="A453" s="49"/>
      <c r="B453" s="25"/>
      <c r="C453" s="86"/>
      <c r="D453" s="87"/>
      <c r="E453" s="231"/>
      <c r="F453" s="27"/>
    </row>
    <row r="454" spans="1:6" s="23" customFormat="1" x14ac:dyDescent="0.2">
      <c r="A454" s="49"/>
      <c r="B454" s="25"/>
      <c r="C454" s="86"/>
      <c r="D454" s="87"/>
      <c r="E454" s="231"/>
      <c r="F454" s="27"/>
    </row>
    <row r="455" spans="1:6" s="23" customFormat="1" x14ac:dyDescent="0.2">
      <c r="A455" s="49"/>
      <c r="B455" s="25"/>
      <c r="C455" s="86"/>
      <c r="D455" s="87"/>
      <c r="E455" s="231"/>
      <c r="F455" s="27"/>
    </row>
    <row r="456" spans="1:6" s="23" customFormat="1" x14ac:dyDescent="0.2">
      <c r="A456" s="49"/>
      <c r="B456" s="25"/>
      <c r="C456" s="86"/>
      <c r="D456" s="87"/>
      <c r="E456" s="231"/>
      <c r="F456" s="27"/>
    </row>
    <row r="457" spans="1:6" s="23" customFormat="1" x14ac:dyDescent="0.2">
      <c r="A457" s="49"/>
      <c r="B457" s="25"/>
      <c r="C457" s="86"/>
      <c r="D457" s="87"/>
      <c r="E457" s="231"/>
      <c r="F457" s="27"/>
    </row>
    <row r="458" spans="1:6" s="23" customFormat="1" x14ac:dyDescent="0.2">
      <c r="A458" s="49"/>
      <c r="B458" s="25"/>
      <c r="C458" s="86"/>
      <c r="D458" s="87"/>
      <c r="E458" s="231"/>
      <c r="F458" s="27"/>
    </row>
    <row r="459" spans="1:6" s="23" customFormat="1" x14ac:dyDescent="0.2">
      <c r="A459" s="49"/>
      <c r="B459" s="25"/>
      <c r="C459" s="86"/>
      <c r="D459" s="87"/>
      <c r="E459" s="231"/>
      <c r="F459" s="27"/>
    </row>
    <row r="460" spans="1:6" s="23" customFormat="1" x14ac:dyDescent="0.2">
      <c r="A460" s="49"/>
      <c r="B460" s="25"/>
      <c r="C460" s="86"/>
      <c r="D460" s="87"/>
      <c r="E460" s="231"/>
      <c r="F460" s="27"/>
    </row>
    <row r="461" spans="1:6" s="23" customFormat="1" x14ac:dyDescent="0.2">
      <c r="A461" s="49"/>
      <c r="B461" s="25"/>
      <c r="C461" s="86"/>
      <c r="D461" s="87"/>
      <c r="E461" s="231"/>
      <c r="F461" s="27"/>
    </row>
    <row r="462" spans="1:6" s="23" customFormat="1" x14ac:dyDescent="0.2">
      <c r="A462" s="49"/>
      <c r="B462" s="25"/>
      <c r="C462" s="86"/>
      <c r="D462" s="87"/>
      <c r="E462" s="231"/>
      <c r="F462" s="27"/>
    </row>
    <row r="463" spans="1:6" s="23" customFormat="1" x14ac:dyDescent="0.2">
      <c r="A463" s="49"/>
      <c r="B463" s="25"/>
      <c r="C463" s="86"/>
      <c r="D463" s="87"/>
      <c r="E463" s="231"/>
      <c r="F463" s="27"/>
    </row>
    <row r="464" spans="1:6" s="23" customFormat="1" x14ac:dyDescent="0.2">
      <c r="A464" s="49"/>
      <c r="B464" s="25"/>
      <c r="C464" s="86"/>
      <c r="D464" s="87"/>
      <c r="E464" s="231"/>
      <c r="F464" s="27"/>
    </row>
    <row r="465" spans="1:6" s="23" customFormat="1" x14ac:dyDescent="0.2">
      <c r="A465" s="49"/>
      <c r="B465" s="25"/>
      <c r="C465" s="86"/>
      <c r="D465" s="87"/>
      <c r="E465" s="231"/>
      <c r="F465" s="27"/>
    </row>
    <row r="466" spans="1:6" s="23" customFormat="1" x14ac:dyDescent="0.2">
      <c r="A466" s="49"/>
      <c r="B466" s="25"/>
      <c r="C466" s="86"/>
      <c r="D466" s="87"/>
      <c r="E466" s="231"/>
      <c r="F466" s="27"/>
    </row>
    <row r="467" spans="1:6" s="23" customFormat="1" x14ac:dyDescent="0.2">
      <c r="A467" s="49"/>
      <c r="B467" s="25"/>
      <c r="C467" s="86"/>
      <c r="D467" s="87"/>
      <c r="E467" s="231"/>
      <c r="F467" s="27"/>
    </row>
    <row r="468" spans="1:6" s="23" customFormat="1" x14ac:dyDescent="0.2">
      <c r="A468" s="49"/>
      <c r="B468" s="25"/>
      <c r="C468" s="86"/>
      <c r="D468" s="87"/>
      <c r="E468" s="231"/>
      <c r="F468" s="27"/>
    </row>
    <row r="469" spans="1:6" s="23" customFormat="1" x14ac:dyDescent="0.2">
      <c r="A469" s="49"/>
      <c r="B469" s="25"/>
      <c r="C469" s="86"/>
      <c r="D469" s="87"/>
      <c r="E469" s="231"/>
      <c r="F469" s="27"/>
    </row>
    <row r="470" spans="1:6" s="23" customFormat="1" x14ac:dyDescent="0.2">
      <c r="A470" s="49"/>
      <c r="B470" s="25"/>
      <c r="C470" s="86"/>
      <c r="D470" s="87"/>
      <c r="E470" s="231"/>
      <c r="F470" s="27"/>
    </row>
    <row r="471" spans="1:6" s="23" customFormat="1" x14ac:dyDescent="0.2">
      <c r="A471" s="49"/>
      <c r="B471" s="25"/>
      <c r="C471" s="86"/>
      <c r="D471" s="87"/>
      <c r="E471" s="231"/>
      <c r="F471" s="27"/>
    </row>
    <row r="472" spans="1:6" s="23" customFormat="1" x14ac:dyDescent="0.2">
      <c r="A472" s="49"/>
      <c r="B472" s="25"/>
      <c r="C472" s="86"/>
      <c r="D472" s="87"/>
      <c r="E472" s="231"/>
      <c r="F472" s="27"/>
    </row>
    <row r="473" spans="1:6" s="23" customFormat="1" x14ac:dyDescent="0.2">
      <c r="A473" s="49"/>
      <c r="B473" s="25"/>
      <c r="C473" s="86"/>
      <c r="D473" s="87"/>
      <c r="E473" s="231"/>
      <c r="F473" s="27"/>
    </row>
    <row r="474" spans="1:6" s="23" customFormat="1" x14ac:dyDescent="0.2">
      <c r="A474" s="49"/>
      <c r="B474" s="25"/>
      <c r="C474" s="86"/>
      <c r="D474" s="87"/>
      <c r="E474" s="231"/>
      <c r="F474" s="27"/>
    </row>
    <row r="475" spans="1:6" s="23" customFormat="1" x14ac:dyDescent="0.2">
      <c r="A475" s="49"/>
      <c r="B475" s="25"/>
      <c r="C475" s="86"/>
      <c r="D475" s="87"/>
      <c r="E475" s="231"/>
      <c r="F475" s="27"/>
    </row>
    <row r="476" spans="1:6" s="23" customFormat="1" x14ac:dyDescent="0.2">
      <c r="A476" s="49"/>
      <c r="B476" s="25"/>
      <c r="C476" s="86"/>
      <c r="D476" s="87"/>
      <c r="E476" s="231"/>
      <c r="F476" s="27"/>
    </row>
    <row r="477" spans="1:6" s="23" customFormat="1" x14ac:dyDescent="0.2">
      <c r="A477" s="49"/>
      <c r="B477" s="25"/>
      <c r="C477" s="86"/>
      <c r="D477" s="87"/>
      <c r="E477" s="231"/>
      <c r="F477" s="27"/>
    </row>
    <row r="478" spans="1:6" s="23" customFormat="1" x14ac:dyDescent="0.2">
      <c r="A478" s="49"/>
      <c r="B478" s="25"/>
      <c r="C478" s="86"/>
      <c r="D478" s="87"/>
      <c r="E478" s="231"/>
      <c r="F478" s="27"/>
    </row>
    <row r="479" spans="1:6" s="23" customFormat="1" x14ac:dyDescent="0.2">
      <c r="A479" s="49"/>
      <c r="B479" s="25"/>
      <c r="C479" s="86"/>
      <c r="D479" s="87"/>
      <c r="E479" s="231"/>
      <c r="F479" s="27"/>
    </row>
    <row r="480" spans="1:6" s="23" customFormat="1" x14ac:dyDescent="0.2">
      <c r="A480" s="49"/>
      <c r="B480" s="25"/>
      <c r="C480" s="86"/>
      <c r="D480" s="87"/>
      <c r="E480" s="231"/>
      <c r="F480" s="27"/>
    </row>
    <row r="481" spans="1:6" s="23" customFormat="1" x14ac:dyDescent="0.2">
      <c r="A481" s="49"/>
      <c r="B481" s="25"/>
      <c r="C481" s="86"/>
      <c r="D481" s="87"/>
      <c r="E481" s="231"/>
      <c r="F481" s="27"/>
    </row>
    <row r="482" spans="1:6" s="23" customFormat="1" x14ac:dyDescent="0.2">
      <c r="A482" s="49"/>
      <c r="B482" s="25"/>
      <c r="C482" s="86"/>
      <c r="D482" s="87"/>
      <c r="E482" s="231"/>
      <c r="F482" s="27"/>
    </row>
    <row r="483" spans="1:6" s="23" customFormat="1" x14ac:dyDescent="0.2">
      <c r="A483" s="49"/>
      <c r="B483" s="25"/>
      <c r="C483" s="86"/>
      <c r="D483" s="87"/>
      <c r="E483" s="231"/>
      <c r="F483" s="27"/>
    </row>
    <row r="484" spans="1:6" s="23" customFormat="1" x14ac:dyDescent="0.2">
      <c r="A484" s="49"/>
      <c r="B484" s="25"/>
      <c r="C484" s="86"/>
      <c r="D484" s="87"/>
      <c r="E484" s="231"/>
      <c r="F484" s="27"/>
    </row>
    <row r="485" spans="1:6" s="23" customFormat="1" x14ac:dyDescent="0.2">
      <c r="A485" s="49"/>
      <c r="B485" s="25"/>
      <c r="C485" s="86"/>
      <c r="D485" s="87"/>
      <c r="E485" s="231"/>
      <c r="F485" s="27"/>
    </row>
    <row r="486" spans="1:6" s="23" customFormat="1" x14ac:dyDescent="0.2">
      <c r="A486" s="49"/>
      <c r="B486" s="25"/>
      <c r="C486" s="86"/>
      <c r="D486" s="87"/>
      <c r="E486" s="231"/>
      <c r="F486" s="27"/>
    </row>
    <row r="487" spans="1:6" s="23" customFormat="1" x14ac:dyDescent="0.2">
      <c r="A487" s="49"/>
      <c r="B487" s="25"/>
      <c r="C487" s="86"/>
      <c r="D487" s="87"/>
      <c r="E487" s="231"/>
      <c r="F487" s="27"/>
    </row>
    <row r="488" spans="1:6" s="23" customFormat="1" x14ac:dyDescent="0.2">
      <c r="A488" s="49"/>
      <c r="B488" s="25"/>
      <c r="C488" s="86"/>
      <c r="D488" s="87"/>
      <c r="E488" s="231"/>
      <c r="F488" s="27"/>
    </row>
    <row r="489" spans="1:6" s="23" customFormat="1" x14ac:dyDescent="0.2">
      <c r="A489" s="49"/>
      <c r="B489" s="25"/>
      <c r="C489" s="86"/>
      <c r="D489" s="87"/>
      <c r="E489" s="231"/>
      <c r="F489" s="27"/>
    </row>
    <row r="490" spans="1:6" s="23" customFormat="1" x14ac:dyDescent="0.2">
      <c r="A490" s="49"/>
      <c r="B490" s="25"/>
      <c r="C490" s="86"/>
      <c r="D490" s="87"/>
      <c r="E490" s="231"/>
      <c r="F490" s="27"/>
    </row>
    <row r="491" spans="1:6" s="23" customFormat="1" x14ac:dyDescent="0.2">
      <c r="A491" s="49"/>
      <c r="B491" s="25"/>
      <c r="C491" s="86"/>
      <c r="D491" s="87"/>
      <c r="E491" s="231"/>
      <c r="F491" s="27"/>
    </row>
    <row r="492" spans="1:6" s="23" customFormat="1" x14ac:dyDescent="0.2">
      <c r="A492" s="49"/>
      <c r="B492" s="25"/>
      <c r="C492" s="86"/>
      <c r="D492" s="87"/>
      <c r="E492" s="231"/>
      <c r="F492" s="27"/>
    </row>
    <row r="493" spans="1:6" s="23" customFormat="1" x14ac:dyDescent="0.2">
      <c r="A493" s="49"/>
      <c r="B493" s="25"/>
      <c r="C493" s="86"/>
      <c r="D493" s="87"/>
      <c r="E493" s="231"/>
      <c r="F493" s="27"/>
    </row>
    <row r="494" spans="1:6" s="23" customFormat="1" x14ac:dyDescent="0.2">
      <c r="A494" s="49"/>
      <c r="B494" s="25"/>
      <c r="C494" s="86"/>
      <c r="D494" s="87"/>
      <c r="E494" s="231"/>
      <c r="F494" s="27"/>
    </row>
    <row r="495" spans="1:6" s="23" customFormat="1" x14ac:dyDescent="0.2">
      <c r="A495" s="49"/>
      <c r="B495" s="25"/>
      <c r="C495" s="86"/>
      <c r="D495" s="87"/>
      <c r="E495" s="231"/>
      <c r="F495" s="27"/>
    </row>
    <row r="496" spans="1:6" s="23" customFormat="1" x14ac:dyDescent="0.2">
      <c r="A496" s="49"/>
      <c r="B496" s="25"/>
      <c r="C496" s="86"/>
      <c r="D496" s="87"/>
      <c r="E496" s="231"/>
      <c r="F496" s="27"/>
    </row>
    <row r="497" spans="1:6" s="23" customFormat="1" x14ac:dyDescent="0.2">
      <c r="A497" s="49"/>
      <c r="B497" s="25"/>
      <c r="C497" s="86"/>
      <c r="D497" s="87"/>
      <c r="E497" s="231"/>
      <c r="F497" s="27"/>
    </row>
    <row r="498" spans="1:6" s="23" customFormat="1" x14ac:dyDescent="0.2">
      <c r="A498" s="49"/>
      <c r="B498" s="25"/>
      <c r="C498" s="86"/>
      <c r="D498" s="87"/>
      <c r="E498" s="231"/>
      <c r="F498" s="27"/>
    </row>
    <row r="499" spans="1:6" s="23" customFormat="1" x14ac:dyDescent="0.2">
      <c r="A499" s="49"/>
      <c r="B499" s="25"/>
      <c r="C499" s="86"/>
      <c r="D499" s="87"/>
      <c r="E499" s="231"/>
      <c r="F499" s="27"/>
    </row>
    <row r="500" spans="1:6" s="23" customFormat="1" x14ac:dyDescent="0.2">
      <c r="A500" s="49"/>
      <c r="B500" s="25"/>
      <c r="C500" s="86"/>
      <c r="D500" s="87"/>
      <c r="E500" s="231"/>
      <c r="F500" s="27"/>
    </row>
    <row r="501" spans="1:6" s="23" customFormat="1" x14ac:dyDescent="0.2">
      <c r="A501" s="49"/>
      <c r="B501" s="25"/>
      <c r="C501" s="86"/>
      <c r="D501" s="87"/>
      <c r="E501" s="231"/>
      <c r="F501" s="27"/>
    </row>
    <row r="502" spans="1:6" s="23" customFormat="1" x14ac:dyDescent="0.2">
      <c r="A502" s="49"/>
      <c r="B502" s="25"/>
      <c r="C502" s="86"/>
      <c r="D502" s="87"/>
      <c r="E502" s="231"/>
      <c r="F502" s="27"/>
    </row>
    <row r="503" spans="1:6" s="23" customFormat="1" x14ac:dyDescent="0.2">
      <c r="A503" s="49"/>
      <c r="B503" s="25"/>
      <c r="C503" s="86"/>
      <c r="D503" s="87"/>
      <c r="E503" s="231"/>
      <c r="F503" s="27"/>
    </row>
    <row r="504" spans="1:6" s="23" customFormat="1" x14ac:dyDescent="0.2">
      <c r="A504" s="49"/>
      <c r="B504" s="25"/>
      <c r="C504" s="86"/>
      <c r="D504" s="87"/>
      <c r="E504" s="231"/>
      <c r="F504" s="27"/>
    </row>
    <row r="505" spans="1:6" s="23" customFormat="1" x14ac:dyDescent="0.2">
      <c r="A505" s="49"/>
      <c r="B505" s="25"/>
      <c r="C505" s="86"/>
      <c r="D505" s="87"/>
      <c r="E505" s="231"/>
      <c r="F505" s="27"/>
    </row>
    <row r="506" spans="1:6" s="23" customFormat="1" x14ac:dyDescent="0.2">
      <c r="A506" s="49"/>
      <c r="B506" s="25"/>
      <c r="C506" s="86"/>
      <c r="D506" s="87"/>
      <c r="E506" s="231"/>
      <c r="F506" s="27"/>
    </row>
    <row r="507" spans="1:6" s="23" customFormat="1" x14ac:dyDescent="0.2">
      <c r="A507" s="49"/>
      <c r="B507" s="25"/>
      <c r="C507" s="86"/>
      <c r="D507" s="87"/>
      <c r="E507" s="231"/>
      <c r="F507" s="27"/>
    </row>
    <row r="508" spans="1:6" s="23" customFormat="1" x14ac:dyDescent="0.2">
      <c r="A508" s="49"/>
      <c r="B508" s="25"/>
      <c r="C508" s="86"/>
      <c r="D508" s="87"/>
      <c r="E508" s="231"/>
      <c r="F508" s="27"/>
    </row>
    <row r="509" spans="1:6" s="23" customFormat="1" x14ac:dyDescent="0.2">
      <c r="A509" s="49"/>
      <c r="B509" s="25"/>
      <c r="C509" s="86"/>
      <c r="D509" s="87"/>
      <c r="E509" s="231"/>
      <c r="F509" s="27"/>
    </row>
    <row r="510" spans="1:6" s="23" customFormat="1" x14ac:dyDescent="0.2">
      <c r="A510" s="49"/>
      <c r="B510" s="25"/>
      <c r="C510" s="86"/>
      <c r="D510" s="87"/>
      <c r="E510" s="231"/>
      <c r="F510" s="27"/>
    </row>
    <row r="511" spans="1:6" s="23" customFormat="1" x14ac:dyDescent="0.2">
      <c r="A511" s="49"/>
      <c r="B511" s="25"/>
      <c r="C511" s="86"/>
      <c r="D511" s="87"/>
      <c r="E511" s="231"/>
      <c r="F511" s="27"/>
    </row>
    <row r="512" spans="1:6" s="23" customFormat="1" x14ac:dyDescent="0.2">
      <c r="A512" s="49"/>
      <c r="B512" s="25"/>
      <c r="C512" s="86"/>
      <c r="D512" s="87"/>
      <c r="E512" s="231"/>
      <c r="F512" s="27"/>
    </row>
    <row r="513" spans="1:6" s="23" customFormat="1" x14ac:dyDescent="0.2">
      <c r="A513" s="49"/>
      <c r="B513" s="25"/>
      <c r="C513" s="86"/>
      <c r="D513" s="87"/>
      <c r="E513" s="231"/>
      <c r="F513" s="27"/>
    </row>
    <row r="514" spans="1:6" s="23" customFormat="1" x14ac:dyDescent="0.2">
      <c r="A514" s="49"/>
      <c r="B514" s="25"/>
      <c r="C514" s="86"/>
      <c r="D514" s="87"/>
      <c r="E514" s="231"/>
      <c r="F514" s="27"/>
    </row>
    <row r="515" spans="1:6" s="23" customFormat="1" x14ac:dyDescent="0.2">
      <c r="A515" s="49"/>
      <c r="B515" s="25"/>
      <c r="C515" s="86"/>
      <c r="D515" s="87"/>
      <c r="E515" s="231"/>
      <c r="F515" s="27"/>
    </row>
    <row r="516" spans="1:6" s="23" customFormat="1" x14ac:dyDescent="0.2">
      <c r="A516" s="49"/>
      <c r="B516" s="25"/>
      <c r="C516" s="86"/>
      <c r="D516" s="87"/>
      <c r="E516" s="231"/>
      <c r="F516" s="27"/>
    </row>
    <row r="517" spans="1:6" s="23" customFormat="1" x14ac:dyDescent="0.2">
      <c r="A517" s="49"/>
      <c r="B517" s="25"/>
      <c r="C517" s="86"/>
      <c r="D517" s="87"/>
      <c r="E517" s="231"/>
      <c r="F517" s="27"/>
    </row>
    <row r="518" spans="1:6" s="23" customFormat="1" x14ac:dyDescent="0.2">
      <c r="A518" s="49"/>
      <c r="B518" s="25"/>
      <c r="C518" s="86"/>
      <c r="D518" s="87"/>
      <c r="E518" s="231"/>
      <c r="F518" s="27"/>
    </row>
    <row r="519" spans="1:6" s="23" customFormat="1" x14ac:dyDescent="0.2">
      <c r="A519" s="49"/>
      <c r="B519" s="25"/>
      <c r="C519" s="86"/>
      <c r="D519" s="87"/>
      <c r="E519" s="231"/>
      <c r="F519" s="27"/>
    </row>
    <row r="520" spans="1:6" s="23" customFormat="1" x14ac:dyDescent="0.2">
      <c r="A520" s="49"/>
      <c r="B520" s="25"/>
      <c r="C520" s="86"/>
      <c r="D520" s="87"/>
      <c r="E520" s="231"/>
      <c r="F520" s="27"/>
    </row>
    <row r="521" spans="1:6" s="23" customFormat="1" x14ac:dyDescent="0.2">
      <c r="A521" s="49"/>
      <c r="B521" s="25"/>
      <c r="C521" s="86"/>
      <c r="D521" s="87"/>
      <c r="E521" s="231"/>
      <c r="F521" s="27"/>
    </row>
    <row r="522" spans="1:6" s="23" customFormat="1" x14ac:dyDescent="0.2">
      <c r="A522" s="49"/>
      <c r="B522" s="25"/>
      <c r="C522" s="86"/>
      <c r="D522" s="87"/>
      <c r="E522" s="231"/>
      <c r="F522" s="27"/>
    </row>
    <row r="523" spans="1:6" s="23" customFormat="1" x14ac:dyDescent="0.2">
      <c r="A523" s="49"/>
      <c r="B523" s="25"/>
      <c r="C523" s="86"/>
      <c r="D523" s="87"/>
      <c r="E523" s="231"/>
      <c r="F523" s="27"/>
    </row>
    <row r="524" spans="1:6" s="23" customFormat="1" x14ac:dyDescent="0.2">
      <c r="A524" s="49"/>
      <c r="B524" s="25"/>
      <c r="C524" s="86"/>
      <c r="D524" s="87"/>
      <c r="E524" s="231"/>
      <c r="F524" s="27"/>
    </row>
    <row r="525" spans="1:6" s="23" customFormat="1" x14ac:dyDescent="0.2">
      <c r="A525" s="49"/>
      <c r="B525" s="25"/>
      <c r="C525" s="86"/>
      <c r="D525" s="87"/>
      <c r="E525" s="231"/>
      <c r="F525" s="27"/>
    </row>
    <row r="526" spans="1:6" s="23" customFormat="1" x14ac:dyDescent="0.2">
      <c r="A526" s="49"/>
      <c r="B526" s="25"/>
      <c r="C526" s="86"/>
      <c r="D526" s="87"/>
      <c r="E526" s="231"/>
      <c r="F526" s="27"/>
    </row>
    <row r="527" spans="1:6" s="23" customFormat="1" x14ac:dyDescent="0.2">
      <c r="A527" s="49"/>
      <c r="B527" s="25"/>
      <c r="C527" s="86"/>
      <c r="D527" s="87"/>
      <c r="E527" s="231"/>
      <c r="F527" s="27"/>
    </row>
    <row r="528" spans="1:6" s="23" customFormat="1" x14ac:dyDescent="0.2">
      <c r="A528" s="49"/>
      <c r="B528" s="25"/>
      <c r="C528" s="86"/>
      <c r="D528" s="87"/>
      <c r="E528" s="231"/>
      <c r="F528" s="27"/>
    </row>
    <row r="529" spans="1:6" s="23" customFormat="1" x14ac:dyDescent="0.2">
      <c r="A529" s="49"/>
      <c r="B529" s="25"/>
      <c r="C529" s="86"/>
      <c r="D529" s="87"/>
      <c r="E529" s="231"/>
      <c r="F529" s="27"/>
    </row>
    <row r="530" spans="1:6" s="23" customFormat="1" x14ac:dyDescent="0.2">
      <c r="A530" s="49"/>
      <c r="B530" s="25"/>
      <c r="C530" s="86"/>
      <c r="D530" s="87"/>
      <c r="E530" s="231"/>
      <c r="F530" s="27"/>
    </row>
    <row r="531" spans="1:6" s="23" customFormat="1" x14ac:dyDescent="0.2">
      <c r="A531" s="49"/>
      <c r="B531" s="25"/>
      <c r="C531" s="86"/>
      <c r="D531" s="87"/>
      <c r="E531" s="231"/>
      <c r="F531" s="27"/>
    </row>
    <row r="532" spans="1:6" s="23" customFormat="1" x14ac:dyDescent="0.2">
      <c r="A532" s="49"/>
      <c r="B532" s="25"/>
      <c r="C532" s="86"/>
      <c r="D532" s="87"/>
      <c r="E532" s="231"/>
      <c r="F532" s="27"/>
    </row>
    <row r="533" spans="1:6" s="23" customFormat="1" x14ac:dyDescent="0.2">
      <c r="A533" s="49"/>
      <c r="B533" s="25"/>
      <c r="C533" s="86"/>
      <c r="D533" s="87"/>
      <c r="E533" s="231"/>
      <c r="F533" s="27"/>
    </row>
    <row r="534" spans="1:6" s="23" customFormat="1" x14ac:dyDescent="0.2">
      <c r="A534" s="49"/>
      <c r="B534" s="25"/>
      <c r="C534" s="86"/>
      <c r="D534" s="87"/>
      <c r="E534" s="231"/>
      <c r="F534" s="27"/>
    </row>
    <row r="535" spans="1:6" s="23" customFormat="1" x14ac:dyDescent="0.2">
      <c r="A535" s="49"/>
      <c r="B535" s="25"/>
      <c r="C535" s="86"/>
      <c r="D535" s="87"/>
      <c r="E535" s="231"/>
      <c r="F535" s="27"/>
    </row>
    <row r="536" spans="1:6" s="23" customFormat="1" x14ac:dyDescent="0.2">
      <c r="A536" s="49"/>
      <c r="B536" s="25"/>
      <c r="C536" s="86"/>
      <c r="D536" s="87"/>
      <c r="E536" s="231"/>
      <c r="F536" s="27"/>
    </row>
    <row r="537" spans="1:6" s="23" customFormat="1" x14ac:dyDescent="0.2">
      <c r="A537" s="49"/>
      <c r="B537" s="25"/>
      <c r="C537" s="86"/>
      <c r="D537" s="87"/>
      <c r="E537" s="231"/>
      <c r="F537" s="27"/>
    </row>
    <row r="538" spans="1:6" s="23" customFormat="1" x14ac:dyDescent="0.2">
      <c r="A538" s="49"/>
      <c r="B538" s="25"/>
      <c r="C538" s="86"/>
      <c r="D538" s="87"/>
      <c r="E538" s="231"/>
      <c r="F538" s="27"/>
    </row>
    <row r="539" spans="1:6" s="23" customFormat="1" x14ac:dyDescent="0.2">
      <c r="A539" s="49"/>
      <c r="B539" s="25"/>
      <c r="C539" s="86"/>
      <c r="D539" s="87"/>
      <c r="E539" s="231"/>
      <c r="F539" s="27"/>
    </row>
    <row r="540" spans="1:6" s="23" customFormat="1" x14ac:dyDescent="0.2">
      <c r="A540" s="49"/>
      <c r="B540" s="25"/>
      <c r="C540" s="86"/>
      <c r="D540" s="87"/>
      <c r="E540" s="231"/>
      <c r="F540" s="27"/>
    </row>
    <row r="541" spans="1:6" s="23" customFormat="1" x14ac:dyDescent="0.2">
      <c r="A541" s="48"/>
      <c r="B541" s="123"/>
      <c r="C541" s="124"/>
      <c r="D541" s="3"/>
      <c r="E541" s="222"/>
      <c r="F541" s="125"/>
    </row>
    <row r="542" spans="1:6" s="23" customFormat="1" x14ac:dyDescent="0.2">
      <c r="A542" s="48"/>
      <c r="B542" s="123"/>
      <c r="C542" s="124"/>
      <c r="D542" s="3"/>
      <c r="E542" s="222"/>
      <c r="F542" s="125"/>
    </row>
    <row r="543" spans="1:6" s="23" customFormat="1" x14ac:dyDescent="0.2">
      <c r="A543" s="48"/>
      <c r="B543" s="123"/>
      <c r="C543" s="124"/>
      <c r="D543" s="3"/>
      <c r="E543" s="222"/>
      <c r="F543" s="125"/>
    </row>
    <row r="544" spans="1:6" s="23" customFormat="1" x14ac:dyDescent="0.2">
      <c r="A544" s="48"/>
      <c r="B544" s="123"/>
      <c r="C544" s="124"/>
      <c r="D544" s="3"/>
      <c r="E544" s="222"/>
      <c r="F544" s="125"/>
    </row>
    <row r="545" spans="1:6" s="23" customFormat="1" x14ac:dyDescent="0.2">
      <c r="A545" s="48"/>
      <c r="B545" s="123"/>
      <c r="C545" s="124"/>
      <c r="D545" s="3"/>
      <c r="E545" s="222"/>
      <c r="F545" s="125"/>
    </row>
  </sheetData>
  <sheetProtection algorithmName="SHA-512" hashValue="9WuuUukJOX9b5X9at1vawq4zohZcAsaRbiGfRRfJP67h1mTvETzTzb8uUNvkS/W7LMdqDGudLpg5nT2KPSOwDg==" saltValue="Pa7HAOzsLLLWMzSfBBpFU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4BB0-2CDE-4154-AF11-C3C4AE3C51BC}">
  <dimension ref="A1:IV57"/>
  <sheetViews>
    <sheetView topLeftCell="A44" zoomScaleNormal="100" workbookViewId="0">
      <selection activeCell="B61" sqref="B61"/>
    </sheetView>
  </sheetViews>
  <sheetFormatPr defaultRowHeight="12.75" x14ac:dyDescent="0.2"/>
  <cols>
    <col min="1" max="1" width="4.85546875" style="271" customWidth="1"/>
    <col min="2" max="2" width="56.28515625" style="272" customWidth="1"/>
    <col min="3" max="4" width="4.5703125" style="271" bestFit="1" customWidth="1"/>
    <col min="5" max="5" width="8.85546875" style="278" customWidth="1"/>
    <col min="6" max="6" width="9.5703125" style="271" customWidth="1"/>
    <col min="7" max="7" width="17.85546875" style="273" customWidth="1"/>
    <col min="8" max="256" width="9.140625" style="254"/>
    <col min="257" max="257" width="4.85546875" style="254" customWidth="1"/>
    <col min="258" max="258" width="52.140625" style="254" customWidth="1"/>
    <col min="259" max="259" width="7.5703125" style="254" customWidth="1"/>
    <col min="260" max="260" width="6.28515625" style="254" customWidth="1"/>
    <col min="261" max="261" width="10.42578125" style="254" customWidth="1"/>
    <col min="262" max="262" width="12.28515625" style="254" customWidth="1"/>
    <col min="263" max="263" width="17.85546875" style="254" customWidth="1"/>
    <col min="264" max="512" width="9.140625" style="254"/>
    <col min="513" max="513" width="4.85546875" style="254" customWidth="1"/>
    <col min="514" max="514" width="52.140625" style="254" customWidth="1"/>
    <col min="515" max="515" width="7.5703125" style="254" customWidth="1"/>
    <col min="516" max="516" width="6.28515625" style="254" customWidth="1"/>
    <col min="517" max="517" width="10.42578125" style="254" customWidth="1"/>
    <col min="518" max="518" width="12.28515625" style="254" customWidth="1"/>
    <col min="519" max="519" width="17.85546875" style="254" customWidth="1"/>
    <col min="520" max="768" width="9.140625" style="254"/>
    <col min="769" max="769" width="4.85546875" style="254" customWidth="1"/>
    <col min="770" max="770" width="52.140625" style="254" customWidth="1"/>
    <col min="771" max="771" width="7.5703125" style="254" customWidth="1"/>
    <col min="772" max="772" width="6.28515625" style="254" customWidth="1"/>
    <col min="773" max="773" width="10.42578125" style="254" customWidth="1"/>
    <col min="774" max="774" width="12.28515625" style="254" customWidth="1"/>
    <col min="775" max="775" width="17.85546875" style="254" customWidth="1"/>
    <col min="776" max="1024" width="9.140625" style="254"/>
    <col min="1025" max="1025" width="4.85546875" style="254" customWidth="1"/>
    <col min="1026" max="1026" width="52.140625" style="254" customWidth="1"/>
    <col min="1027" max="1027" width="7.5703125" style="254" customWidth="1"/>
    <col min="1028" max="1028" width="6.28515625" style="254" customWidth="1"/>
    <col min="1029" max="1029" width="10.42578125" style="254" customWidth="1"/>
    <col min="1030" max="1030" width="12.28515625" style="254" customWidth="1"/>
    <col min="1031" max="1031" width="17.85546875" style="254" customWidth="1"/>
    <col min="1032" max="1280" width="9.140625" style="254"/>
    <col min="1281" max="1281" width="4.85546875" style="254" customWidth="1"/>
    <col min="1282" max="1282" width="52.140625" style="254" customWidth="1"/>
    <col min="1283" max="1283" width="7.5703125" style="254" customWidth="1"/>
    <col min="1284" max="1284" width="6.28515625" style="254" customWidth="1"/>
    <col min="1285" max="1285" width="10.42578125" style="254" customWidth="1"/>
    <col min="1286" max="1286" width="12.28515625" style="254" customWidth="1"/>
    <col min="1287" max="1287" width="17.85546875" style="254" customWidth="1"/>
    <col min="1288" max="1536" width="9.140625" style="254"/>
    <col min="1537" max="1537" width="4.85546875" style="254" customWidth="1"/>
    <col min="1538" max="1538" width="52.140625" style="254" customWidth="1"/>
    <col min="1539" max="1539" width="7.5703125" style="254" customWidth="1"/>
    <col min="1540" max="1540" width="6.28515625" style="254" customWidth="1"/>
    <col min="1541" max="1541" width="10.42578125" style="254" customWidth="1"/>
    <col min="1542" max="1542" width="12.28515625" style="254" customWidth="1"/>
    <col min="1543" max="1543" width="17.85546875" style="254" customWidth="1"/>
    <col min="1544" max="1792" width="9.140625" style="254"/>
    <col min="1793" max="1793" width="4.85546875" style="254" customWidth="1"/>
    <col min="1794" max="1794" width="52.140625" style="254" customWidth="1"/>
    <col min="1795" max="1795" width="7.5703125" style="254" customWidth="1"/>
    <col min="1796" max="1796" width="6.28515625" style="254" customWidth="1"/>
    <col min="1797" max="1797" width="10.42578125" style="254" customWidth="1"/>
    <col min="1798" max="1798" width="12.28515625" style="254" customWidth="1"/>
    <col min="1799" max="1799" width="17.85546875" style="254" customWidth="1"/>
    <col min="1800" max="2048" width="9.140625" style="254"/>
    <col min="2049" max="2049" width="4.85546875" style="254" customWidth="1"/>
    <col min="2050" max="2050" width="52.140625" style="254" customWidth="1"/>
    <col min="2051" max="2051" width="7.5703125" style="254" customWidth="1"/>
    <col min="2052" max="2052" width="6.28515625" style="254" customWidth="1"/>
    <col min="2053" max="2053" width="10.42578125" style="254" customWidth="1"/>
    <col min="2054" max="2054" width="12.28515625" style="254" customWidth="1"/>
    <col min="2055" max="2055" width="17.85546875" style="254" customWidth="1"/>
    <col min="2056" max="2304" width="9.140625" style="254"/>
    <col min="2305" max="2305" width="4.85546875" style="254" customWidth="1"/>
    <col min="2306" max="2306" width="52.140625" style="254" customWidth="1"/>
    <col min="2307" max="2307" width="7.5703125" style="254" customWidth="1"/>
    <col min="2308" max="2308" width="6.28515625" style="254" customWidth="1"/>
    <col min="2309" max="2309" width="10.42578125" style="254" customWidth="1"/>
    <col min="2310" max="2310" width="12.28515625" style="254" customWidth="1"/>
    <col min="2311" max="2311" width="17.85546875" style="254" customWidth="1"/>
    <col min="2312" max="2560" width="9.140625" style="254"/>
    <col min="2561" max="2561" width="4.85546875" style="254" customWidth="1"/>
    <col min="2562" max="2562" width="52.140625" style="254" customWidth="1"/>
    <col min="2563" max="2563" width="7.5703125" style="254" customWidth="1"/>
    <col min="2564" max="2564" width="6.28515625" style="254" customWidth="1"/>
    <col min="2565" max="2565" width="10.42578125" style="254" customWidth="1"/>
    <col min="2566" max="2566" width="12.28515625" style="254" customWidth="1"/>
    <col min="2567" max="2567" width="17.85546875" style="254" customWidth="1"/>
    <col min="2568" max="2816" width="9.140625" style="254"/>
    <col min="2817" max="2817" width="4.85546875" style="254" customWidth="1"/>
    <col min="2818" max="2818" width="52.140625" style="254" customWidth="1"/>
    <col min="2819" max="2819" width="7.5703125" style="254" customWidth="1"/>
    <col min="2820" max="2820" width="6.28515625" style="254" customWidth="1"/>
    <col min="2821" max="2821" width="10.42578125" style="254" customWidth="1"/>
    <col min="2822" max="2822" width="12.28515625" style="254" customWidth="1"/>
    <col min="2823" max="2823" width="17.85546875" style="254" customWidth="1"/>
    <col min="2824" max="3072" width="9.140625" style="254"/>
    <col min="3073" max="3073" width="4.85546875" style="254" customWidth="1"/>
    <col min="3074" max="3074" width="52.140625" style="254" customWidth="1"/>
    <col min="3075" max="3075" width="7.5703125" style="254" customWidth="1"/>
    <col min="3076" max="3076" width="6.28515625" style="254" customWidth="1"/>
    <col min="3077" max="3077" width="10.42578125" style="254" customWidth="1"/>
    <col min="3078" max="3078" width="12.28515625" style="254" customWidth="1"/>
    <col min="3079" max="3079" width="17.85546875" style="254" customWidth="1"/>
    <col min="3080" max="3328" width="9.140625" style="254"/>
    <col min="3329" max="3329" width="4.85546875" style="254" customWidth="1"/>
    <col min="3330" max="3330" width="52.140625" style="254" customWidth="1"/>
    <col min="3331" max="3331" width="7.5703125" style="254" customWidth="1"/>
    <col min="3332" max="3332" width="6.28515625" style="254" customWidth="1"/>
    <col min="3333" max="3333" width="10.42578125" style="254" customWidth="1"/>
    <col min="3334" max="3334" width="12.28515625" style="254" customWidth="1"/>
    <col min="3335" max="3335" width="17.85546875" style="254" customWidth="1"/>
    <col min="3336" max="3584" width="9.140625" style="254"/>
    <col min="3585" max="3585" width="4.85546875" style="254" customWidth="1"/>
    <col min="3586" max="3586" width="52.140625" style="254" customWidth="1"/>
    <col min="3587" max="3587" width="7.5703125" style="254" customWidth="1"/>
    <col min="3588" max="3588" width="6.28515625" style="254" customWidth="1"/>
    <col min="3589" max="3589" width="10.42578125" style="254" customWidth="1"/>
    <col min="3590" max="3590" width="12.28515625" style="254" customWidth="1"/>
    <col min="3591" max="3591" width="17.85546875" style="254" customWidth="1"/>
    <col min="3592" max="3840" width="9.140625" style="254"/>
    <col min="3841" max="3841" width="4.85546875" style="254" customWidth="1"/>
    <col min="3842" max="3842" width="52.140625" style="254" customWidth="1"/>
    <col min="3843" max="3843" width="7.5703125" style="254" customWidth="1"/>
    <col min="3844" max="3844" width="6.28515625" style="254" customWidth="1"/>
    <col min="3845" max="3845" width="10.42578125" style="254" customWidth="1"/>
    <col min="3846" max="3846" width="12.28515625" style="254" customWidth="1"/>
    <col min="3847" max="3847" width="17.85546875" style="254" customWidth="1"/>
    <col min="3848" max="4096" width="9.140625" style="254"/>
    <col min="4097" max="4097" width="4.85546875" style="254" customWidth="1"/>
    <col min="4098" max="4098" width="52.140625" style="254" customWidth="1"/>
    <col min="4099" max="4099" width="7.5703125" style="254" customWidth="1"/>
    <col min="4100" max="4100" width="6.28515625" style="254" customWidth="1"/>
    <col min="4101" max="4101" width="10.42578125" style="254" customWidth="1"/>
    <col min="4102" max="4102" width="12.28515625" style="254" customWidth="1"/>
    <col min="4103" max="4103" width="17.85546875" style="254" customWidth="1"/>
    <col min="4104" max="4352" width="9.140625" style="254"/>
    <col min="4353" max="4353" width="4.85546875" style="254" customWidth="1"/>
    <col min="4354" max="4354" width="52.140625" style="254" customWidth="1"/>
    <col min="4355" max="4355" width="7.5703125" style="254" customWidth="1"/>
    <col min="4356" max="4356" width="6.28515625" style="254" customWidth="1"/>
    <col min="4357" max="4357" width="10.42578125" style="254" customWidth="1"/>
    <col min="4358" max="4358" width="12.28515625" style="254" customWidth="1"/>
    <col min="4359" max="4359" width="17.85546875" style="254" customWidth="1"/>
    <col min="4360" max="4608" width="9.140625" style="254"/>
    <col min="4609" max="4609" width="4.85546875" style="254" customWidth="1"/>
    <col min="4610" max="4610" width="52.140625" style="254" customWidth="1"/>
    <col min="4611" max="4611" width="7.5703125" style="254" customWidth="1"/>
    <col min="4612" max="4612" width="6.28515625" style="254" customWidth="1"/>
    <col min="4613" max="4613" width="10.42578125" style="254" customWidth="1"/>
    <col min="4614" max="4614" width="12.28515625" style="254" customWidth="1"/>
    <col min="4615" max="4615" width="17.85546875" style="254" customWidth="1"/>
    <col min="4616" max="4864" width="9.140625" style="254"/>
    <col min="4865" max="4865" width="4.85546875" style="254" customWidth="1"/>
    <col min="4866" max="4866" width="52.140625" style="254" customWidth="1"/>
    <col min="4867" max="4867" width="7.5703125" style="254" customWidth="1"/>
    <col min="4868" max="4868" width="6.28515625" style="254" customWidth="1"/>
    <col min="4869" max="4869" width="10.42578125" style="254" customWidth="1"/>
    <col min="4870" max="4870" width="12.28515625" style="254" customWidth="1"/>
    <col min="4871" max="4871" width="17.85546875" style="254" customWidth="1"/>
    <col min="4872" max="5120" width="9.140625" style="254"/>
    <col min="5121" max="5121" width="4.85546875" style="254" customWidth="1"/>
    <col min="5122" max="5122" width="52.140625" style="254" customWidth="1"/>
    <col min="5123" max="5123" width="7.5703125" style="254" customWidth="1"/>
    <col min="5124" max="5124" width="6.28515625" style="254" customWidth="1"/>
    <col min="5125" max="5125" width="10.42578125" style="254" customWidth="1"/>
    <col min="5126" max="5126" width="12.28515625" style="254" customWidth="1"/>
    <col min="5127" max="5127" width="17.85546875" style="254" customWidth="1"/>
    <col min="5128" max="5376" width="9.140625" style="254"/>
    <col min="5377" max="5377" width="4.85546875" style="254" customWidth="1"/>
    <col min="5378" max="5378" width="52.140625" style="254" customWidth="1"/>
    <col min="5379" max="5379" width="7.5703125" style="254" customWidth="1"/>
    <col min="5380" max="5380" width="6.28515625" style="254" customWidth="1"/>
    <col min="5381" max="5381" width="10.42578125" style="254" customWidth="1"/>
    <col min="5382" max="5382" width="12.28515625" style="254" customWidth="1"/>
    <col min="5383" max="5383" width="17.85546875" style="254" customWidth="1"/>
    <col min="5384" max="5632" width="9.140625" style="254"/>
    <col min="5633" max="5633" width="4.85546875" style="254" customWidth="1"/>
    <col min="5634" max="5634" width="52.140625" style="254" customWidth="1"/>
    <col min="5635" max="5635" width="7.5703125" style="254" customWidth="1"/>
    <col min="5636" max="5636" width="6.28515625" style="254" customWidth="1"/>
    <col min="5637" max="5637" width="10.42578125" style="254" customWidth="1"/>
    <col min="5638" max="5638" width="12.28515625" style="254" customWidth="1"/>
    <col min="5639" max="5639" width="17.85546875" style="254" customWidth="1"/>
    <col min="5640" max="5888" width="9.140625" style="254"/>
    <col min="5889" max="5889" width="4.85546875" style="254" customWidth="1"/>
    <col min="5890" max="5890" width="52.140625" style="254" customWidth="1"/>
    <col min="5891" max="5891" width="7.5703125" style="254" customWidth="1"/>
    <col min="5892" max="5892" width="6.28515625" style="254" customWidth="1"/>
    <col min="5893" max="5893" width="10.42578125" style="254" customWidth="1"/>
    <col min="5894" max="5894" width="12.28515625" style="254" customWidth="1"/>
    <col min="5895" max="5895" width="17.85546875" style="254" customWidth="1"/>
    <col min="5896" max="6144" width="9.140625" style="254"/>
    <col min="6145" max="6145" width="4.85546875" style="254" customWidth="1"/>
    <col min="6146" max="6146" width="52.140625" style="254" customWidth="1"/>
    <col min="6147" max="6147" width="7.5703125" style="254" customWidth="1"/>
    <col min="6148" max="6148" width="6.28515625" style="254" customWidth="1"/>
    <col min="6149" max="6149" width="10.42578125" style="254" customWidth="1"/>
    <col min="6150" max="6150" width="12.28515625" style="254" customWidth="1"/>
    <col min="6151" max="6151" width="17.85546875" style="254" customWidth="1"/>
    <col min="6152" max="6400" width="9.140625" style="254"/>
    <col min="6401" max="6401" width="4.85546875" style="254" customWidth="1"/>
    <col min="6402" max="6402" width="52.140625" style="254" customWidth="1"/>
    <col min="6403" max="6403" width="7.5703125" style="254" customWidth="1"/>
    <col min="6404" max="6404" width="6.28515625" style="254" customWidth="1"/>
    <col min="6405" max="6405" width="10.42578125" style="254" customWidth="1"/>
    <col min="6406" max="6406" width="12.28515625" style="254" customWidth="1"/>
    <col min="6407" max="6407" width="17.85546875" style="254" customWidth="1"/>
    <col min="6408" max="6656" width="9.140625" style="254"/>
    <col min="6657" max="6657" width="4.85546875" style="254" customWidth="1"/>
    <col min="6658" max="6658" width="52.140625" style="254" customWidth="1"/>
    <col min="6659" max="6659" width="7.5703125" style="254" customWidth="1"/>
    <col min="6660" max="6660" width="6.28515625" style="254" customWidth="1"/>
    <col min="6661" max="6661" width="10.42578125" style="254" customWidth="1"/>
    <col min="6662" max="6662" width="12.28515625" style="254" customWidth="1"/>
    <col min="6663" max="6663" width="17.85546875" style="254" customWidth="1"/>
    <col min="6664" max="6912" width="9.140625" style="254"/>
    <col min="6913" max="6913" width="4.85546875" style="254" customWidth="1"/>
    <col min="6914" max="6914" width="52.140625" style="254" customWidth="1"/>
    <col min="6915" max="6915" width="7.5703125" style="254" customWidth="1"/>
    <col min="6916" max="6916" width="6.28515625" style="254" customWidth="1"/>
    <col min="6917" max="6917" width="10.42578125" style="254" customWidth="1"/>
    <col min="6918" max="6918" width="12.28515625" style="254" customWidth="1"/>
    <col min="6919" max="6919" width="17.85546875" style="254" customWidth="1"/>
    <col min="6920" max="7168" width="9.140625" style="254"/>
    <col min="7169" max="7169" width="4.85546875" style="254" customWidth="1"/>
    <col min="7170" max="7170" width="52.140625" style="254" customWidth="1"/>
    <col min="7171" max="7171" width="7.5703125" style="254" customWidth="1"/>
    <col min="7172" max="7172" width="6.28515625" style="254" customWidth="1"/>
    <col min="7173" max="7173" width="10.42578125" style="254" customWidth="1"/>
    <col min="7174" max="7174" width="12.28515625" style="254" customWidth="1"/>
    <col min="7175" max="7175" width="17.85546875" style="254" customWidth="1"/>
    <col min="7176" max="7424" width="9.140625" style="254"/>
    <col min="7425" max="7425" width="4.85546875" style="254" customWidth="1"/>
    <col min="7426" max="7426" width="52.140625" style="254" customWidth="1"/>
    <col min="7427" max="7427" width="7.5703125" style="254" customWidth="1"/>
    <col min="7428" max="7428" width="6.28515625" style="254" customWidth="1"/>
    <col min="7429" max="7429" width="10.42578125" style="254" customWidth="1"/>
    <col min="7430" max="7430" width="12.28515625" style="254" customWidth="1"/>
    <col min="7431" max="7431" width="17.85546875" style="254" customWidth="1"/>
    <col min="7432" max="7680" width="9.140625" style="254"/>
    <col min="7681" max="7681" width="4.85546875" style="254" customWidth="1"/>
    <col min="7682" max="7682" width="52.140625" style="254" customWidth="1"/>
    <col min="7683" max="7683" width="7.5703125" style="254" customWidth="1"/>
    <col min="7684" max="7684" width="6.28515625" style="254" customWidth="1"/>
    <col min="7685" max="7685" width="10.42578125" style="254" customWidth="1"/>
    <col min="7686" max="7686" width="12.28515625" style="254" customWidth="1"/>
    <col min="7687" max="7687" width="17.85546875" style="254" customWidth="1"/>
    <col min="7688" max="7936" width="9.140625" style="254"/>
    <col min="7937" max="7937" width="4.85546875" style="254" customWidth="1"/>
    <col min="7938" max="7938" width="52.140625" style="254" customWidth="1"/>
    <col min="7939" max="7939" width="7.5703125" style="254" customWidth="1"/>
    <col min="7940" max="7940" width="6.28515625" style="254" customWidth="1"/>
    <col min="7941" max="7941" width="10.42578125" style="254" customWidth="1"/>
    <col min="7942" max="7942" width="12.28515625" style="254" customWidth="1"/>
    <col min="7943" max="7943" width="17.85546875" style="254" customWidth="1"/>
    <col min="7944" max="8192" width="9.140625" style="254"/>
    <col min="8193" max="8193" width="4.85546875" style="254" customWidth="1"/>
    <col min="8194" max="8194" width="52.140625" style="254" customWidth="1"/>
    <col min="8195" max="8195" width="7.5703125" style="254" customWidth="1"/>
    <col min="8196" max="8196" width="6.28515625" style="254" customWidth="1"/>
    <col min="8197" max="8197" width="10.42578125" style="254" customWidth="1"/>
    <col min="8198" max="8198" width="12.28515625" style="254" customWidth="1"/>
    <col min="8199" max="8199" width="17.85546875" style="254" customWidth="1"/>
    <col min="8200" max="8448" width="9.140625" style="254"/>
    <col min="8449" max="8449" width="4.85546875" style="254" customWidth="1"/>
    <col min="8450" max="8450" width="52.140625" style="254" customWidth="1"/>
    <col min="8451" max="8451" width="7.5703125" style="254" customWidth="1"/>
    <col min="8452" max="8452" width="6.28515625" style="254" customWidth="1"/>
    <col min="8453" max="8453" width="10.42578125" style="254" customWidth="1"/>
    <col min="8454" max="8454" width="12.28515625" style="254" customWidth="1"/>
    <col min="8455" max="8455" width="17.85546875" style="254" customWidth="1"/>
    <col min="8456" max="8704" width="9.140625" style="254"/>
    <col min="8705" max="8705" width="4.85546875" style="254" customWidth="1"/>
    <col min="8706" max="8706" width="52.140625" style="254" customWidth="1"/>
    <col min="8707" max="8707" width="7.5703125" style="254" customWidth="1"/>
    <col min="8708" max="8708" width="6.28515625" style="254" customWidth="1"/>
    <col min="8709" max="8709" width="10.42578125" style="254" customWidth="1"/>
    <col min="8710" max="8710" width="12.28515625" style="254" customWidth="1"/>
    <col min="8711" max="8711" width="17.85546875" style="254" customWidth="1"/>
    <col min="8712" max="8960" width="9.140625" style="254"/>
    <col min="8961" max="8961" width="4.85546875" style="254" customWidth="1"/>
    <col min="8962" max="8962" width="52.140625" style="254" customWidth="1"/>
    <col min="8963" max="8963" width="7.5703125" style="254" customWidth="1"/>
    <col min="8964" max="8964" width="6.28515625" style="254" customWidth="1"/>
    <col min="8965" max="8965" width="10.42578125" style="254" customWidth="1"/>
    <col min="8966" max="8966" width="12.28515625" style="254" customWidth="1"/>
    <col min="8967" max="8967" width="17.85546875" style="254" customWidth="1"/>
    <col min="8968" max="9216" width="9.140625" style="254"/>
    <col min="9217" max="9217" width="4.85546875" style="254" customWidth="1"/>
    <col min="9218" max="9218" width="52.140625" style="254" customWidth="1"/>
    <col min="9219" max="9219" width="7.5703125" style="254" customWidth="1"/>
    <col min="9220" max="9220" width="6.28515625" style="254" customWidth="1"/>
    <col min="9221" max="9221" width="10.42578125" style="254" customWidth="1"/>
    <col min="9222" max="9222" width="12.28515625" style="254" customWidth="1"/>
    <col min="9223" max="9223" width="17.85546875" style="254" customWidth="1"/>
    <col min="9224" max="9472" width="9.140625" style="254"/>
    <col min="9473" max="9473" width="4.85546875" style="254" customWidth="1"/>
    <col min="9474" max="9474" width="52.140625" style="254" customWidth="1"/>
    <col min="9475" max="9475" width="7.5703125" style="254" customWidth="1"/>
    <col min="9476" max="9476" width="6.28515625" style="254" customWidth="1"/>
    <col min="9477" max="9477" width="10.42578125" style="254" customWidth="1"/>
    <col min="9478" max="9478" width="12.28515625" style="254" customWidth="1"/>
    <col min="9479" max="9479" width="17.85546875" style="254" customWidth="1"/>
    <col min="9480" max="9728" width="9.140625" style="254"/>
    <col min="9729" max="9729" width="4.85546875" style="254" customWidth="1"/>
    <col min="9730" max="9730" width="52.140625" style="254" customWidth="1"/>
    <col min="9731" max="9731" width="7.5703125" style="254" customWidth="1"/>
    <col min="9732" max="9732" width="6.28515625" style="254" customWidth="1"/>
    <col min="9733" max="9733" width="10.42578125" style="254" customWidth="1"/>
    <col min="9734" max="9734" width="12.28515625" style="254" customWidth="1"/>
    <col min="9735" max="9735" width="17.85546875" style="254" customWidth="1"/>
    <col min="9736" max="9984" width="9.140625" style="254"/>
    <col min="9985" max="9985" width="4.85546875" style="254" customWidth="1"/>
    <col min="9986" max="9986" width="52.140625" style="254" customWidth="1"/>
    <col min="9987" max="9987" width="7.5703125" style="254" customWidth="1"/>
    <col min="9988" max="9988" width="6.28515625" style="254" customWidth="1"/>
    <col min="9989" max="9989" width="10.42578125" style="254" customWidth="1"/>
    <col min="9990" max="9990" width="12.28515625" style="254" customWidth="1"/>
    <col min="9991" max="9991" width="17.85546875" style="254" customWidth="1"/>
    <col min="9992" max="10240" width="9.140625" style="254"/>
    <col min="10241" max="10241" width="4.85546875" style="254" customWidth="1"/>
    <col min="10242" max="10242" width="52.140625" style="254" customWidth="1"/>
    <col min="10243" max="10243" width="7.5703125" style="254" customWidth="1"/>
    <col min="10244" max="10244" width="6.28515625" style="254" customWidth="1"/>
    <col min="10245" max="10245" width="10.42578125" style="254" customWidth="1"/>
    <col min="10246" max="10246" width="12.28515625" style="254" customWidth="1"/>
    <col min="10247" max="10247" width="17.85546875" style="254" customWidth="1"/>
    <col min="10248" max="10496" width="9.140625" style="254"/>
    <col min="10497" max="10497" width="4.85546875" style="254" customWidth="1"/>
    <col min="10498" max="10498" width="52.140625" style="254" customWidth="1"/>
    <col min="10499" max="10499" width="7.5703125" style="254" customWidth="1"/>
    <col min="10500" max="10500" width="6.28515625" style="254" customWidth="1"/>
    <col min="10501" max="10501" width="10.42578125" style="254" customWidth="1"/>
    <col min="10502" max="10502" width="12.28515625" style="254" customWidth="1"/>
    <col min="10503" max="10503" width="17.85546875" style="254" customWidth="1"/>
    <col min="10504" max="10752" width="9.140625" style="254"/>
    <col min="10753" max="10753" width="4.85546875" style="254" customWidth="1"/>
    <col min="10754" max="10754" width="52.140625" style="254" customWidth="1"/>
    <col min="10755" max="10755" width="7.5703125" style="254" customWidth="1"/>
    <col min="10756" max="10756" width="6.28515625" style="254" customWidth="1"/>
    <col min="10757" max="10757" width="10.42578125" style="254" customWidth="1"/>
    <col min="10758" max="10758" width="12.28515625" style="254" customWidth="1"/>
    <col min="10759" max="10759" width="17.85546875" style="254" customWidth="1"/>
    <col min="10760" max="11008" width="9.140625" style="254"/>
    <col min="11009" max="11009" width="4.85546875" style="254" customWidth="1"/>
    <col min="11010" max="11010" width="52.140625" style="254" customWidth="1"/>
    <col min="11011" max="11011" width="7.5703125" style="254" customWidth="1"/>
    <col min="11012" max="11012" width="6.28515625" style="254" customWidth="1"/>
    <col min="11013" max="11013" width="10.42578125" style="254" customWidth="1"/>
    <col min="11014" max="11014" width="12.28515625" style="254" customWidth="1"/>
    <col min="11015" max="11015" width="17.85546875" style="254" customWidth="1"/>
    <col min="11016" max="11264" width="9.140625" style="254"/>
    <col min="11265" max="11265" width="4.85546875" style="254" customWidth="1"/>
    <col min="11266" max="11266" width="52.140625" style="254" customWidth="1"/>
    <col min="11267" max="11267" width="7.5703125" style="254" customWidth="1"/>
    <col min="11268" max="11268" width="6.28515625" style="254" customWidth="1"/>
    <col min="11269" max="11269" width="10.42578125" style="254" customWidth="1"/>
    <col min="11270" max="11270" width="12.28515625" style="254" customWidth="1"/>
    <col min="11271" max="11271" width="17.85546875" style="254" customWidth="1"/>
    <col min="11272" max="11520" width="9.140625" style="254"/>
    <col min="11521" max="11521" width="4.85546875" style="254" customWidth="1"/>
    <col min="11522" max="11522" width="52.140625" style="254" customWidth="1"/>
    <col min="11523" max="11523" width="7.5703125" style="254" customWidth="1"/>
    <col min="11524" max="11524" width="6.28515625" style="254" customWidth="1"/>
    <col min="11525" max="11525" width="10.42578125" style="254" customWidth="1"/>
    <col min="11526" max="11526" width="12.28515625" style="254" customWidth="1"/>
    <col min="11527" max="11527" width="17.85546875" style="254" customWidth="1"/>
    <col min="11528" max="11776" width="9.140625" style="254"/>
    <col min="11777" max="11777" width="4.85546875" style="254" customWidth="1"/>
    <col min="11778" max="11778" width="52.140625" style="254" customWidth="1"/>
    <col min="11779" max="11779" width="7.5703125" style="254" customWidth="1"/>
    <col min="11780" max="11780" width="6.28515625" style="254" customWidth="1"/>
    <col min="11781" max="11781" width="10.42578125" style="254" customWidth="1"/>
    <col min="11782" max="11782" width="12.28515625" style="254" customWidth="1"/>
    <col min="11783" max="11783" width="17.85546875" style="254" customWidth="1"/>
    <col min="11784" max="12032" width="9.140625" style="254"/>
    <col min="12033" max="12033" width="4.85546875" style="254" customWidth="1"/>
    <col min="12034" max="12034" width="52.140625" style="254" customWidth="1"/>
    <col min="12035" max="12035" width="7.5703125" style="254" customWidth="1"/>
    <col min="12036" max="12036" width="6.28515625" style="254" customWidth="1"/>
    <col min="12037" max="12037" width="10.42578125" style="254" customWidth="1"/>
    <col min="12038" max="12038" width="12.28515625" style="254" customWidth="1"/>
    <col min="12039" max="12039" width="17.85546875" style="254" customWidth="1"/>
    <col min="12040" max="12288" width="9.140625" style="254"/>
    <col min="12289" max="12289" width="4.85546875" style="254" customWidth="1"/>
    <col min="12290" max="12290" width="52.140625" style="254" customWidth="1"/>
    <col min="12291" max="12291" width="7.5703125" style="254" customWidth="1"/>
    <col min="12292" max="12292" width="6.28515625" style="254" customWidth="1"/>
    <col min="12293" max="12293" width="10.42578125" style="254" customWidth="1"/>
    <col min="12294" max="12294" width="12.28515625" style="254" customWidth="1"/>
    <col min="12295" max="12295" width="17.85546875" style="254" customWidth="1"/>
    <col min="12296" max="12544" width="9.140625" style="254"/>
    <col min="12545" max="12545" width="4.85546875" style="254" customWidth="1"/>
    <col min="12546" max="12546" width="52.140625" style="254" customWidth="1"/>
    <col min="12547" max="12547" width="7.5703125" style="254" customWidth="1"/>
    <col min="12548" max="12548" width="6.28515625" style="254" customWidth="1"/>
    <col min="12549" max="12549" width="10.42578125" style="254" customWidth="1"/>
    <col min="12550" max="12550" width="12.28515625" style="254" customWidth="1"/>
    <col min="12551" max="12551" width="17.85546875" style="254" customWidth="1"/>
    <col min="12552" max="12800" width="9.140625" style="254"/>
    <col min="12801" max="12801" width="4.85546875" style="254" customWidth="1"/>
    <col min="12802" max="12802" width="52.140625" style="254" customWidth="1"/>
    <col min="12803" max="12803" width="7.5703125" style="254" customWidth="1"/>
    <col min="12804" max="12804" width="6.28515625" style="254" customWidth="1"/>
    <col min="12805" max="12805" width="10.42578125" style="254" customWidth="1"/>
    <col min="12806" max="12806" width="12.28515625" style="254" customWidth="1"/>
    <col min="12807" max="12807" width="17.85546875" style="254" customWidth="1"/>
    <col min="12808" max="13056" width="9.140625" style="254"/>
    <col min="13057" max="13057" width="4.85546875" style="254" customWidth="1"/>
    <col min="13058" max="13058" width="52.140625" style="254" customWidth="1"/>
    <col min="13059" max="13059" width="7.5703125" style="254" customWidth="1"/>
    <col min="13060" max="13060" width="6.28515625" style="254" customWidth="1"/>
    <col min="13061" max="13061" width="10.42578125" style="254" customWidth="1"/>
    <col min="13062" max="13062" width="12.28515625" style="254" customWidth="1"/>
    <col min="13063" max="13063" width="17.85546875" style="254" customWidth="1"/>
    <col min="13064" max="13312" width="9.140625" style="254"/>
    <col min="13313" max="13313" width="4.85546875" style="254" customWidth="1"/>
    <col min="13314" max="13314" width="52.140625" style="254" customWidth="1"/>
    <col min="13315" max="13315" width="7.5703125" style="254" customWidth="1"/>
    <col min="13316" max="13316" width="6.28515625" style="254" customWidth="1"/>
    <col min="13317" max="13317" width="10.42578125" style="254" customWidth="1"/>
    <col min="13318" max="13318" width="12.28515625" style="254" customWidth="1"/>
    <col min="13319" max="13319" width="17.85546875" style="254" customWidth="1"/>
    <col min="13320" max="13568" width="9.140625" style="254"/>
    <col min="13569" max="13569" width="4.85546875" style="254" customWidth="1"/>
    <col min="13570" max="13570" width="52.140625" style="254" customWidth="1"/>
    <col min="13571" max="13571" width="7.5703125" style="254" customWidth="1"/>
    <col min="13572" max="13572" width="6.28515625" style="254" customWidth="1"/>
    <col min="13573" max="13573" width="10.42578125" style="254" customWidth="1"/>
    <col min="13574" max="13574" width="12.28515625" style="254" customWidth="1"/>
    <col min="13575" max="13575" width="17.85546875" style="254" customWidth="1"/>
    <col min="13576" max="13824" width="9.140625" style="254"/>
    <col min="13825" max="13825" width="4.85546875" style="254" customWidth="1"/>
    <col min="13826" max="13826" width="52.140625" style="254" customWidth="1"/>
    <col min="13827" max="13827" width="7.5703125" style="254" customWidth="1"/>
    <col min="13828" max="13828" width="6.28515625" style="254" customWidth="1"/>
    <col min="13829" max="13829" width="10.42578125" style="254" customWidth="1"/>
    <col min="13830" max="13830" width="12.28515625" style="254" customWidth="1"/>
    <col min="13831" max="13831" width="17.85546875" style="254" customWidth="1"/>
    <col min="13832" max="14080" width="9.140625" style="254"/>
    <col min="14081" max="14081" width="4.85546875" style="254" customWidth="1"/>
    <col min="14082" max="14082" width="52.140625" style="254" customWidth="1"/>
    <col min="14083" max="14083" width="7.5703125" style="254" customWidth="1"/>
    <col min="14084" max="14084" width="6.28515625" style="254" customWidth="1"/>
    <col min="14085" max="14085" width="10.42578125" style="254" customWidth="1"/>
    <col min="14086" max="14086" width="12.28515625" style="254" customWidth="1"/>
    <col min="14087" max="14087" width="17.85546875" style="254" customWidth="1"/>
    <col min="14088" max="14336" width="9.140625" style="254"/>
    <col min="14337" max="14337" width="4.85546875" style="254" customWidth="1"/>
    <col min="14338" max="14338" width="52.140625" style="254" customWidth="1"/>
    <col min="14339" max="14339" width="7.5703125" style="254" customWidth="1"/>
    <col min="14340" max="14340" width="6.28515625" style="254" customWidth="1"/>
    <col min="14341" max="14341" width="10.42578125" style="254" customWidth="1"/>
    <col min="14342" max="14342" width="12.28515625" style="254" customWidth="1"/>
    <col min="14343" max="14343" width="17.85546875" style="254" customWidth="1"/>
    <col min="14344" max="14592" width="9.140625" style="254"/>
    <col min="14593" max="14593" width="4.85546875" style="254" customWidth="1"/>
    <col min="14594" max="14594" width="52.140625" style="254" customWidth="1"/>
    <col min="14595" max="14595" width="7.5703125" style="254" customWidth="1"/>
    <col min="14596" max="14596" width="6.28515625" style="254" customWidth="1"/>
    <col min="14597" max="14597" width="10.42578125" style="254" customWidth="1"/>
    <col min="14598" max="14598" width="12.28515625" style="254" customWidth="1"/>
    <col min="14599" max="14599" width="17.85546875" style="254" customWidth="1"/>
    <col min="14600" max="14848" width="9.140625" style="254"/>
    <col min="14849" max="14849" width="4.85546875" style="254" customWidth="1"/>
    <col min="14850" max="14850" width="52.140625" style="254" customWidth="1"/>
    <col min="14851" max="14851" width="7.5703125" style="254" customWidth="1"/>
    <col min="14852" max="14852" width="6.28515625" style="254" customWidth="1"/>
    <col min="14853" max="14853" width="10.42578125" style="254" customWidth="1"/>
    <col min="14854" max="14854" width="12.28515625" style="254" customWidth="1"/>
    <col min="14855" max="14855" width="17.85546875" style="254" customWidth="1"/>
    <col min="14856" max="15104" width="9.140625" style="254"/>
    <col min="15105" max="15105" width="4.85546875" style="254" customWidth="1"/>
    <col min="15106" max="15106" width="52.140625" style="254" customWidth="1"/>
    <col min="15107" max="15107" width="7.5703125" style="254" customWidth="1"/>
    <col min="15108" max="15108" width="6.28515625" style="254" customWidth="1"/>
    <col min="15109" max="15109" width="10.42578125" style="254" customWidth="1"/>
    <col min="15110" max="15110" width="12.28515625" style="254" customWidth="1"/>
    <col min="15111" max="15111" width="17.85546875" style="254" customWidth="1"/>
    <col min="15112" max="15360" width="9.140625" style="254"/>
    <col min="15361" max="15361" width="4.85546875" style="254" customWidth="1"/>
    <col min="15362" max="15362" width="52.140625" style="254" customWidth="1"/>
    <col min="15363" max="15363" width="7.5703125" style="254" customWidth="1"/>
    <col min="15364" max="15364" width="6.28515625" style="254" customWidth="1"/>
    <col min="15365" max="15365" width="10.42578125" style="254" customWidth="1"/>
    <col min="15366" max="15366" width="12.28515625" style="254" customWidth="1"/>
    <col min="15367" max="15367" width="17.85546875" style="254" customWidth="1"/>
    <col min="15368" max="15616" width="9.140625" style="254"/>
    <col min="15617" max="15617" width="4.85546875" style="254" customWidth="1"/>
    <col min="15618" max="15618" width="52.140625" style="254" customWidth="1"/>
    <col min="15619" max="15619" width="7.5703125" style="254" customWidth="1"/>
    <col min="15620" max="15620" width="6.28515625" style="254" customWidth="1"/>
    <col min="15621" max="15621" width="10.42578125" style="254" customWidth="1"/>
    <col min="15622" max="15622" width="12.28515625" style="254" customWidth="1"/>
    <col min="15623" max="15623" width="17.85546875" style="254" customWidth="1"/>
    <col min="15624" max="15872" width="9.140625" style="254"/>
    <col min="15873" max="15873" width="4.85546875" style="254" customWidth="1"/>
    <col min="15874" max="15874" width="52.140625" style="254" customWidth="1"/>
    <col min="15875" max="15875" width="7.5703125" style="254" customWidth="1"/>
    <col min="15876" max="15876" width="6.28515625" style="254" customWidth="1"/>
    <col min="15877" max="15877" width="10.42578125" style="254" customWidth="1"/>
    <col min="15878" max="15878" width="12.28515625" style="254" customWidth="1"/>
    <col min="15879" max="15879" width="17.85546875" style="254" customWidth="1"/>
    <col min="15880" max="16128" width="9.140625" style="254"/>
    <col min="16129" max="16129" width="4.85546875" style="254" customWidth="1"/>
    <col min="16130" max="16130" width="52.140625" style="254" customWidth="1"/>
    <col min="16131" max="16131" width="7.5703125" style="254" customWidth="1"/>
    <col min="16132" max="16132" width="6.28515625" style="254" customWidth="1"/>
    <col min="16133" max="16133" width="10.42578125" style="254" customWidth="1"/>
    <col min="16134" max="16134" width="12.28515625" style="254" customWidth="1"/>
    <col min="16135" max="16135" width="17.85546875" style="254" customWidth="1"/>
    <col min="16136" max="16384" width="9.140625" style="254"/>
  </cols>
  <sheetData>
    <row r="1" spans="1:256" s="250" customFormat="1" x14ac:dyDescent="0.2">
      <c r="A1" s="250" t="s">
        <v>280</v>
      </c>
      <c r="B1" s="251" t="s">
        <v>281</v>
      </c>
      <c r="C1" s="252" t="s">
        <v>283</v>
      </c>
      <c r="D1" s="252" t="s">
        <v>282</v>
      </c>
      <c r="E1" s="274" t="s">
        <v>284</v>
      </c>
      <c r="F1" s="253" t="s">
        <v>285</v>
      </c>
    </row>
    <row r="2" spans="1:256" s="250" customFormat="1" x14ac:dyDescent="0.2">
      <c r="B2" s="251"/>
      <c r="C2" s="252"/>
      <c r="D2" s="252"/>
      <c r="E2" s="274"/>
      <c r="F2" s="253"/>
    </row>
    <row r="3" spans="1:256" s="250" customFormat="1" x14ac:dyDescent="0.2">
      <c r="B3" s="251"/>
      <c r="C3" s="252"/>
      <c r="D3" s="252"/>
      <c r="E3" s="274"/>
      <c r="F3" s="253"/>
    </row>
    <row r="4" spans="1:256" s="250" customFormat="1" x14ac:dyDescent="0.2">
      <c r="B4" s="251" t="s">
        <v>286</v>
      </c>
      <c r="C4" s="252"/>
      <c r="D4" s="252"/>
      <c r="E4" s="274"/>
      <c r="F4" s="253"/>
    </row>
    <row r="5" spans="1:256" s="250" customFormat="1" x14ac:dyDescent="0.2">
      <c r="B5" s="251"/>
      <c r="C5" s="252"/>
      <c r="D5" s="252"/>
      <c r="E5" s="274"/>
      <c r="F5" s="253"/>
    </row>
    <row r="6" spans="1:256" s="250" customFormat="1" x14ac:dyDescent="0.2">
      <c r="B6" s="251"/>
      <c r="C6" s="252"/>
      <c r="D6" s="252"/>
      <c r="E6" s="274"/>
      <c r="F6" s="253"/>
    </row>
    <row r="7" spans="1:256" x14ac:dyDescent="0.2">
      <c r="A7" s="100">
        <v>1</v>
      </c>
      <c r="B7" s="101" t="s">
        <v>287</v>
      </c>
      <c r="C7" s="102"/>
      <c r="D7" s="102"/>
      <c r="E7" s="275"/>
      <c r="F7" s="103"/>
      <c r="G7" s="104"/>
      <c r="H7" s="102"/>
    </row>
    <row r="8" spans="1:256" x14ac:dyDescent="0.2">
      <c r="A8" s="100"/>
      <c r="B8" s="101" t="s">
        <v>288</v>
      </c>
      <c r="C8" s="102"/>
      <c r="D8" s="102"/>
      <c r="E8" s="275"/>
      <c r="F8" s="103"/>
      <c r="G8" s="104"/>
      <c r="H8" s="102"/>
    </row>
    <row r="9" spans="1:256" x14ac:dyDescent="0.2">
      <c r="A9" s="100"/>
      <c r="B9" s="101"/>
      <c r="C9" s="102"/>
      <c r="D9" s="102"/>
      <c r="E9" s="275"/>
      <c r="F9" s="103"/>
      <c r="G9" s="104"/>
      <c r="H9" s="102"/>
    </row>
    <row r="10" spans="1:256" s="106" customFormat="1" ht="38.25" x14ac:dyDescent="0.2">
      <c r="A10" s="255">
        <f>+$A$7+COUNT(A$8:A9)*0.01+0.01</f>
        <v>1.01</v>
      </c>
      <c r="B10" s="256" t="s">
        <v>289</v>
      </c>
      <c r="C10" s="257" t="s">
        <v>290</v>
      </c>
      <c r="D10" s="258">
        <v>1</v>
      </c>
      <c r="E10" s="276"/>
      <c r="F10" s="259">
        <f t="shared" ref="F10:F30" si="0">D10*E10</f>
        <v>0</v>
      </c>
      <c r="G10" s="260"/>
      <c r="H10" s="258"/>
      <c r="IO10" s="254"/>
      <c r="IP10" s="254"/>
      <c r="IQ10" s="254"/>
      <c r="IR10" s="254"/>
      <c r="IS10" s="254"/>
      <c r="IT10" s="254"/>
      <c r="IU10" s="254"/>
      <c r="IV10" s="254"/>
    </row>
    <row r="11" spans="1:256" ht="63.75" customHeight="1" x14ac:dyDescent="0.2">
      <c r="A11" s="255">
        <f>+$A$7+COUNT(A$8:A10)*0.01+0.01</f>
        <v>1.02</v>
      </c>
      <c r="B11" s="107" t="s">
        <v>291</v>
      </c>
      <c r="C11" s="261" t="s">
        <v>290</v>
      </c>
      <c r="D11" s="261">
        <v>1</v>
      </c>
      <c r="E11" s="276"/>
      <c r="F11" s="259">
        <f t="shared" si="0"/>
        <v>0</v>
      </c>
      <c r="G11" s="262"/>
      <c r="H11" s="261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  <c r="FW11" s="262"/>
      <c r="FX11" s="262"/>
      <c r="FY11" s="262"/>
      <c r="FZ11" s="262"/>
      <c r="GA11" s="262"/>
      <c r="GB11" s="262"/>
      <c r="GC11" s="262"/>
      <c r="GD11" s="262"/>
      <c r="GE11" s="262"/>
      <c r="GF11" s="262"/>
      <c r="GG11" s="262"/>
      <c r="GH11" s="262"/>
      <c r="GI11" s="262"/>
      <c r="GJ11" s="262"/>
      <c r="GK11" s="262"/>
      <c r="GL11" s="262"/>
      <c r="GM11" s="262"/>
      <c r="GN11" s="262"/>
      <c r="GO11" s="262"/>
      <c r="GP11" s="262"/>
      <c r="GQ11" s="262"/>
      <c r="GR11" s="262"/>
      <c r="GS11" s="262"/>
      <c r="GT11" s="262"/>
      <c r="GU11" s="262"/>
      <c r="GV11" s="262"/>
      <c r="GW11" s="262"/>
      <c r="GX11" s="262"/>
      <c r="GY11" s="262"/>
      <c r="GZ11" s="262"/>
      <c r="HA11" s="262"/>
      <c r="HB11" s="262"/>
      <c r="HC11" s="262"/>
      <c r="HD11" s="262"/>
      <c r="HE11" s="262"/>
      <c r="HF11" s="262"/>
      <c r="HG11" s="262"/>
      <c r="HH11" s="262"/>
      <c r="HI11" s="262"/>
      <c r="HJ11" s="262"/>
      <c r="HK11" s="262"/>
      <c r="HL11" s="262"/>
      <c r="HM11" s="262"/>
      <c r="HN11" s="262"/>
      <c r="HO11" s="262"/>
      <c r="HP11" s="262"/>
      <c r="HQ11" s="262"/>
      <c r="HR11" s="262"/>
      <c r="HS11" s="262"/>
      <c r="HT11" s="262"/>
      <c r="HU11" s="262"/>
      <c r="HV11" s="262"/>
      <c r="HW11" s="262"/>
      <c r="HX11" s="262"/>
      <c r="HY11" s="262"/>
      <c r="HZ11" s="262"/>
      <c r="IA11" s="262"/>
      <c r="IB11" s="262"/>
      <c r="IC11" s="262"/>
      <c r="ID11" s="262"/>
      <c r="IE11" s="262"/>
      <c r="IF11" s="262"/>
      <c r="IG11" s="262"/>
      <c r="IH11" s="262"/>
      <c r="II11" s="262"/>
      <c r="IJ11" s="262"/>
      <c r="IK11" s="262"/>
      <c r="IL11" s="262"/>
      <c r="IM11" s="262"/>
      <c r="IN11" s="262"/>
      <c r="IO11" s="262"/>
      <c r="IP11" s="262"/>
      <c r="IQ11" s="262"/>
      <c r="IR11" s="262"/>
      <c r="IS11" s="262"/>
      <c r="IT11" s="262"/>
      <c r="IU11" s="262"/>
      <c r="IV11" s="262"/>
    </row>
    <row r="12" spans="1:256" ht="73.5" customHeight="1" x14ac:dyDescent="0.2">
      <c r="A12" s="255">
        <f>+$A$7+COUNT(A$8:A11)*0.01+0.01</f>
        <v>1.03</v>
      </c>
      <c r="B12" s="107" t="s">
        <v>292</v>
      </c>
      <c r="C12" s="261" t="s">
        <v>290</v>
      </c>
      <c r="D12" s="261">
        <v>3</v>
      </c>
      <c r="E12" s="276"/>
      <c r="F12" s="259">
        <f t="shared" si="0"/>
        <v>0</v>
      </c>
      <c r="G12" s="262"/>
      <c r="H12" s="261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  <c r="GK12" s="262"/>
      <c r="GL12" s="262"/>
      <c r="GM12" s="262"/>
      <c r="GN12" s="262"/>
      <c r="GO12" s="262"/>
      <c r="GP12" s="262"/>
      <c r="GQ12" s="262"/>
      <c r="GR12" s="262"/>
      <c r="GS12" s="262"/>
      <c r="GT12" s="262"/>
      <c r="GU12" s="262"/>
      <c r="GV12" s="262"/>
      <c r="GW12" s="262"/>
      <c r="GX12" s="262"/>
      <c r="GY12" s="262"/>
      <c r="GZ12" s="262"/>
      <c r="HA12" s="262"/>
      <c r="HB12" s="262"/>
      <c r="HC12" s="262"/>
      <c r="HD12" s="262"/>
      <c r="HE12" s="262"/>
      <c r="HF12" s="262"/>
      <c r="HG12" s="262"/>
      <c r="HH12" s="262"/>
      <c r="HI12" s="262"/>
      <c r="HJ12" s="262"/>
      <c r="HK12" s="262"/>
      <c r="HL12" s="262"/>
      <c r="HM12" s="262"/>
      <c r="HN12" s="262"/>
      <c r="HO12" s="262"/>
      <c r="HP12" s="262"/>
      <c r="HQ12" s="262"/>
      <c r="HR12" s="262"/>
      <c r="HS12" s="262"/>
      <c r="HT12" s="262"/>
      <c r="HU12" s="262"/>
      <c r="HV12" s="262"/>
      <c r="HW12" s="262"/>
      <c r="HX12" s="262"/>
      <c r="HY12" s="262"/>
      <c r="HZ12" s="262"/>
      <c r="IA12" s="262"/>
      <c r="IB12" s="262"/>
      <c r="IC12" s="262"/>
      <c r="ID12" s="262"/>
      <c r="IE12" s="262"/>
      <c r="IF12" s="262"/>
      <c r="IG12" s="262"/>
      <c r="IH12" s="262"/>
      <c r="II12" s="262"/>
      <c r="IJ12" s="262"/>
      <c r="IK12" s="262"/>
      <c r="IL12" s="262"/>
      <c r="IM12" s="262"/>
      <c r="IN12" s="262"/>
      <c r="IO12" s="262"/>
      <c r="IP12" s="262"/>
      <c r="IQ12" s="262"/>
      <c r="IR12" s="262"/>
      <c r="IS12" s="262"/>
      <c r="IT12" s="262"/>
      <c r="IU12" s="262"/>
      <c r="IV12" s="262"/>
    </row>
    <row r="13" spans="1:256" s="106" customFormat="1" x14ac:dyDescent="0.2">
      <c r="A13" s="255">
        <f>+$A$7+COUNT(A$8:A12)*0.01+0.01</f>
        <v>1.04</v>
      </c>
      <c r="B13" s="256" t="s">
        <v>293</v>
      </c>
      <c r="C13" s="257" t="s">
        <v>290</v>
      </c>
      <c r="D13" s="258">
        <v>1</v>
      </c>
      <c r="E13" s="276"/>
      <c r="F13" s="259">
        <f t="shared" si="0"/>
        <v>0</v>
      </c>
      <c r="G13" s="260"/>
      <c r="H13" s="263"/>
      <c r="IO13" s="254"/>
      <c r="IP13" s="254"/>
      <c r="IQ13" s="254"/>
      <c r="IR13" s="254"/>
      <c r="IS13" s="254"/>
      <c r="IT13" s="254"/>
      <c r="IU13" s="254"/>
      <c r="IV13" s="254"/>
    </row>
    <row r="14" spans="1:256" s="106" customFormat="1" ht="38.25" x14ac:dyDescent="0.2">
      <c r="A14" s="255">
        <f>+$A$7+COUNT(A$8:A13)*0.01+0.01</f>
        <v>1.05</v>
      </c>
      <c r="B14" s="256" t="s">
        <v>294</v>
      </c>
      <c r="C14" s="257" t="s">
        <v>290</v>
      </c>
      <c r="D14" s="258">
        <v>3</v>
      </c>
      <c r="E14" s="276"/>
      <c r="F14" s="259">
        <f t="shared" si="0"/>
        <v>0</v>
      </c>
      <c r="G14" s="260"/>
      <c r="H14" s="263"/>
      <c r="IO14" s="254"/>
      <c r="IP14" s="254"/>
      <c r="IQ14" s="254"/>
      <c r="IR14" s="254"/>
      <c r="IS14" s="254"/>
      <c r="IT14" s="254"/>
      <c r="IU14" s="254"/>
      <c r="IV14" s="254"/>
    </row>
    <row r="15" spans="1:256" ht="102.75" customHeight="1" x14ac:dyDescent="0.2">
      <c r="A15" s="255">
        <f>+$A$7+COUNT(A$8:A14)*0.01+0.01</f>
        <v>1.06</v>
      </c>
      <c r="B15" s="264" t="s">
        <v>295</v>
      </c>
      <c r="C15" s="261" t="s">
        <v>296</v>
      </c>
      <c r="D15" s="261">
        <v>2</v>
      </c>
      <c r="E15" s="276"/>
      <c r="F15" s="259">
        <f t="shared" si="0"/>
        <v>0</v>
      </c>
      <c r="G15" s="254"/>
      <c r="H15" s="261"/>
    </row>
    <row r="16" spans="1:256" ht="57.75" customHeight="1" x14ac:dyDescent="0.2">
      <c r="A16" s="255">
        <f>+$A$7+COUNT(A$8:A15)*0.01+0.01</f>
        <v>1.07</v>
      </c>
      <c r="B16" s="265" t="s">
        <v>297</v>
      </c>
      <c r="C16" s="261" t="s">
        <v>290</v>
      </c>
      <c r="D16" s="261">
        <v>2</v>
      </c>
      <c r="E16" s="276"/>
      <c r="F16" s="259">
        <f t="shared" si="0"/>
        <v>0</v>
      </c>
      <c r="G16" s="254"/>
      <c r="H16" s="261"/>
    </row>
    <row r="17" spans="1:8" ht="25.5" x14ac:dyDescent="0.2">
      <c r="A17" s="255">
        <f>+$A$7+COUNT(A$8:A16)*0.01+0.01</f>
        <v>1.08</v>
      </c>
      <c r="B17" s="264" t="s">
        <v>298</v>
      </c>
      <c r="C17" s="261" t="s">
        <v>290</v>
      </c>
      <c r="D17" s="261">
        <v>2</v>
      </c>
      <c r="E17" s="276"/>
      <c r="F17" s="259">
        <f t="shared" si="0"/>
        <v>0</v>
      </c>
      <c r="G17" s="254"/>
      <c r="H17" s="261"/>
    </row>
    <row r="18" spans="1:8" ht="38.25" x14ac:dyDescent="0.2">
      <c r="A18" s="255">
        <f>+$A$7+COUNT(A$8:A17)*0.01+0.01</f>
        <v>1.0900000000000001</v>
      </c>
      <c r="B18" s="264" t="s">
        <v>299</v>
      </c>
      <c r="C18" s="261" t="s">
        <v>290</v>
      </c>
      <c r="D18" s="261">
        <v>2</v>
      </c>
      <c r="E18" s="276"/>
      <c r="F18" s="259">
        <f t="shared" si="0"/>
        <v>0</v>
      </c>
      <c r="G18" s="254"/>
      <c r="H18" s="261"/>
    </row>
    <row r="19" spans="1:8" x14ac:dyDescent="0.2">
      <c r="A19" s="255">
        <f>+$A$7+COUNT(A$8:A18)*0.01+0.01</f>
        <v>1.1000000000000001</v>
      </c>
      <c r="B19" s="264" t="s">
        <v>300</v>
      </c>
      <c r="C19" s="261"/>
      <c r="D19" s="261"/>
      <c r="E19" s="276"/>
      <c r="F19" s="259"/>
      <c r="G19" s="254"/>
      <c r="H19" s="261"/>
    </row>
    <row r="20" spans="1:8" x14ac:dyDescent="0.2">
      <c r="A20" s="266" t="s">
        <v>301</v>
      </c>
      <c r="B20" s="267" t="s">
        <v>302</v>
      </c>
      <c r="C20" s="261" t="s">
        <v>303</v>
      </c>
      <c r="D20" s="261">
        <v>95</v>
      </c>
      <c r="E20" s="276"/>
      <c r="F20" s="259">
        <f t="shared" si="0"/>
        <v>0</v>
      </c>
      <c r="G20" s="254"/>
      <c r="H20" s="261"/>
    </row>
    <row r="21" spans="1:8" x14ac:dyDescent="0.2">
      <c r="A21" s="266" t="s">
        <v>301</v>
      </c>
      <c r="B21" s="267" t="s">
        <v>304</v>
      </c>
      <c r="C21" s="261" t="s">
        <v>303</v>
      </c>
      <c r="D21" s="261">
        <v>30</v>
      </c>
      <c r="E21" s="276"/>
      <c r="F21" s="259">
        <f t="shared" si="0"/>
        <v>0</v>
      </c>
      <c r="G21" s="254"/>
      <c r="H21" s="261"/>
    </row>
    <row r="22" spans="1:8" ht="69.75" customHeight="1" x14ac:dyDescent="0.2">
      <c r="A22" s="255">
        <f>+$A$7+COUNT(A$8:A21)*0.01+0.01</f>
        <v>1.1100000000000001</v>
      </c>
      <c r="B22" s="264" t="s">
        <v>305</v>
      </c>
      <c r="C22" s="261" t="s">
        <v>303</v>
      </c>
      <c r="D22" s="261">
        <v>105</v>
      </c>
      <c r="E22" s="276"/>
      <c r="F22" s="259">
        <f t="shared" si="0"/>
        <v>0</v>
      </c>
      <c r="G22" s="254"/>
      <c r="H22" s="261"/>
    </row>
    <row r="23" spans="1:8" ht="41.25" customHeight="1" x14ac:dyDescent="0.2">
      <c r="A23" s="255">
        <f>+$A$7+COUNT(A$8:A22)*0.01+0.01</f>
        <v>1.1200000000000001</v>
      </c>
      <c r="B23" s="264" t="s">
        <v>306</v>
      </c>
      <c r="C23" s="261" t="s">
        <v>303</v>
      </c>
      <c r="D23" s="261">
        <v>20</v>
      </c>
      <c r="E23" s="276"/>
      <c r="F23" s="259">
        <f t="shared" si="0"/>
        <v>0</v>
      </c>
      <c r="G23" s="254"/>
      <c r="H23" s="261"/>
    </row>
    <row r="24" spans="1:8" ht="72.75" customHeight="1" x14ac:dyDescent="0.2">
      <c r="A24" s="255">
        <f>+$A$7+COUNT(A$8:A23)*0.01+0.01</f>
        <v>1.1300000000000001</v>
      </c>
      <c r="B24" s="264" t="s">
        <v>307</v>
      </c>
      <c r="C24" s="261" t="s">
        <v>15</v>
      </c>
      <c r="D24" s="261">
        <v>2</v>
      </c>
      <c r="E24" s="276"/>
      <c r="F24" s="259">
        <f t="shared" si="0"/>
        <v>0</v>
      </c>
      <c r="G24" s="254"/>
      <c r="H24" s="261"/>
    </row>
    <row r="25" spans="1:8" ht="25.5" x14ac:dyDescent="0.2">
      <c r="A25" s="255">
        <f>+$A$7+COUNT(A$8:A24)*0.01+0.01</f>
        <v>1.1399999999999999</v>
      </c>
      <c r="B25" s="265" t="s">
        <v>308</v>
      </c>
      <c r="C25" s="261" t="s">
        <v>303</v>
      </c>
      <c r="D25" s="261">
        <v>95</v>
      </c>
      <c r="E25" s="276"/>
      <c r="F25" s="259">
        <f t="shared" si="0"/>
        <v>0</v>
      </c>
      <c r="G25" s="254"/>
      <c r="H25" s="261"/>
    </row>
    <row r="26" spans="1:8" x14ac:dyDescent="0.2">
      <c r="A26" s="255">
        <f>+$A$7+COUNT(A$8:A25)*0.01+0.01</f>
        <v>1.1500000000000001</v>
      </c>
      <c r="B26" s="265" t="s">
        <v>309</v>
      </c>
      <c r="C26" s="261" t="s">
        <v>15</v>
      </c>
      <c r="D26" s="261">
        <v>10</v>
      </c>
      <c r="E26" s="276"/>
      <c r="F26" s="259">
        <f t="shared" si="0"/>
        <v>0</v>
      </c>
      <c r="G26" s="254"/>
      <c r="H26" s="261"/>
    </row>
    <row r="27" spans="1:8" ht="25.5" x14ac:dyDescent="0.2">
      <c r="A27" s="255">
        <f>+$A$7+COUNT(A$8:A26)*0.01+0.01</f>
        <v>1.1599999999999999</v>
      </c>
      <c r="B27" s="265" t="s">
        <v>310</v>
      </c>
      <c r="C27" s="261" t="s">
        <v>15</v>
      </c>
      <c r="D27" s="261">
        <v>2</v>
      </c>
      <c r="E27" s="276"/>
      <c r="F27" s="259">
        <f t="shared" si="0"/>
        <v>0</v>
      </c>
      <c r="G27" s="254"/>
      <c r="H27" s="261"/>
    </row>
    <row r="28" spans="1:8" x14ac:dyDescent="0.2">
      <c r="A28" s="255">
        <f>+$A$7+COUNT(A$8:A27)*0.01+0.01</f>
        <v>1.17</v>
      </c>
      <c r="B28" s="265" t="s">
        <v>311</v>
      </c>
      <c r="C28" s="261" t="s">
        <v>303</v>
      </c>
      <c r="D28" s="261">
        <v>80</v>
      </c>
      <c r="E28" s="276"/>
      <c r="F28" s="259">
        <f t="shared" si="0"/>
        <v>0</v>
      </c>
      <c r="G28" s="254"/>
      <c r="H28" s="261"/>
    </row>
    <row r="29" spans="1:8" ht="25.5" x14ac:dyDescent="0.2">
      <c r="A29" s="255">
        <f>+$A$7+COUNT(A$8:A28)*0.01+0.01</f>
        <v>1.18</v>
      </c>
      <c r="B29" s="265" t="s">
        <v>312</v>
      </c>
      <c r="C29" s="261" t="s">
        <v>15</v>
      </c>
      <c r="D29" s="261">
        <v>1</v>
      </c>
      <c r="E29" s="276"/>
      <c r="F29" s="259">
        <f t="shared" si="0"/>
        <v>0</v>
      </c>
      <c r="G29" s="254"/>
      <c r="H29" s="261"/>
    </row>
    <row r="30" spans="1:8" x14ac:dyDescent="0.2">
      <c r="A30" s="255">
        <f>+$A$7+COUNT(A$8:A29)*0.01+0.01</f>
        <v>1.19</v>
      </c>
      <c r="B30" s="265" t="s">
        <v>313</v>
      </c>
      <c r="C30" s="261" t="s">
        <v>15</v>
      </c>
      <c r="D30" s="261">
        <v>1</v>
      </c>
      <c r="E30" s="276"/>
      <c r="F30" s="259">
        <f t="shared" si="0"/>
        <v>0</v>
      </c>
      <c r="G30" s="254"/>
      <c r="H30" s="261"/>
    </row>
    <row r="31" spans="1:8" s="270" customFormat="1" ht="26.25" thickBot="1" x14ac:dyDescent="0.25">
      <c r="A31" s="268">
        <f>+$A$7+COUNT(A$8:A30)*0.01+0.01</f>
        <v>1.2</v>
      </c>
      <c r="B31" s="244" t="s">
        <v>314</v>
      </c>
      <c r="C31" s="245">
        <v>0.05</v>
      </c>
      <c r="D31" s="246"/>
      <c r="E31" s="247">
        <f>SUM(F11:F30)*C31</f>
        <v>0</v>
      </c>
      <c r="F31" s="269">
        <f>E31</f>
        <v>0</v>
      </c>
      <c r="G31" s="248"/>
      <c r="H31" s="249"/>
    </row>
    <row r="32" spans="1:8" ht="13.5" thickTop="1" x14ac:dyDescent="0.2">
      <c r="A32" s="110"/>
      <c r="B32" s="101" t="s">
        <v>315</v>
      </c>
      <c r="C32" s="102"/>
      <c r="D32" s="102"/>
      <c r="E32" s="276"/>
      <c r="F32" s="111">
        <f>SUM(F10:F31)</f>
        <v>0</v>
      </c>
      <c r="G32" s="109"/>
    </row>
    <row r="33" spans="1:256" x14ac:dyDescent="0.2">
      <c r="E33" s="276"/>
    </row>
    <row r="34" spans="1:256" x14ac:dyDescent="0.2">
      <c r="E34" s="276"/>
    </row>
    <row r="35" spans="1:256" x14ac:dyDescent="0.2">
      <c r="A35" s="100">
        <v>2</v>
      </c>
      <c r="B35" s="101" t="s">
        <v>316</v>
      </c>
      <c r="C35" s="102"/>
      <c r="D35" s="102"/>
      <c r="E35" s="276"/>
      <c r="F35" s="103"/>
      <c r="G35" s="104"/>
      <c r="H35" s="102"/>
    </row>
    <row r="36" spans="1:256" x14ac:dyDescent="0.2">
      <c r="A36" s="100"/>
      <c r="B36" s="101" t="s">
        <v>288</v>
      </c>
      <c r="C36" s="102"/>
      <c r="D36" s="102"/>
      <c r="E36" s="276"/>
      <c r="F36" s="103"/>
      <c r="G36" s="104"/>
      <c r="H36" s="102"/>
    </row>
    <row r="37" spans="1:256" x14ac:dyDescent="0.2">
      <c r="A37" s="100"/>
      <c r="B37" s="101"/>
      <c r="C37" s="102"/>
      <c r="D37" s="102"/>
      <c r="E37" s="276"/>
      <c r="F37" s="103"/>
      <c r="G37" s="104"/>
      <c r="H37" s="102"/>
    </row>
    <row r="38" spans="1:256" s="106" customFormat="1" x14ac:dyDescent="0.2">
      <c r="A38" s="255">
        <f>+$A$35+COUNT(A$36:A37)*0.01+0.01</f>
        <v>2.0099999999999998</v>
      </c>
      <c r="B38" s="256" t="s">
        <v>317</v>
      </c>
      <c r="C38" s="257" t="s">
        <v>290</v>
      </c>
      <c r="D38" s="258">
        <v>1</v>
      </c>
      <c r="E38" s="276"/>
      <c r="F38" s="259">
        <f t="shared" ref="F38:F55" si="1">D38*E38</f>
        <v>0</v>
      </c>
      <c r="G38" s="260"/>
      <c r="H38" s="258"/>
      <c r="IO38" s="254"/>
      <c r="IP38" s="254"/>
      <c r="IQ38" s="254"/>
      <c r="IR38" s="254"/>
      <c r="IS38" s="254"/>
      <c r="IT38" s="254"/>
      <c r="IU38" s="254"/>
      <c r="IV38" s="254"/>
    </row>
    <row r="39" spans="1:256" s="106" customFormat="1" ht="38.25" x14ac:dyDescent="0.2">
      <c r="A39" s="255">
        <f>+$A$35+COUNT(A$36:A38)*0.01+0.01</f>
        <v>2.0199999999999996</v>
      </c>
      <c r="B39" s="256" t="s">
        <v>294</v>
      </c>
      <c r="C39" s="257" t="s">
        <v>290</v>
      </c>
      <c r="D39" s="258">
        <v>2</v>
      </c>
      <c r="E39" s="276"/>
      <c r="F39" s="259">
        <f t="shared" si="1"/>
        <v>0</v>
      </c>
      <c r="G39" s="260"/>
      <c r="H39" s="263"/>
      <c r="IO39" s="254"/>
      <c r="IP39" s="254"/>
      <c r="IQ39" s="254"/>
      <c r="IR39" s="254"/>
      <c r="IS39" s="254"/>
      <c r="IT39" s="254"/>
      <c r="IU39" s="254"/>
      <c r="IV39" s="254"/>
    </row>
    <row r="40" spans="1:256" ht="99" customHeight="1" x14ac:dyDescent="0.2">
      <c r="A40" s="255">
        <f>+$A$35+COUNT(A$36:A39)*0.01+0.01</f>
        <v>2.0299999999999998</v>
      </c>
      <c r="B40" s="264" t="s">
        <v>295</v>
      </c>
      <c r="C40" s="261" t="s">
        <v>296</v>
      </c>
      <c r="D40" s="261">
        <v>6</v>
      </c>
      <c r="E40" s="276"/>
      <c r="F40" s="259">
        <f t="shared" si="1"/>
        <v>0</v>
      </c>
      <c r="G40" s="254"/>
      <c r="H40" s="261"/>
    </row>
    <row r="41" spans="1:256" ht="60" customHeight="1" x14ac:dyDescent="0.2">
      <c r="A41" s="255">
        <f>+$A$35+COUNT(A$36:A40)*0.01+0.01</f>
        <v>2.0399999999999996</v>
      </c>
      <c r="B41" s="265" t="s">
        <v>297</v>
      </c>
      <c r="C41" s="261" t="s">
        <v>290</v>
      </c>
      <c r="D41" s="261">
        <v>6</v>
      </c>
      <c r="E41" s="276"/>
      <c r="F41" s="259">
        <f t="shared" si="1"/>
        <v>0</v>
      </c>
      <c r="G41" s="254"/>
      <c r="H41" s="261"/>
    </row>
    <row r="42" spans="1:256" ht="25.5" x14ac:dyDescent="0.2">
      <c r="A42" s="255">
        <f>+$A$35+COUNT(A$36:A41)*0.01+0.01</f>
        <v>2.0499999999999998</v>
      </c>
      <c r="B42" s="264" t="s">
        <v>298</v>
      </c>
      <c r="C42" s="261" t="s">
        <v>290</v>
      </c>
      <c r="D42" s="261">
        <v>6</v>
      </c>
      <c r="E42" s="276"/>
      <c r="F42" s="259">
        <f t="shared" si="1"/>
        <v>0</v>
      </c>
      <c r="G42" s="254"/>
      <c r="H42" s="261"/>
    </row>
    <row r="43" spans="1:256" ht="38.25" x14ac:dyDescent="0.2">
      <c r="A43" s="255">
        <f>+$A$35+COUNT(A$36:A42)*0.01+0.01</f>
        <v>2.0599999999999996</v>
      </c>
      <c r="B43" s="264" t="s">
        <v>299</v>
      </c>
      <c r="C43" s="261" t="s">
        <v>290</v>
      </c>
      <c r="D43" s="261">
        <v>5</v>
      </c>
      <c r="E43" s="276"/>
      <c r="F43" s="259">
        <f t="shared" si="1"/>
        <v>0</v>
      </c>
      <c r="G43" s="254"/>
      <c r="H43" s="261"/>
    </row>
    <row r="44" spans="1:256" ht="38.25" x14ac:dyDescent="0.2">
      <c r="A44" s="255">
        <f>+$A$35+COUNT(A$36:A43)*0.01+0.01</f>
        <v>2.0699999999999998</v>
      </c>
      <c r="B44" s="264" t="s">
        <v>318</v>
      </c>
      <c r="C44" s="261" t="s">
        <v>290</v>
      </c>
      <c r="D44" s="261">
        <v>1</v>
      </c>
      <c r="E44" s="276"/>
      <c r="F44" s="259">
        <f t="shared" si="1"/>
        <v>0</v>
      </c>
      <c r="G44" s="254"/>
      <c r="H44" s="261"/>
    </row>
    <row r="45" spans="1:256" x14ac:dyDescent="0.2">
      <c r="A45" s="255">
        <f>+$A$35+COUNT(A$36:A44)*0.01+0.01</f>
        <v>2.0799999999999996</v>
      </c>
      <c r="B45" s="264" t="s">
        <v>300</v>
      </c>
      <c r="C45" s="261"/>
      <c r="D45" s="261"/>
      <c r="E45" s="276"/>
      <c r="F45" s="259"/>
      <c r="G45" s="254"/>
      <c r="H45" s="261"/>
    </row>
    <row r="46" spans="1:256" x14ac:dyDescent="0.2">
      <c r="A46" s="266" t="s">
        <v>301</v>
      </c>
      <c r="B46" s="267" t="s">
        <v>302</v>
      </c>
      <c r="C46" s="261" t="s">
        <v>303</v>
      </c>
      <c r="D46" s="261">
        <v>150</v>
      </c>
      <c r="E46" s="276"/>
      <c r="F46" s="259">
        <f t="shared" si="1"/>
        <v>0</v>
      </c>
      <c r="G46" s="254"/>
      <c r="H46" s="261"/>
    </row>
    <row r="47" spans="1:256" x14ac:dyDescent="0.2">
      <c r="A47" s="266" t="s">
        <v>301</v>
      </c>
      <c r="B47" s="267" t="s">
        <v>304</v>
      </c>
      <c r="C47" s="261" t="s">
        <v>303</v>
      </c>
      <c r="D47" s="261">
        <v>60</v>
      </c>
      <c r="E47" s="276"/>
      <c r="F47" s="259">
        <f t="shared" si="1"/>
        <v>0</v>
      </c>
      <c r="G47" s="254"/>
      <c r="H47" s="261"/>
    </row>
    <row r="48" spans="1:256" ht="68.25" customHeight="1" x14ac:dyDescent="0.2">
      <c r="A48" s="255">
        <f>+$A$35+COUNT(A$36:A47)*0.01+0.01</f>
        <v>2.09</v>
      </c>
      <c r="B48" s="264" t="s">
        <v>305</v>
      </c>
      <c r="C48" s="261" t="s">
        <v>303</v>
      </c>
      <c r="D48" s="261">
        <v>190</v>
      </c>
      <c r="E48" s="276"/>
      <c r="F48" s="259">
        <f t="shared" si="1"/>
        <v>0</v>
      </c>
      <c r="G48" s="254"/>
      <c r="H48" s="261"/>
    </row>
    <row r="49" spans="1:8" ht="38.25" x14ac:dyDescent="0.2">
      <c r="A49" s="255">
        <f>+$A$35+COUNT(A$36:A48)*0.01+0.01</f>
        <v>2.0999999999999996</v>
      </c>
      <c r="B49" s="264" t="s">
        <v>306</v>
      </c>
      <c r="C49" s="261" t="s">
        <v>303</v>
      </c>
      <c r="D49" s="261">
        <v>60</v>
      </c>
      <c r="E49" s="276"/>
      <c r="F49" s="259">
        <f t="shared" si="1"/>
        <v>0</v>
      </c>
      <c r="G49" s="254"/>
      <c r="H49" s="261"/>
    </row>
    <row r="50" spans="1:8" ht="75" customHeight="1" x14ac:dyDescent="0.2">
      <c r="A50" s="255">
        <f>+$A$35+COUNT(A$36:A49)*0.01+0.01</f>
        <v>2.11</v>
      </c>
      <c r="B50" s="264" t="s">
        <v>307</v>
      </c>
      <c r="C50" s="261" t="s">
        <v>15</v>
      </c>
      <c r="D50" s="261">
        <v>7</v>
      </c>
      <c r="E50" s="276"/>
      <c r="F50" s="259">
        <f t="shared" si="1"/>
        <v>0</v>
      </c>
      <c r="G50" s="254"/>
      <c r="H50" s="261"/>
    </row>
    <row r="51" spans="1:8" ht="25.5" x14ac:dyDescent="0.2">
      <c r="A51" s="255">
        <f>+$A$35+COUNT(A$36:A50)*0.01+0.01</f>
        <v>2.1199999999999997</v>
      </c>
      <c r="B51" s="265" t="s">
        <v>308</v>
      </c>
      <c r="C51" s="261" t="s">
        <v>303</v>
      </c>
      <c r="D51" s="261">
        <v>95</v>
      </c>
      <c r="E51" s="276"/>
      <c r="F51" s="259">
        <f t="shared" si="1"/>
        <v>0</v>
      </c>
      <c r="G51" s="254"/>
      <c r="H51" s="261"/>
    </row>
    <row r="52" spans="1:8" x14ac:dyDescent="0.2">
      <c r="A52" s="255">
        <f>+$A$35+COUNT(A$36:A51)*0.01+0.01</f>
        <v>2.13</v>
      </c>
      <c r="B52" s="265" t="s">
        <v>309</v>
      </c>
      <c r="C52" s="261" t="s">
        <v>15</v>
      </c>
      <c r="D52" s="261">
        <v>15</v>
      </c>
      <c r="E52" s="276"/>
      <c r="F52" s="259">
        <f t="shared" si="1"/>
        <v>0</v>
      </c>
      <c r="G52" s="254"/>
      <c r="H52" s="261"/>
    </row>
    <row r="53" spans="1:8" ht="25.5" x14ac:dyDescent="0.2">
      <c r="A53" s="255">
        <f>+$A$35+COUNT(A$36:A52)*0.01+0.01</f>
        <v>2.1399999999999997</v>
      </c>
      <c r="B53" s="265" t="s">
        <v>310</v>
      </c>
      <c r="C53" s="261" t="s">
        <v>15</v>
      </c>
      <c r="D53" s="261">
        <v>6</v>
      </c>
      <c r="E53" s="276"/>
      <c r="F53" s="259">
        <f t="shared" si="1"/>
        <v>0</v>
      </c>
      <c r="G53" s="254"/>
      <c r="H53" s="261"/>
    </row>
    <row r="54" spans="1:8" x14ac:dyDescent="0.2">
      <c r="A54" s="255">
        <f>+$A$35+COUNT(A$36:A53)*0.01+0.01</f>
        <v>2.15</v>
      </c>
      <c r="B54" s="265" t="s">
        <v>311</v>
      </c>
      <c r="C54" s="261" t="s">
        <v>303</v>
      </c>
      <c r="D54" s="261">
        <v>160</v>
      </c>
      <c r="E54" s="276"/>
      <c r="F54" s="259">
        <f t="shared" si="1"/>
        <v>0</v>
      </c>
      <c r="G54" s="254"/>
      <c r="H54" s="261"/>
    </row>
    <row r="55" spans="1:8" ht="25.5" x14ac:dyDescent="0.2">
      <c r="A55" s="255">
        <f>+$A$35+COUNT(A$36:A54)*0.01+0.01</f>
        <v>2.1599999999999997</v>
      </c>
      <c r="B55" s="265" t="s">
        <v>312</v>
      </c>
      <c r="C55" s="261" t="s">
        <v>15</v>
      </c>
      <c r="D55" s="261">
        <v>1</v>
      </c>
      <c r="E55" s="276"/>
      <c r="F55" s="259">
        <f t="shared" si="1"/>
        <v>0</v>
      </c>
      <c r="G55" s="254"/>
      <c r="H55" s="261"/>
    </row>
    <row r="56" spans="1:8" s="474" customFormat="1" ht="26.25" thickBot="1" x14ac:dyDescent="0.25">
      <c r="A56" s="466">
        <f>+$A$35+COUNT(A$36:A55)*0.01+0.01</f>
        <v>2.17</v>
      </c>
      <c r="B56" s="467" t="s">
        <v>314</v>
      </c>
      <c r="C56" s="468">
        <v>0.05</v>
      </c>
      <c r="D56" s="469"/>
      <c r="E56" s="470">
        <f>SUM(F39:F55)*C56</f>
        <v>0</v>
      </c>
      <c r="F56" s="471">
        <f>E56</f>
        <v>0</v>
      </c>
      <c r="G56" s="472"/>
      <c r="H56" s="473"/>
    </row>
    <row r="57" spans="1:8" ht="13.5" thickTop="1" x14ac:dyDescent="0.2">
      <c r="A57" s="110"/>
      <c r="B57" s="101" t="s">
        <v>319</v>
      </c>
      <c r="C57" s="102"/>
      <c r="D57" s="102"/>
      <c r="E57" s="277"/>
      <c r="F57" s="111">
        <f>SUM(F38:F56)</f>
        <v>0</v>
      </c>
      <c r="G57" s="109"/>
    </row>
  </sheetData>
  <sheetProtection algorithmName="SHA-512" hashValue="z0t0NyrzERWpFDywZG187MdgbI1MJnXU/JQqZXZc/VMidqTlvI6+DP66A1D3tBYJDfVFr6KJlTGei/qYgkTjaA==" saltValue="x4AGHFv4GNWFwWio1lWZK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0245-B594-4A46-963A-BB2FBF67EF6B}">
  <dimension ref="A1:H244"/>
  <sheetViews>
    <sheetView view="pageLayout" topLeftCell="A47" zoomScaleNormal="100" workbookViewId="0">
      <selection activeCell="D52" sqref="D52"/>
    </sheetView>
  </sheetViews>
  <sheetFormatPr defaultColWidth="8.85546875" defaultRowHeight="12.75" x14ac:dyDescent="0.2"/>
  <cols>
    <col min="1" max="1" width="4.5703125" style="146" bestFit="1" customWidth="1"/>
    <col min="2" max="2" width="48.5703125" style="133" customWidth="1"/>
    <col min="3" max="3" width="8.42578125" style="132" bestFit="1" customWidth="1"/>
    <col min="4" max="4" width="11.42578125" style="279" bestFit="1" customWidth="1"/>
    <col min="5" max="5" width="12" style="134" customWidth="1"/>
    <col min="6" max="6" width="9.5703125" style="133" customWidth="1"/>
    <col min="7" max="7" width="9.140625" style="133" customWidth="1"/>
    <col min="8" max="8" width="9.42578125" style="133" customWidth="1"/>
    <col min="9" max="248" width="9.140625" style="133" customWidth="1"/>
    <col min="249" max="16384" width="8.85546875" style="133"/>
  </cols>
  <sheetData>
    <row r="1" spans="1:8" x14ac:dyDescent="0.2">
      <c r="A1" s="131" t="str">
        <f>[1]NASLOVNICA!B13</f>
        <v>OBČINA BREŽICE</v>
      </c>
    </row>
    <row r="2" spans="1:8" x14ac:dyDescent="0.2">
      <c r="A2" s="135" t="str">
        <f>[1]NASLOVNICA!B15</f>
        <v xml:space="preserve">OBNOVA CESTE V NASELJU ČATEŽ OB SAVI Z DOGRADITVIJO PLOČNIKA ZA PEŠCE - 1. IN 2. FAZA
</v>
      </c>
    </row>
    <row r="3" spans="1:8" x14ac:dyDescent="0.2">
      <c r="A3" s="136"/>
      <c r="B3" s="137" t="str">
        <f>[1]NASLOVNICA!B17</f>
        <v>Št. Načrta : REM-226/2017</v>
      </c>
    </row>
    <row r="4" spans="1:8" ht="12.95" customHeight="1" x14ac:dyDescent="0.2">
      <c r="A4" s="492" t="s">
        <v>320</v>
      </c>
      <c r="B4" s="494" t="s">
        <v>321</v>
      </c>
      <c r="D4" s="280"/>
      <c r="E4" s="138"/>
    </row>
    <row r="5" spans="1:8" ht="12.95" customHeight="1" x14ac:dyDescent="0.2">
      <c r="A5" s="493"/>
      <c r="B5" s="495"/>
      <c r="C5" s="139"/>
      <c r="D5" s="281"/>
      <c r="E5" s="138"/>
    </row>
    <row r="6" spans="1:8" s="145" customFormat="1" ht="42.75" customHeight="1" x14ac:dyDescent="0.2">
      <c r="A6" s="140" t="s">
        <v>322</v>
      </c>
      <c r="B6" s="141" t="s">
        <v>323</v>
      </c>
      <c r="C6" s="142" t="s">
        <v>324</v>
      </c>
      <c r="D6" s="282" t="s">
        <v>325</v>
      </c>
      <c r="E6" s="143" t="s">
        <v>326</v>
      </c>
      <c r="F6" s="144"/>
    </row>
    <row r="7" spans="1:8" ht="12.95" customHeight="1" x14ac:dyDescent="0.2">
      <c r="B7" s="147"/>
      <c r="C7" s="148"/>
      <c r="D7" s="283"/>
      <c r="E7" s="149"/>
      <c r="F7" s="150"/>
    </row>
    <row r="8" spans="1:8" s="157" customFormat="1" ht="30" customHeight="1" x14ac:dyDescent="0.2">
      <c r="A8" s="151">
        <v>1.01</v>
      </c>
      <c r="B8" s="152" t="s">
        <v>327</v>
      </c>
      <c r="C8" s="153"/>
      <c r="D8" s="284"/>
      <c r="E8" s="154"/>
      <c r="F8" s="155"/>
      <c r="G8" s="156"/>
      <c r="H8" s="156"/>
    </row>
    <row r="9" spans="1:8" s="157" customFormat="1" ht="15" customHeight="1" x14ac:dyDescent="0.2">
      <c r="A9" s="158"/>
      <c r="B9" s="159" t="s">
        <v>328</v>
      </c>
      <c r="C9" s="160">
        <v>3</v>
      </c>
      <c r="D9" s="285"/>
      <c r="E9" s="161">
        <f>D9*C9</f>
        <v>0</v>
      </c>
      <c r="F9" s="112"/>
      <c r="G9" s="156"/>
      <c r="H9" s="156"/>
    </row>
    <row r="10" spans="1:8" s="157" customFormat="1" ht="15" customHeight="1" x14ac:dyDescent="0.2">
      <c r="A10" s="99"/>
      <c r="B10" s="162"/>
      <c r="C10" s="163"/>
      <c r="D10" s="286"/>
      <c r="E10" s="213"/>
      <c r="F10" s="105"/>
      <c r="G10" s="112"/>
    </row>
    <row r="11" spans="1:8" s="157" customFormat="1" ht="15" customHeight="1" x14ac:dyDescent="0.2">
      <c r="A11" s="99"/>
      <c r="B11" s="162"/>
      <c r="C11" s="163"/>
      <c r="D11" s="286"/>
      <c r="E11" s="213"/>
      <c r="F11" s="105"/>
      <c r="G11" s="112"/>
    </row>
    <row r="12" spans="1:8" s="157" customFormat="1" ht="76.5" x14ac:dyDescent="0.2">
      <c r="A12" s="158">
        <f>A8+0.01</f>
        <v>1.02</v>
      </c>
      <c r="B12" s="164" t="s">
        <v>329</v>
      </c>
      <c r="C12" s="153" t="s">
        <v>303</v>
      </c>
      <c r="D12" s="287"/>
      <c r="E12" s="154"/>
      <c r="F12" s="112"/>
      <c r="G12" s="156"/>
      <c r="H12" s="156"/>
    </row>
    <row r="13" spans="1:8" s="157" customFormat="1" ht="12.95" customHeight="1" x14ac:dyDescent="0.2">
      <c r="A13" s="165"/>
      <c r="B13" s="166" t="s">
        <v>387</v>
      </c>
      <c r="C13" s="167">
        <v>60</v>
      </c>
      <c r="D13" s="288"/>
      <c r="E13" s="214">
        <f>C13*D13</f>
        <v>0</v>
      </c>
      <c r="F13" s="112"/>
      <c r="G13" s="156"/>
      <c r="H13" s="156"/>
    </row>
    <row r="14" spans="1:8" s="157" customFormat="1" ht="12.95" customHeight="1" x14ac:dyDescent="0.2">
      <c r="A14" s="165"/>
      <c r="B14" s="166" t="s">
        <v>388</v>
      </c>
      <c r="C14" s="167">
        <v>2</v>
      </c>
      <c r="D14" s="288"/>
      <c r="E14" s="214">
        <f>C14*D14</f>
        <v>0</v>
      </c>
      <c r="F14" s="112"/>
      <c r="G14" s="156"/>
      <c r="H14" s="156"/>
    </row>
    <row r="15" spans="1:8" s="157" customFormat="1" ht="12.95" customHeight="1" x14ac:dyDescent="0.2">
      <c r="C15" s="168"/>
      <c r="D15" s="289"/>
      <c r="E15" s="215"/>
      <c r="F15" s="112"/>
      <c r="G15" s="156"/>
      <c r="H15" s="156"/>
    </row>
    <row r="16" spans="1:8" s="157" customFormat="1" ht="12.95" customHeight="1" x14ac:dyDescent="0.2">
      <c r="C16" s="168"/>
      <c r="D16" s="290"/>
      <c r="E16" s="215"/>
      <c r="F16" s="112"/>
      <c r="G16" s="156"/>
      <c r="H16" s="156"/>
    </row>
    <row r="17" spans="1:8" s="157" customFormat="1" ht="38.25" x14ac:dyDescent="0.2">
      <c r="A17" s="158">
        <f>A12+0.01</f>
        <v>1.03</v>
      </c>
      <c r="B17" s="169" t="s">
        <v>330</v>
      </c>
      <c r="C17" s="170"/>
      <c r="D17" s="288"/>
      <c r="E17" s="216"/>
      <c r="F17" s="112"/>
      <c r="G17" s="156"/>
      <c r="H17" s="156"/>
    </row>
    <row r="18" spans="1:8" s="157" customFormat="1" x14ac:dyDescent="0.2">
      <c r="A18" s="166"/>
      <c r="B18" s="166" t="s">
        <v>389</v>
      </c>
      <c r="C18" s="170" t="s">
        <v>331</v>
      </c>
      <c r="D18" s="288"/>
      <c r="E18" s="214">
        <f>C18*D18</f>
        <v>0</v>
      </c>
    </row>
    <row r="19" spans="1:8" s="157" customFormat="1" x14ac:dyDescent="0.2">
      <c r="C19" s="171"/>
      <c r="D19" s="289"/>
      <c r="E19" s="215"/>
    </row>
    <row r="20" spans="1:8" s="157" customFormat="1" x14ac:dyDescent="0.2">
      <c r="C20" s="171"/>
      <c r="D20" s="289"/>
      <c r="E20" s="215"/>
    </row>
    <row r="21" spans="1:8" s="157" customFormat="1" ht="38.25" x14ac:dyDescent="0.2">
      <c r="A21" s="158">
        <f>A17+0.01</f>
        <v>1.04</v>
      </c>
      <c r="B21" s="169" t="s">
        <v>330</v>
      </c>
      <c r="C21" s="170"/>
      <c r="D21" s="288"/>
      <c r="E21" s="216"/>
      <c r="F21" s="112"/>
      <c r="G21" s="156"/>
      <c r="H21" s="156"/>
    </row>
    <row r="22" spans="1:8" s="157" customFormat="1" x14ac:dyDescent="0.2">
      <c r="A22" s="166"/>
      <c r="B22" s="166" t="s">
        <v>390</v>
      </c>
      <c r="C22" s="170" t="s">
        <v>332</v>
      </c>
      <c r="D22" s="288"/>
      <c r="E22" s="214">
        <f>C22*D22</f>
        <v>0</v>
      </c>
    </row>
    <row r="23" spans="1:8" s="157" customFormat="1" x14ac:dyDescent="0.2">
      <c r="C23" s="171"/>
      <c r="D23" s="289"/>
      <c r="E23" s="215"/>
    </row>
    <row r="24" spans="1:8" s="157" customFormat="1" x14ac:dyDescent="0.2">
      <c r="C24" s="171"/>
      <c r="D24" s="289"/>
      <c r="E24" s="215"/>
    </row>
    <row r="25" spans="1:8" s="157" customFormat="1" ht="30.75" customHeight="1" x14ac:dyDescent="0.2">
      <c r="A25" s="158">
        <f>A21+0.01</f>
        <v>1.05</v>
      </c>
      <c r="B25" s="169" t="s">
        <v>333</v>
      </c>
      <c r="C25" s="170"/>
      <c r="D25" s="288"/>
      <c r="E25" s="216"/>
      <c r="F25" s="112"/>
      <c r="G25" s="156"/>
      <c r="H25" s="156"/>
    </row>
    <row r="26" spans="1:8" s="157" customFormat="1" x14ac:dyDescent="0.2">
      <c r="A26" s="166"/>
      <c r="B26" s="166" t="s">
        <v>334</v>
      </c>
      <c r="C26" s="170" t="s">
        <v>335</v>
      </c>
      <c r="D26" s="288"/>
      <c r="E26" s="214">
        <f>C26*D26</f>
        <v>0</v>
      </c>
    </row>
    <row r="27" spans="1:8" s="157" customFormat="1" x14ac:dyDescent="0.2">
      <c r="C27" s="171"/>
      <c r="D27" s="289"/>
      <c r="E27" s="215"/>
    </row>
    <row r="28" spans="1:8" s="157" customFormat="1" x14ac:dyDescent="0.2">
      <c r="B28" s="172"/>
      <c r="C28" s="173"/>
      <c r="D28" s="289"/>
      <c r="E28" s="217"/>
    </row>
    <row r="29" spans="1:8" s="157" customFormat="1" ht="32.25" customHeight="1" x14ac:dyDescent="0.2">
      <c r="A29" s="158">
        <f>A17+0.01</f>
        <v>1.04</v>
      </c>
      <c r="B29" s="174" t="s">
        <v>336</v>
      </c>
      <c r="C29" s="175"/>
      <c r="D29" s="288"/>
      <c r="E29" s="216"/>
    </row>
    <row r="30" spans="1:8" s="157" customFormat="1" ht="15" customHeight="1" x14ac:dyDescent="0.2">
      <c r="A30" s="158"/>
      <c r="B30" s="174"/>
      <c r="C30" s="175"/>
      <c r="D30" s="288"/>
      <c r="E30" s="216"/>
    </row>
    <row r="31" spans="1:8" s="157" customFormat="1" x14ac:dyDescent="0.2">
      <c r="A31" s="176"/>
      <c r="B31" s="176" t="s">
        <v>337</v>
      </c>
      <c r="C31" s="177">
        <v>2</v>
      </c>
      <c r="D31" s="291"/>
      <c r="E31" s="154">
        <f>C31*D31</f>
        <v>0</v>
      </c>
    </row>
    <row r="32" spans="1:8" s="157" customFormat="1" x14ac:dyDescent="0.2">
      <c r="A32" s="178"/>
      <c r="B32" s="179"/>
      <c r="C32" s="180"/>
      <c r="D32" s="292"/>
      <c r="E32" s="218"/>
    </row>
    <row r="33" spans="1:8" s="157" customFormat="1" x14ac:dyDescent="0.2">
      <c r="A33" s="181"/>
      <c r="B33" s="182"/>
      <c r="C33" s="183"/>
      <c r="D33" s="293"/>
      <c r="E33" s="219"/>
    </row>
    <row r="34" spans="1:8" s="157" customFormat="1" ht="38.25" x14ac:dyDescent="0.2">
      <c r="A34" s="158">
        <f>A29+0.01</f>
        <v>1.05</v>
      </c>
      <c r="B34" s="174" t="s">
        <v>338</v>
      </c>
      <c r="C34" s="175"/>
      <c r="D34" s="288"/>
      <c r="E34" s="216"/>
    </row>
    <row r="35" spans="1:8" s="157" customFormat="1" ht="15" customHeight="1" x14ac:dyDescent="0.2">
      <c r="A35" s="158"/>
      <c r="B35" s="174"/>
      <c r="C35" s="175"/>
      <c r="D35" s="288"/>
      <c r="E35" s="216"/>
    </row>
    <row r="36" spans="1:8" s="157" customFormat="1" x14ac:dyDescent="0.2">
      <c r="A36" s="176"/>
      <c r="B36" s="176" t="s">
        <v>339</v>
      </c>
      <c r="C36" s="177">
        <v>2</v>
      </c>
      <c r="D36" s="291"/>
      <c r="E36" s="154">
        <f>C36*D36</f>
        <v>0</v>
      </c>
    </row>
    <row r="37" spans="1:8" s="157" customFormat="1" x14ac:dyDescent="0.2">
      <c r="A37" s="178"/>
      <c r="B37" s="179"/>
      <c r="C37" s="180"/>
      <c r="D37" s="292"/>
      <c r="E37" s="218"/>
    </row>
    <row r="38" spans="1:8" s="157" customFormat="1" x14ac:dyDescent="0.2">
      <c r="A38" s="181"/>
      <c r="B38" s="182"/>
      <c r="C38" s="183"/>
      <c r="D38" s="293"/>
      <c r="E38" s="219"/>
    </row>
    <row r="39" spans="1:8" s="157" customFormat="1" ht="63.75" customHeight="1" x14ac:dyDescent="0.2">
      <c r="A39" s="158">
        <f>A34+0.01</f>
        <v>1.06</v>
      </c>
      <c r="B39" s="169" t="s">
        <v>340</v>
      </c>
      <c r="C39" s="184"/>
      <c r="D39" s="288"/>
      <c r="E39" s="216"/>
    </row>
    <row r="40" spans="1:8" s="157" customFormat="1" ht="15" customHeight="1" x14ac:dyDescent="0.2">
      <c r="A40" s="166"/>
      <c r="B40" s="166" t="s">
        <v>339</v>
      </c>
      <c r="C40" s="184" t="s">
        <v>341</v>
      </c>
      <c r="D40" s="288"/>
      <c r="E40" s="214">
        <f>C40*D40</f>
        <v>0</v>
      </c>
    </row>
    <row r="41" spans="1:8" s="157" customFormat="1" ht="15" customHeight="1" x14ac:dyDescent="0.2">
      <c r="A41" s="156"/>
      <c r="C41" s="185"/>
      <c r="D41" s="290"/>
      <c r="E41" s="215"/>
      <c r="F41" s="112"/>
      <c r="G41" s="156"/>
      <c r="H41" s="156"/>
    </row>
    <row r="42" spans="1:8" s="157" customFormat="1" x14ac:dyDescent="0.2">
      <c r="C42" s="186"/>
      <c r="D42" s="294"/>
      <c r="E42" s="217"/>
    </row>
    <row r="43" spans="1:8" s="157" customFormat="1" ht="45.75" customHeight="1" x14ac:dyDescent="0.2">
      <c r="A43" s="158">
        <f>A39+0.01</f>
        <v>1.07</v>
      </c>
      <c r="B43" s="187" t="s">
        <v>391</v>
      </c>
      <c r="C43" s="170"/>
      <c r="D43" s="288"/>
      <c r="E43" s="216"/>
    </row>
    <row r="44" spans="1:8" s="157" customFormat="1" x14ac:dyDescent="0.2">
      <c r="A44" s="166"/>
      <c r="B44" s="166" t="s">
        <v>339</v>
      </c>
      <c r="C44" s="188">
        <v>5</v>
      </c>
      <c r="D44" s="288"/>
      <c r="E44" s="214">
        <f>C44*D44</f>
        <v>0</v>
      </c>
    </row>
    <row r="45" spans="1:8" s="157" customFormat="1" x14ac:dyDescent="0.2">
      <c r="C45" s="185"/>
      <c r="D45" s="289"/>
      <c r="E45" s="215"/>
    </row>
    <row r="46" spans="1:8" s="157" customFormat="1" ht="15.75" customHeight="1" x14ac:dyDescent="0.2">
      <c r="A46" s="189"/>
      <c r="B46" s="190"/>
      <c r="C46" s="191"/>
      <c r="D46" s="295"/>
      <c r="E46" s="192"/>
      <c r="F46" s="112"/>
      <c r="G46" s="156"/>
      <c r="H46" s="156"/>
    </row>
    <row r="47" spans="1:8" s="157" customFormat="1" ht="45" customHeight="1" x14ac:dyDescent="0.2">
      <c r="A47" s="158">
        <f>A43+0.01</f>
        <v>1.08</v>
      </c>
      <c r="B47" s="194" t="s">
        <v>342</v>
      </c>
      <c r="C47" s="160" t="s">
        <v>303</v>
      </c>
      <c r="D47" s="285"/>
      <c r="E47" s="161"/>
      <c r="F47" s="112"/>
      <c r="G47" s="156"/>
      <c r="H47" s="156"/>
    </row>
    <row r="48" spans="1:8" s="157" customFormat="1" ht="12.95" customHeight="1" x14ac:dyDescent="0.2">
      <c r="A48" s="158"/>
      <c r="B48" s="194" t="s">
        <v>392</v>
      </c>
      <c r="C48" s="195">
        <v>30</v>
      </c>
      <c r="D48" s="296"/>
      <c r="E48" s="161">
        <f>D48*C48</f>
        <v>0</v>
      </c>
      <c r="F48" s="112"/>
      <c r="G48" s="156"/>
      <c r="H48" s="156"/>
    </row>
    <row r="49" spans="1:8" s="157" customFormat="1" ht="12.95" customHeight="1" x14ac:dyDescent="0.2">
      <c r="A49" s="189"/>
      <c r="B49" s="190"/>
      <c r="C49" s="191"/>
      <c r="D49" s="295"/>
      <c r="E49" s="192"/>
      <c r="F49" s="112"/>
      <c r="G49" s="156"/>
      <c r="H49" s="156"/>
    </row>
    <row r="50" spans="1:8" s="157" customFormat="1" ht="12.6" customHeight="1" x14ac:dyDescent="0.2">
      <c r="A50" s="189"/>
      <c r="B50" s="190"/>
      <c r="C50" s="191"/>
      <c r="D50" s="295"/>
      <c r="E50" s="192"/>
      <c r="F50" s="112"/>
      <c r="G50" s="156"/>
      <c r="H50" s="156"/>
    </row>
    <row r="51" spans="1:8" s="157" customFormat="1" ht="33.75" customHeight="1" x14ac:dyDescent="0.2">
      <c r="A51" s="158">
        <f>A47+0.01</f>
        <v>1.0900000000000001</v>
      </c>
      <c r="B51" s="194" t="s">
        <v>343</v>
      </c>
      <c r="C51" s="160" t="s">
        <v>15</v>
      </c>
      <c r="D51" s="285"/>
      <c r="E51" s="161"/>
      <c r="F51" s="112"/>
      <c r="G51" s="156"/>
      <c r="H51" s="156"/>
    </row>
    <row r="52" spans="1:8" s="157" customFormat="1" ht="12.95" customHeight="1" x14ac:dyDescent="0.2">
      <c r="A52" s="158"/>
      <c r="B52" s="194" t="s">
        <v>393</v>
      </c>
      <c r="C52" s="160">
        <v>6</v>
      </c>
      <c r="D52" s="285"/>
      <c r="E52" s="161">
        <f>D52*C52</f>
        <v>0</v>
      </c>
      <c r="F52" s="112"/>
      <c r="G52" s="156"/>
      <c r="H52" s="156"/>
    </row>
    <row r="53" spans="1:8" s="157" customFormat="1" x14ac:dyDescent="0.2">
      <c r="C53" s="168"/>
      <c r="D53" s="289"/>
      <c r="E53" s="215"/>
    </row>
    <row r="54" spans="1:8" s="157" customFormat="1" x14ac:dyDescent="0.2">
      <c r="C54" s="196"/>
      <c r="D54" s="294"/>
      <c r="E54" s="217"/>
    </row>
    <row r="55" spans="1:8" s="157" customFormat="1" ht="30" customHeight="1" x14ac:dyDescent="0.2">
      <c r="A55" s="151">
        <f>A43+0.01</f>
        <v>1.08</v>
      </c>
      <c r="B55" s="152" t="s">
        <v>344</v>
      </c>
      <c r="C55" s="153" t="s">
        <v>303</v>
      </c>
      <c r="D55" s="284"/>
      <c r="E55" s="154"/>
      <c r="F55" s="155"/>
      <c r="G55" s="156"/>
      <c r="H55" s="156"/>
    </row>
    <row r="56" spans="1:8" s="157" customFormat="1" ht="15" customHeight="1" x14ac:dyDescent="0.2">
      <c r="A56" s="158"/>
      <c r="B56" s="159" t="s">
        <v>303</v>
      </c>
      <c r="C56" s="160">
        <v>90</v>
      </c>
      <c r="D56" s="285"/>
      <c r="E56" s="161">
        <f>D56*C56</f>
        <v>0</v>
      </c>
      <c r="F56" s="112"/>
      <c r="G56" s="156"/>
      <c r="H56" s="156"/>
    </row>
    <row r="57" spans="1:8" s="157" customFormat="1" ht="15" customHeight="1" x14ac:dyDescent="0.2">
      <c r="A57" s="189"/>
      <c r="B57" s="108"/>
      <c r="C57" s="191"/>
      <c r="D57" s="295"/>
      <c r="E57" s="192"/>
      <c r="F57" s="112"/>
      <c r="G57" s="156"/>
      <c r="H57" s="156"/>
    </row>
    <row r="58" spans="1:8" s="157" customFormat="1" ht="15" customHeight="1" x14ac:dyDescent="0.2">
      <c r="A58" s="189"/>
      <c r="B58" s="108"/>
      <c r="C58" s="191"/>
      <c r="D58" s="295"/>
      <c r="E58" s="192"/>
      <c r="F58" s="112"/>
      <c r="G58" s="156"/>
      <c r="H58" s="156"/>
    </row>
    <row r="59" spans="1:8" s="157" customFormat="1" ht="15" customHeight="1" x14ac:dyDescent="0.2">
      <c r="A59" s="197">
        <f>A55+0.01</f>
        <v>1.0900000000000001</v>
      </c>
      <c r="B59" s="159" t="s">
        <v>345</v>
      </c>
      <c r="C59" s="160"/>
      <c r="D59" s="297"/>
      <c r="E59" s="161"/>
      <c r="F59" s="112"/>
      <c r="G59" s="156"/>
      <c r="H59" s="156"/>
    </row>
    <row r="60" spans="1:8" s="157" customFormat="1" ht="15" customHeight="1" x14ac:dyDescent="0.2">
      <c r="A60" s="158"/>
      <c r="B60" s="159" t="s">
        <v>346</v>
      </c>
      <c r="C60" s="188">
        <v>2</v>
      </c>
      <c r="D60" s="285"/>
      <c r="E60" s="161">
        <f>D60*C60</f>
        <v>0</v>
      </c>
      <c r="F60" s="112"/>
      <c r="G60" s="156"/>
      <c r="H60" s="156"/>
    </row>
    <row r="61" spans="1:8" s="157" customFormat="1" ht="15" customHeight="1" x14ac:dyDescent="0.2">
      <c r="A61" s="189"/>
      <c r="B61" s="108"/>
      <c r="C61" s="185"/>
      <c r="D61" s="233"/>
      <c r="E61" s="192"/>
      <c r="F61" s="112"/>
      <c r="G61" s="156"/>
      <c r="H61" s="156"/>
    </row>
    <row r="62" spans="1:8" s="157" customFormat="1" ht="15" customHeight="1" x14ac:dyDescent="0.2">
      <c r="A62" s="189"/>
      <c r="B62" s="108"/>
      <c r="C62" s="185"/>
      <c r="D62" s="233"/>
      <c r="E62" s="192"/>
      <c r="F62" s="112"/>
      <c r="G62" s="156"/>
      <c r="H62" s="156"/>
    </row>
    <row r="63" spans="1:8" s="157" customFormat="1" ht="15" customHeight="1" x14ac:dyDescent="0.2">
      <c r="A63" s="197">
        <f>A59+0.01</f>
        <v>1.1000000000000001</v>
      </c>
      <c r="B63" s="159" t="s">
        <v>347</v>
      </c>
      <c r="C63" s="160"/>
      <c r="D63" s="297"/>
      <c r="E63" s="161"/>
      <c r="F63" s="112"/>
      <c r="G63" s="156"/>
      <c r="H63" s="156"/>
    </row>
    <row r="64" spans="1:8" s="157" customFormat="1" ht="15" customHeight="1" x14ac:dyDescent="0.2">
      <c r="A64" s="158"/>
      <c r="B64" s="159" t="s">
        <v>346</v>
      </c>
      <c r="C64" s="188">
        <v>1</v>
      </c>
      <c r="D64" s="298"/>
      <c r="E64" s="161">
        <f>+C64*D64</f>
        <v>0</v>
      </c>
      <c r="F64" s="112"/>
      <c r="G64" s="156"/>
      <c r="H64" s="156"/>
    </row>
    <row r="65" spans="1:8" s="157" customFormat="1" ht="15" customHeight="1" x14ac:dyDescent="0.2">
      <c r="A65" s="189"/>
      <c r="B65" s="108"/>
      <c r="C65" s="185"/>
      <c r="D65" s="233"/>
      <c r="E65" s="192"/>
      <c r="F65" s="112"/>
      <c r="G65" s="156"/>
      <c r="H65" s="156"/>
    </row>
    <row r="66" spans="1:8" s="157" customFormat="1" ht="15" customHeight="1" x14ac:dyDescent="0.2">
      <c r="A66" s="189"/>
      <c r="B66" s="108"/>
      <c r="C66" s="185"/>
      <c r="D66" s="233"/>
      <c r="E66" s="192"/>
      <c r="F66" s="112"/>
      <c r="G66" s="156"/>
      <c r="H66" s="156"/>
    </row>
    <row r="67" spans="1:8" s="157" customFormat="1" ht="15" customHeight="1" x14ac:dyDescent="0.2">
      <c r="A67" s="197">
        <f>A63+0.01</f>
        <v>1.1100000000000001</v>
      </c>
      <c r="B67" s="159" t="s">
        <v>348</v>
      </c>
      <c r="C67" s="160"/>
      <c r="D67" s="297"/>
      <c r="E67" s="161"/>
      <c r="F67" s="112"/>
      <c r="G67" s="156"/>
      <c r="H67" s="156"/>
    </row>
    <row r="68" spans="1:8" s="157" customFormat="1" ht="15" customHeight="1" x14ac:dyDescent="0.2">
      <c r="A68" s="198"/>
      <c r="B68" s="152" t="s">
        <v>346</v>
      </c>
      <c r="C68" s="199">
        <v>1</v>
      </c>
      <c r="D68" s="299"/>
      <c r="E68" s="200">
        <f>+C68*D68</f>
        <v>0</v>
      </c>
      <c r="F68" s="112"/>
      <c r="G68" s="156"/>
      <c r="H68" s="156"/>
    </row>
    <row r="69" spans="1:8" s="157" customFormat="1" ht="15" customHeight="1" x14ac:dyDescent="0.2">
      <c r="A69" s="201"/>
      <c r="B69" s="202"/>
      <c r="C69" s="203"/>
      <c r="D69" s="300"/>
      <c r="E69" s="204"/>
      <c r="F69" s="112"/>
      <c r="G69" s="156"/>
      <c r="H69" s="156"/>
    </row>
    <row r="70" spans="1:8" s="157" customFormat="1" ht="15" customHeight="1" x14ac:dyDescent="0.2">
      <c r="A70" s="189"/>
      <c r="B70" s="108"/>
      <c r="C70" s="191"/>
      <c r="D70" s="295"/>
      <c r="E70" s="192"/>
      <c r="F70" s="112"/>
      <c r="G70" s="156"/>
      <c r="H70" s="156"/>
    </row>
    <row r="71" spans="1:8" s="157" customFormat="1" ht="15" customHeight="1" x14ac:dyDescent="0.2">
      <c r="A71" s="205">
        <f>A67+0.01</f>
        <v>1.1200000000000001</v>
      </c>
      <c r="B71" s="206" t="s">
        <v>349</v>
      </c>
      <c r="C71" s="207"/>
      <c r="D71" s="301"/>
      <c r="E71" s="193"/>
      <c r="F71" s="155"/>
      <c r="G71" s="156"/>
      <c r="H71" s="156"/>
    </row>
    <row r="72" spans="1:8" s="157" customFormat="1" ht="15" customHeight="1" x14ac:dyDescent="0.2">
      <c r="A72" s="158"/>
      <c r="B72" s="159" t="s">
        <v>346</v>
      </c>
      <c r="C72" s="188">
        <v>3</v>
      </c>
      <c r="D72" s="298"/>
      <c r="E72" s="161">
        <f>+C72*D72</f>
        <v>0</v>
      </c>
      <c r="F72" s="112"/>
      <c r="G72" s="156"/>
      <c r="H72" s="156"/>
    </row>
    <row r="73" spans="1:8" s="157" customFormat="1" ht="15" customHeight="1" x14ac:dyDescent="0.2">
      <c r="A73" s="189"/>
      <c r="B73" s="108"/>
      <c r="C73" s="185"/>
      <c r="D73" s="233"/>
      <c r="E73" s="192"/>
      <c r="F73" s="112"/>
      <c r="G73" s="156"/>
      <c r="H73" s="156"/>
    </row>
    <row r="74" spans="1:8" s="157" customFormat="1" ht="15" customHeight="1" x14ac:dyDescent="0.2">
      <c r="A74" s="189"/>
      <c r="B74" s="108"/>
      <c r="C74" s="191"/>
      <c r="D74" s="295"/>
      <c r="E74" s="192"/>
      <c r="F74" s="112"/>
      <c r="G74" s="156"/>
      <c r="H74" s="156"/>
    </row>
    <row r="75" spans="1:8" s="157" customFormat="1" ht="30" customHeight="1" x14ac:dyDescent="0.2">
      <c r="A75" s="151">
        <f>A71+0.01</f>
        <v>1.1300000000000001</v>
      </c>
      <c r="B75" s="152" t="s">
        <v>350</v>
      </c>
      <c r="C75" s="153"/>
      <c r="D75" s="284"/>
      <c r="E75" s="161"/>
      <c r="F75" s="155"/>
      <c r="G75" s="156"/>
      <c r="H75" s="156"/>
    </row>
    <row r="76" spans="1:8" s="157" customFormat="1" ht="15" customHeight="1" x14ac:dyDescent="0.2">
      <c r="A76" s="158"/>
      <c r="B76" s="159" t="s">
        <v>339</v>
      </c>
      <c r="C76" s="188">
        <v>1</v>
      </c>
      <c r="D76" s="298"/>
      <c r="E76" s="161">
        <f>+C76*D76</f>
        <v>0</v>
      </c>
      <c r="F76" s="112"/>
      <c r="G76" s="156"/>
      <c r="H76" s="156"/>
    </row>
    <row r="77" spans="1:8" s="157" customFormat="1" ht="15" customHeight="1" x14ac:dyDescent="0.2">
      <c r="A77" s="189"/>
      <c r="B77" s="108"/>
      <c r="C77" s="185"/>
      <c r="D77" s="233"/>
      <c r="E77" s="192"/>
      <c r="F77" s="112"/>
      <c r="G77" s="156"/>
      <c r="H77" s="156"/>
    </row>
    <row r="78" spans="1:8" s="157" customFormat="1" ht="15" customHeight="1" x14ac:dyDescent="0.2">
      <c r="A78" s="189"/>
      <c r="B78" s="108"/>
      <c r="C78" s="191"/>
      <c r="D78" s="295"/>
      <c r="E78" s="192"/>
      <c r="F78" s="112"/>
      <c r="G78" s="156"/>
      <c r="H78" s="156"/>
    </row>
    <row r="79" spans="1:8" s="157" customFormat="1" ht="15" customHeight="1" x14ac:dyDescent="0.2">
      <c r="A79" s="151">
        <f>A75+0.01</f>
        <v>1.1400000000000001</v>
      </c>
      <c r="B79" s="152" t="s">
        <v>351</v>
      </c>
      <c r="C79" s="153"/>
      <c r="D79" s="284"/>
      <c r="E79" s="161"/>
      <c r="F79" s="155"/>
      <c r="G79" s="156"/>
      <c r="H79" s="156"/>
    </row>
    <row r="80" spans="1:8" s="157" customFormat="1" ht="15" customHeight="1" x14ac:dyDescent="0.2">
      <c r="A80" s="158"/>
      <c r="B80" s="159" t="s">
        <v>346</v>
      </c>
      <c r="C80" s="188">
        <v>1</v>
      </c>
      <c r="D80" s="298"/>
      <c r="E80" s="161">
        <f>+C80*D80</f>
        <v>0</v>
      </c>
      <c r="F80" s="112"/>
      <c r="G80" s="156"/>
      <c r="H80" s="156"/>
    </row>
    <row r="81" spans="1:8" s="157" customFormat="1" ht="15" customHeight="1" x14ac:dyDescent="0.2">
      <c r="A81" s="156"/>
      <c r="C81" s="186"/>
      <c r="D81" s="302"/>
      <c r="E81" s="220"/>
      <c r="F81" s="112"/>
      <c r="G81" s="156"/>
      <c r="H81" s="156"/>
    </row>
    <row r="82" spans="1:8" s="157" customFormat="1" ht="15" customHeight="1" x14ac:dyDescent="0.2">
      <c r="A82" s="156"/>
      <c r="C82" s="185"/>
      <c r="D82" s="302"/>
      <c r="E82" s="215"/>
    </row>
    <row r="83" spans="1:8" s="157" customFormat="1" ht="15" customHeight="1" x14ac:dyDescent="0.2">
      <c r="A83" s="158">
        <f>A79+0.01</f>
        <v>1.1500000000000001</v>
      </c>
      <c r="B83" s="159" t="s">
        <v>352</v>
      </c>
      <c r="C83" s="188"/>
      <c r="D83" s="285"/>
      <c r="E83" s="161">
        <f>SUM(E8:E81)*0.02</f>
        <v>0</v>
      </c>
      <c r="F83" s="112"/>
      <c r="G83" s="156"/>
      <c r="H83" s="156"/>
    </row>
    <row r="84" spans="1:8" s="157" customFormat="1" ht="15" customHeight="1" x14ac:dyDescent="0.2">
      <c r="A84" s="156"/>
      <c r="C84" s="186"/>
      <c r="D84" s="302"/>
      <c r="E84" s="220"/>
      <c r="F84" s="112"/>
      <c r="G84" s="156"/>
      <c r="H84" s="156"/>
    </row>
    <row r="85" spans="1:8" s="157" customFormat="1" ht="15" customHeight="1" x14ac:dyDescent="0.2">
      <c r="A85" s="156"/>
      <c r="C85" s="185"/>
      <c r="D85" s="290"/>
      <c r="E85" s="217"/>
      <c r="F85" s="112"/>
      <c r="G85" s="156"/>
      <c r="H85" s="156"/>
    </row>
    <row r="86" spans="1:8" x14ac:dyDescent="0.2">
      <c r="A86" s="208"/>
      <c r="D86" s="303"/>
      <c r="E86" s="209"/>
    </row>
    <row r="87" spans="1:8" s="480" customFormat="1" ht="13.5" thickBot="1" x14ac:dyDescent="0.25">
      <c r="A87" s="475"/>
      <c r="B87" s="476" t="s">
        <v>141</v>
      </c>
      <c r="C87" s="477"/>
      <c r="D87" s="478"/>
      <c r="E87" s="479">
        <f>SUM(E8:E86)</f>
        <v>0</v>
      </c>
    </row>
    <row r="88" spans="1:8" x14ac:dyDescent="0.2">
      <c r="A88" s="208"/>
      <c r="D88" s="303"/>
      <c r="E88" s="209"/>
    </row>
    <row r="89" spans="1:8" x14ac:dyDescent="0.2">
      <c r="A89" s="208"/>
      <c r="D89" s="303"/>
      <c r="E89" s="209"/>
    </row>
    <row r="90" spans="1:8" x14ac:dyDescent="0.2">
      <c r="A90" s="208"/>
      <c r="D90" s="303"/>
      <c r="E90" s="209"/>
    </row>
    <row r="91" spans="1:8" x14ac:dyDescent="0.2">
      <c r="A91" s="208"/>
      <c r="D91" s="303"/>
      <c r="E91" s="209"/>
    </row>
    <row r="92" spans="1:8" x14ac:dyDescent="0.2">
      <c r="A92" s="208"/>
      <c r="D92" s="303"/>
      <c r="E92" s="209"/>
    </row>
    <row r="93" spans="1:8" x14ac:dyDescent="0.2">
      <c r="A93" s="208"/>
      <c r="D93" s="303"/>
      <c r="E93" s="209"/>
    </row>
    <row r="94" spans="1:8" x14ac:dyDescent="0.2">
      <c r="A94" s="208"/>
      <c r="D94" s="303"/>
      <c r="E94" s="209"/>
    </row>
    <row r="95" spans="1:8" x14ac:dyDescent="0.2">
      <c r="A95" s="208"/>
      <c r="D95" s="303"/>
      <c r="E95" s="209"/>
    </row>
    <row r="96" spans="1:8" x14ac:dyDescent="0.2">
      <c r="A96" s="208"/>
      <c r="D96" s="303"/>
      <c r="E96" s="209"/>
    </row>
    <row r="97" spans="1:5" x14ac:dyDescent="0.2">
      <c r="A97" s="208"/>
      <c r="D97" s="303"/>
      <c r="E97" s="209"/>
    </row>
    <row r="98" spans="1:5" x14ac:dyDescent="0.2">
      <c r="A98" s="208"/>
      <c r="D98" s="303"/>
      <c r="E98" s="209"/>
    </row>
    <row r="99" spans="1:5" x14ac:dyDescent="0.2">
      <c r="A99" s="208"/>
      <c r="D99" s="303"/>
      <c r="E99" s="209"/>
    </row>
    <row r="100" spans="1:5" x14ac:dyDescent="0.2">
      <c r="A100" s="208"/>
      <c r="D100" s="303"/>
      <c r="E100" s="209"/>
    </row>
    <row r="101" spans="1:5" x14ac:dyDescent="0.2">
      <c r="A101" s="208"/>
      <c r="D101" s="303"/>
      <c r="E101" s="209"/>
    </row>
    <row r="102" spans="1:5" x14ac:dyDescent="0.2">
      <c r="A102" s="208"/>
      <c r="D102" s="303"/>
      <c r="E102" s="209"/>
    </row>
    <row r="103" spans="1:5" x14ac:dyDescent="0.2">
      <c r="A103" s="208"/>
      <c r="D103" s="303"/>
      <c r="E103" s="209"/>
    </row>
    <row r="104" spans="1:5" x14ac:dyDescent="0.2">
      <c r="A104" s="208"/>
      <c r="D104" s="303"/>
      <c r="E104" s="209"/>
    </row>
    <row r="105" spans="1:5" x14ac:dyDescent="0.2">
      <c r="A105" s="208"/>
      <c r="D105" s="303"/>
      <c r="E105" s="209"/>
    </row>
    <row r="106" spans="1:5" x14ac:dyDescent="0.2">
      <c r="A106" s="208"/>
      <c r="D106" s="303"/>
      <c r="E106" s="209"/>
    </row>
    <row r="107" spans="1:5" x14ac:dyDescent="0.2">
      <c r="A107" s="208"/>
      <c r="D107" s="303"/>
      <c r="E107" s="209"/>
    </row>
    <row r="108" spans="1:5" x14ac:dyDescent="0.2">
      <c r="A108" s="208"/>
      <c r="D108" s="303"/>
      <c r="E108" s="209"/>
    </row>
    <row r="109" spans="1:5" x14ac:dyDescent="0.2">
      <c r="A109" s="208"/>
      <c r="D109" s="303"/>
      <c r="E109" s="209"/>
    </row>
    <row r="110" spans="1:5" x14ac:dyDescent="0.2">
      <c r="A110" s="208"/>
      <c r="D110" s="303"/>
      <c r="E110" s="209"/>
    </row>
    <row r="111" spans="1:5" x14ac:dyDescent="0.2">
      <c r="A111" s="208"/>
      <c r="D111" s="303"/>
      <c r="E111" s="209"/>
    </row>
    <row r="112" spans="1:5" x14ac:dyDescent="0.2">
      <c r="A112" s="208"/>
      <c r="D112" s="303"/>
      <c r="E112" s="209"/>
    </row>
    <row r="113" spans="1:5" x14ac:dyDescent="0.2">
      <c r="A113" s="208"/>
      <c r="D113" s="303"/>
      <c r="E113" s="209"/>
    </row>
    <row r="114" spans="1:5" x14ac:dyDescent="0.2">
      <c r="A114" s="208"/>
      <c r="D114" s="303"/>
      <c r="E114" s="209"/>
    </row>
    <row r="115" spans="1:5" x14ac:dyDescent="0.2">
      <c r="A115" s="208"/>
      <c r="D115" s="303"/>
      <c r="E115" s="209"/>
    </row>
    <row r="116" spans="1:5" x14ac:dyDescent="0.2">
      <c r="A116" s="208"/>
      <c r="C116" s="210"/>
      <c r="D116" s="303"/>
      <c r="E116" s="209"/>
    </row>
    <row r="117" spans="1:5" x14ac:dyDescent="0.2">
      <c r="A117" s="208"/>
      <c r="C117" s="210"/>
      <c r="D117" s="303"/>
      <c r="E117" s="209"/>
    </row>
    <row r="118" spans="1:5" x14ac:dyDescent="0.2">
      <c r="A118" s="208"/>
      <c r="C118" s="210"/>
      <c r="D118" s="303"/>
      <c r="E118" s="209"/>
    </row>
    <row r="119" spans="1:5" x14ac:dyDescent="0.2">
      <c r="A119" s="208"/>
      <c r="C119" s="210"/>
      <c r="D119" s="303"/>
      <c r="E119" s="209"/>
    </row>
    <row r="120" spans="1:5" x14ac:dyDescent="0.2">
      <c r="A120" s="208"/>
      <c r="C120" s="210"/>
      <c r="D120" s="303"/>
      <c r="E120" s="209"/>
    </row>
    <row r="121" spans="1:5" x14ac:dyDescent="0.2">
      <c r="A121" s="208"/>
      <c r="C121" s="210"/>
      <c r="D121" s="303"/>
      <c r="E121" s="209"/>
    </row>
    <row r="122" spans="1:5" x14ac:dyDescent="0.2">
      <c r="A122" s="208"/>
      <c r="C122" s="210"/>
      <c r="D122" s="303"/>
      <c r="E122" s="209"/>
    </row>
    <row r="123" spans="1:5" x14ac:dyDescent="0.2">
      <c r="A123" s="208"/>
      <c r="C123" s="210"/>
      <c r="D123" s="303"/>
      <c r="E123" s="209"/>
    </row>
    <row r="124" spans="1:5" x14ac:dyDescent="0.2">
      <c r="A124" s="208"/>
      <c r="C124" s="210"/>
      <c r="D124" s="303"/>
      <c r="E124" s="209"/>
    </row>
    <row r="125" spans="1:5" x14ac:dyDescent="0.2">
      <c r="A125" s="208"/>
      <c r="C125" s="210"/>
      <c r="D125" s="303"/>
      <c r="E125" s="209"/>
    </row>
    <row r="126" spans="1:5" x14ac:dyDescent="0.2">
      <c r="A126" s="208"/>
      <c r="C126" s="210"/>
      <c r="D126" s="303"/>
      <c r="E126" s="209"/>
    </row>
    <row r="127" spans="1:5" x14ac:dyDescent="0.2">
      <c r="A127" s="208"/>
      <c r="C127" s="210"/>
      <c r="D127" s="303"/>
      <c r="E127" s="209"/>
    </row>
    <row r="128" spans="1:5" x14ac:dyDescent="0.2">
      <c r="A128" s="208"/>
      <c r="C128" s="210"/>
      <c r="D128" s="303"/>
      <c r="E128" s="209"/>
    </row>
    <row r="129" spans="1:5" x14ac:dyDescent="0.2">
      <c r="A129" s="208"/>
      <c r="C129" s="210"/>
      <c r="D129" s="303"/>
      <c r="E129" s="209"/>
    </row>
    <row r="130" spans="1:5" x14ac:dyDescent="0.2">
      <c r="A130" s="208"/>
      <c r="C130" s="210"/>
      <c r="D130" s="303"/>
      <c r="E130" s="209"/>
    </row>
    <row r="131" spans="1:5" x14ac:dyDescent="0.2">
      <c r="A131" s="208"/>
      <c r="C131" s="210"/>
      <c r="D131" s="303"/>
      <c r="E131" s="209"/>
    </row>
    <row r="132" spans="1:5" x14ac:dyDescent="0.2">
      <c r="A132" s="208"/>
      <c r="C132" s="210"/>
      <c r="D132" s="303"/>
      <c r="E132" s="209"/>
    </row>
    <row r="133" spans="1:5" x14ac:dyDescent="0.2">
      <c r="A133" s="208"/>
      <c r="C133" s="210"/>
      <c r="D133" s="303"/>
      <c r="E133" s="209"/>
    </row>
    <row r="134" spans="1:5" x14ac:dyDescent="0.2">
      <c r="A134" s="208"/>
      <c r="C134" s="210"/>
      <c r="D134" s="303"/>
      <c r="E134" s="209"/>
    </row>
    <row r="135" spans="1:5" x14ac:dyDescent="0.2">
      <c r="A135" s="208"/>
      <c r="C135" s="210"/>
      <c r="D135" s="303"/>
      <c r="E135" s="209"/>
    </row>
    <row r="136" spans="1:5" x14ac:dyDescent="0.2">
      <c r="A136" s="208"/>
      <c r="C136" s="210"/>
      <c r="D136" s="303"/>
      <c r="E136" s="209"/>
    </row>
    <row r="137" spans="1:5" x14ac:dyDescent="0.2">
      <c r="A137" s="208"/>
      <c r="C137" s="210"/>
      <c r="D137" s="303"/>
      <c r="E137" s="209"/>
    </row>
    <row r="138" spans="1:5" x14ac:dyDescent="0.2">
      <c r="A138" s="208"/>
      <c r="C138" s="210"/>
      <c r="D138" s="303"/>
      <c r="E138" s="209"/>
    </row>
    <row r="139" spans="1:5" x14ac:dyDescent="0.2">
      <c r="A139" s="208"/>
      <c r="C139" s="210"/>
      <c r="D139" s="303"/>
      <c r="E139" s="209"/>
    </row>
    <row r="140" spans="1:5" x14ac:dyDescent="0.2">
      <c r="A140" s="208"/>
      <c r="C140" s="210"/>
      <c r="D140" s="303"/>
      <c r="E140" s="209"/>
    </row>
    <row r="141" spans="1:5" x14ac:dyDescent="0.2">
      <c r="A141" s="208"/>
      <c r="C141" s="210"/>
      <c r="D141" s="303"/>
      <c r="E141" s="209"/>
    </row>
    <row r="142" spans="1:5" x14ac:dyDescent="0.2">
      <c r="A142" s="208"/>
      <c r="C142" s="210"/>
      <c r="D142" s="303"/>
      <c r="E142" s="209"/>
    </row>
    <row r="143" spans="1:5" x14ac:dyDescent="0.2">
      <c r="A143" s="208"/>
      <c r="C143" s="210"/>
      <c r="D143" s="303"/>
      <c r="E143" s="209"/>
    </row>
    <row r="144" spans="1:5" x14ac:dyDescent="0.2">
      <c r="A144" s="208"/>
      <c r="C144" s="210"/>
      <c r="D144" s="303"/>
      <c r="E144" s="209"/>
    </row>
    <row r="145" spans="1:5" x14ac:dyDescent="0.2">
      <c r="A145" s="208"/>
      <c r="C145" s="210"/>
      <c r="D145" s="303"/>
      <c r="E145" s="209"/>
    </row>
    <row r="146" spans="1:5" x14ac:dyDescent="0.2">
      <c r="A146" s="208"/>
      <c r="C146" s="210"/>
      <c r="D146" s="303"/>
      <c r="E146" s="209"/>
    </row>
    <row r="147" spans="1:5" x14ac:dyDescent="0.2">
      <c r="A147" s="208"/>
      <c r="C147" s="210"/>
      <c r="D147" s="303"/>
      <c r="E147" s="209"/>
    </row>
    <row r="148" spans="1:5" x14ac:dyDescent="0.2">
      <c r="A148" s="208"/>
      <c r="C148" s="210"/>
      <c r="D148" s="303"/>
      <c r="E148" s="209"/>
    </row>
    <row r="149" spans="1:5" x14ac:dyDescent="0.2">
      <c r="A149" s="208"/>
      <c r="C149" s="210"/>
      <c r="D149" s="303"/>
      <c r="E149" s="209"/>
    </row>
    <row r="150" spans="1:5" x14ac:dyDescent="0.2">
      <c r="A150" s="208"/>
      <c r="C150" s="210"/>
      <c r="D150" s="303"/>
      <c r="E150" s="209"/>
    </row>
    <row r="151" spans="1:5" x14ac:dyDescent="0.2">
      <c r="A151" s="208"/>
      <c r="C151" s="210"/>
      <c r="D151" s="303"/>
      <c r="E151" s="209"/>
    </row>
    <row r="152" spans="1:5" x14ac:dyDescent="0.2">
      <c r="A152" s="208"/>
      <c r="C152" s="210"/>
      <c r="D152" s="303"/>
      <c r="E152" s="209"/>
    </row>
    <row r="153" spans="1:5" x14ac:dyDescent="0.2">
      <c r="A153" s="208"/>
      <c r="C153" s="210"/>
      <c r="D153" s="303"/>
      <c r="E153" s="209"/>
    </row>
    <row r="154" spans="1:5" x14ac:dyDescent="0.2">
      <c r="A154" s="208"/>
      <c r="C154" s="210"/>
      <c r="D154" s="303"/>
      <c r="E154" s="209"/>
    </row>
    <row r="155" spans="1:5" x14ac:dyDescent="0.2">
      <c r="A155" s="208"/>
      <c r="C155" s="210"/>
      <c r="D155" s="303"/>
      <c r="E155" s="209"/>
    </row>
    <row r="156" spans="1:5" x14ac:dyDescent="0.2">
      <c r="A156" s="208"/>
      <c r="C156" s="210"/>
      <c r="D156" s="303"/>
      <c r="E156" s="209"/>
    </row>
    <row r="157" spans="1:5" x14ac:dyDescent="0.2">
      <c r="A157" s="208"/>
      <c r="C157" s="210"/>
      <c r="D157" s="303"/>
      <c r="E157" s="209"/>
    </row>
    <row r="158" spans="1:5" x14ac:dyDescent="0.2">
      <c r="A158" s="208"/>
      <c r="C158" s="210"/>
      <c r="D158" s="303"/>
      <c r="E158" s="209"/>
    </row>
    <row r="159" spans="1:5" x14ac:dyDescent="0.2">
      <c r="A159" s="208"/>
      <c r="C159" s="210"/>
      <c r="D159" s="303"/>
      <c r="E159" s="209"/>
    </row>
    <row r="160" spans="1:5" x14ac:dyDescent="0.2">
      <c r="A160" s="208"/>
      <c r="C160" s="210"/>
      <c r="D160" s="303"/>
      <c r="E160" s="209"/>
    </row>
    <row r="161" spans="1:5" x14ac:dyDescent="0.2">
      <c r="A161" s="208"/>
      <c r="C161" s="210"/>
      <c r="D161" s="303"/>
      <c r="E161" s="209"/>
    </row>
    <row r="162" spans="1:5" x14ac:dyDescent="0.2">
      <c r="A162" s="208"/>
      <c r="C162" s="210"/>
      <c r="D162" s="303"/>
      <c r="E162" s="209"/>
    </row>
    <row r="163" spans="1:5" x14ac:dyDescent="0.2">
      <c r="A163" s="208"/>
      <c r="C163" s="210"/>
      <c r="D163" s="303"/>
      <c r="E163" s="209"/>
    </row>
    <row r="164" spans="1:5" x14ac:dyDescent="0.2">
      <c r="A164" s="208"/>
      <c r="C164" s="210"/>
      <c r="D164" s="303"/>
      <c r="E164" s="209"/>
    </row>
    <row r="165" spans="1:5" x14ac:dyDescent="0.2">
      <c r="A165" s="208"/>
      <c r="C165" s="210"/>
      <c r="D165" s="303"/>
      <c r="E165" s="209"/>
    </row>
    <row r="166" spans="1:5" x14ac:dyDescent="0.2">
      <c r="A166" s="208"/>
      <c r="C166" s="210"/>
      <c r="D166" s="303"/>
      <c r="E166" s="209"/>
    </row>
    <row r="167" spans="1:5" x14ac:dyDescent="0.2">
      <c r="A167" s="208"/>
      <c r="C167" s="210"/>
      <c r="D167" s="303"/>
      <c r="E167" s="209"/>
    </row>
    <row r="168" spans="1:5" x14ac:dyDescent="0.2">
      <c r="A168" s="208"/>
      <c r="C168" s="210"/>
      <c r="D168" s="303"/>
      <c r="E168" s="209"/>
    </row>
    <row r="169" spans="1:5" x14ac:dyDescent="0.2">
      <c r="A169" s="208"/>
      <c r="C169" s="210"/>
      <c r="D169" s="303"/>
      <c r="E169" s="209"/>
    </row>
    <row r="170" spans="1:5" x14ac:dyDescent="0.2">
      <c r="A170" s="208"/>
      <c r="C170" s="210"/>
      <c r="D170" s="303"/>
      <c r="E170" s="209"/>
    </row>
    <row r="171" spans="1:5" x14ac:dyDescent="0.2">
      <c r="A171" s="208"/>
      <c r="C171" s="210"/>
      <c r="D171" s="303"/>
      <c r="E171" s="209"/>
    </row>
    <row r="172" spans="1:5" x14ac:dyDescent="0.2">
      <c r="A172" s="208"/>
      <c r="C172" s="210"/>
      <c r="D172" s="303"/>
      <c r="E172" s="209"/>
    </row>
    <row r="173" spans="1:5" x14ac:dyDescent="0.2">
      <c r="A173" s="208"/>
      <c r="C173" s="210"/>
      <c r="D173" s="303"/>
      <c r="E173" s="209"/>
    </row>
    <row r="174" spans="1:5" x14ac:dyDescent="0.2">
      <c r="A174" s="208"/>
      <c r="C174" s="210"/>
      <c r="D174" s="303"/>
      <c r="E174" s="209"/>
    </row>
    <row r="175" spans="1:5" x14ac:dyDescent="0.2">
      <c r="A175" s="208"/>
      <c r="C175" s="210"/>
      <c r="D175" s="303"/>
      <c r="E175" s="209"/>
    </row>
    <row r="176" spans="1:5" x14ac:dyDescent="0.2">
      <c r="A176" s="208"/>
      <c r="C176" s="210"/>
      <c r="D176" s="303"/>
      <c r="E176" s="209"/>
    </row>
    <row r="177" spans="1:5" x14ac:dyDescent="0.2">
      <c r="A177" s="208"/>
      <c r="C177" s="210"/>
      <c r="D177" s="303"/>
      <c r="E177" s="209"/>
    </row>
    <row r="178" spans="1:5" x14ac:dyDescent="0.2">
      <c r="A178" s="208"/>
      <c r="C178" s="210"/>
      <c r="D178" s="303"/>
      <c r="E178" s="209"/>
    </row>
    <row r="179" spans="1:5" x14ac:dyDescent="0.2">
      <c r="A179" s="208"/>
      <c r="C179" s="210"/>
      <c r="D179" s="303"/>
      <c r="E179" s="209"/>
    </row>
    <row r="180" spans="1:5" x14ac:dyDescent="0.2">
      <c r="A180" s="208"/>
      <c r="C180" s="210"/>
      <c r="D180" s="303"/>
      <c r="E180" s="209"/>
    </row>
    <row r="181" spans="1:5" x14ac:dyDescent="0.2">
      <c r="A181" s="208"/>
      <c r="C181" s="210"/>
      <c r="D181" s="303"/>
      <c r="E181" s="209"/>
    </row>
    <row r="182" spans="1:5" x14ac:dyDescent="0.2">
      <c r="A182" s="208"/>
      <c r="C182" s="210"/>
      <c r="D182" s="303"/>
      <c r="E182" s="209"/>
    </row>
    <row r="183" spans="1:5" x14ac:dyDescent="0.2">
      <c r="A183" s="208"/>
      <c r="C183" s="210"/>
      <c r="D183" s="303"/>
      <c r="E183" s="209"/>
    </row>
    <row r="184" spans="1:5" x14ac:dyDescent="0.2">
      <c r="A184" s="208"/>
      <c r="C184" s="210"/>
      <c r="D184" s="303"/>
      <c r="E184" s="209"/>
    </row>
    <row r="185" spans="1:5" x14ac:dyDescent="0.2">
      <c r="A185" s="208"/>
      <c r="C185" s="210"/>
      <c r="D185" s="303"/>
      <c r="E185" s="209"/>
    </row>
    <row r="186" spans="1:5" x14ac:dyDescent="0.2">
      <c r="A186" s="208"/>
      <c r="C186" s="210"/>
      <c r="D186" s="303"/>
      <c r="E186" s="209"/>
    </row>
    <row r="187" spans="1:5" x14ac:dyDescent="0.2">
      <c r="A187" s="208"/>
      <c r="C187" s="210"/>
      <c r="D187" s="303"/>
      <c r="E187" s="209"/>
    </row>
    <row r="188" spans="1:5" x14ac:dyDescent="0.2">
      <c r="A188" s="208"/>
      <c r="C188" s="210"/>
      <c r="D188" s="304"/>
      <c r="E188" s="211"/>
    </row>
    <row r="189" spans="1:5" x14ac:dyDescent="0.2">
      <c r="A189" s="208"/>
      <c r="C189" s="210"/>
      <c r="D189" s="304"/>
      <c r="E189" s="211"/>
    </row>
    <row r="190" spans="1:5" x14ac:dyDescent="0.2">
      <c r="A190" s="208"/>
      <c r="C190" s="210"/>
      <c r="D190" s="304"/>
      <c r="E190" s="211"/>
    </row>
    <row r="191" spans="1:5" x14ac:dyDescent="0.2">
      <c r="A191" s="208"/>
      <c r="C191" s="210"/>
      <c r="D191" s="304"/>
      <c r="E191" s="211"/>
    </row>
    <row r="192" spans="1:5" x14ac:dyDescent="0.2">
      <c r="A192" s="208"/>
      <c r="C192" s="210"/>
      <c r="D192" s="304"/>
      <c r="E192" s="211"/>
    </row>
    <row r="193" spans="1:5" x14ac:dyDescent="0.2">
      <c r="A193" s="208"/>
      <c r="C193" s="210"/>
      <c r="D193" s="304"/>
      <c r="E193" s="211"/>
    </row>
    <row r="194" spans="1:5" x14ac:dyDescent="0.2">
      <c r="A194" s="208"/>
      <c r="C194" s="210"/>
      <c r="D194" s="304"/>
      <c r="E194" s="211"/>
    </row>
    <row r="195" spans="1:5" x14ac:dyDescent="0.2">
      <c r="A195" s="208"/>
      <c r="C195" s="210"/>
      <c r="D195" s="304"/>
      <c r="E195" s="211"/>
    </row>
    <row r="196" spans="1:5" x14ac:dyDescent="0.2">
      <c r="A196" s="208"/>
      <c r="C196" s="210"/>
      <c r="D196" s="304"/>
      <c r="E196" s="211"/>
    </row>
    <row r="197" spans="1:5" x14ac:dyDescent="0.2">
      <c r="A197" s="208"/>
      <c r="C197" s="210"/>
      <c r="D197" s="304"/>
      <c r="E197" s="211"/>
    </row>
    <row r="198" spans="1:5" x14ac:dyDescent="0.2">
      <c r="A198" s="208"/>
      <c r="C198" s="210"/>
      <c r="D198" s="304"/>
      <c r="E198" s="211"/>
    </row>
    <row r="199" spans="1:5" x14ac:dyDescent="0.2">
      <c r="A199" s="208"/>
      <c r="C199" s="210"/>
      <c r="D199" s="304"/>
      <c r="E199" s="211"/>
    </row>
    <row r="200" spans="1:5" x14ac:dyDescent="0.2">
      <c r="A200" s="208"/>
      <c r="C200" s="210"/>
      <c r="D200" s="304"/>
      <c r="E200" s="211"/>
    </row>
    <row r="201" spans="1:5" x14ac:dyDescent="0.2">
      <c r="A201" s="208"/>
      <c r="C201" s="210"/>
      <c r="D201" s="304"/>
      <c r="E201" s="211"/>
    </row>
    <row r="202" spans="1:5" x14ac:dyDescent="0.2">
      <c r="A202" s="208"/>
      <c r="C202" s="210"/>
      <c r="D202" s="304"/>
      <c r="E202" s="211"/>
    </row>
    <row r="203" spans="1:5" x14ac:dyDescent="0.2">
      <c r="A203" s="208"/>
      <c r="C203" s="210"/>
      <c r="D203" s="305"/>
      <c r="E203" s="212"/>
    </row>
    <row r="204" spans="1:5" x14ac:dyDescent="0.2">
      <c r="A204" s="208"/>
      <c r="C204" s="210"/>
      <c r="D204" s="305"/>
      <c r="E204" s="212"/>
    </row>
    <row r="205" spans="1:5" x14ac:dyDescent="0.2">
      <c r="A205" s="208"/>
      <c r="C205" s="210"/>
      <c r="D205" s="305"/>
      <c r="E205" s="212"/>
    </row>
    <row r="206" spans="1:5" x14ac:dyDescent="0.2">
      <c r="A206" s="208"/>
      <c r="C206" s="210"/>
      <c r="D206" s="305"/>
      <c r="E206" s="212"/>
    </row>
    <row r="207" spans="1:5" x14ac:dyDescent="0.2">
      <c r="A207" s="208"/>
      <c r="C207" s="210"/>
      <c r="D207" s="305"/>
      <c r="E207" s="212"/>
    </row>
    <row r="208" spans="1:5" x14ac:dyDescent="0.2">
      <c r="A208" s="208"/>
      <c r="C208" s="210"/>
      <c r="D208" s="305"/>
      <c r="E208" s="212"/>
    </row>
    <row r="209" spans="1:5" x14ac:dyDescent="0.2">
      <c r="A209" s="208"/>
      <c r="C209" s="210"/>
      <c r="D209" s="305"/>
      <c r="E209" s="212"/>
    </row>
    <row r="210" spans="1:5" x14ac:dyDescent="0.2">
      <c r="A210" s="208"/>
      <c r="C210" s="210"/>
      <c r="D210" s="305"/>
      <c r="E210" s="212"/>
    </row>
    <row r="211" spans="1:5" x14ac:dyDescent="0.2">
      <c r="A211" s="208"/>
      <c r="C211" s="210"/>
      <c r="D211" s="305"/>
      <c r="E211" s="212"/>
    </row>
    <row r="212" spans="1:5" x14ac:dyDescent="0.2">
      <c r="A212" s="208"/>
      <c r="C212" s="210"/>
      <c r="D212" s="305"/>
      <c r="E212" s="212"/>
    </row>
    <row r="213" spans="1:5" x14ac:dyDescent="0.2">
      <c r="A213" s="208"/>
      <c r="C213" s="210"/>
      <c r="D213" s="305"/>
      <c r="E213" s="212"/>
    </row>
    <row r="214" spans="1:5" x14ac:dyDescent="0.2">
      <c r="A214" s="208"/>
      <c r="C214" s="210"/>
      <c r="D214" s="305"/>
      <c r="E214" s="212"/>
    </row>
    <row r="215" spans="1:5" x14ac:dyDescent="0.2">
      <c r="A215" s="208"/>
      <c r="C215" s="210"/>
      <c r="D215" s="305"/>
      <c r="E215" s="212"/>
    </row>
    <row r="216" spans="1:5" x14ac:dyDescent="0.2">
      <c r="C216" s="210"/>
      <c r="D216" s="305"/>
      <c r="E216" s="212"/>
    </row>
    <row r="217" spans="1:5" x14ac:dyDescent="0.2">
      <c r="C217" s="210"/>
      <c r="D217" s="305"/>
      <c r="E217" s="212"/>
    </row>
    <row r="218" spans="1:5" x14ac:dyDescent="0.2">
      <c r="C218" s="210"/>
      <c r="D218" s="305"/>
      <c r="E218" s="212"/>
    </row>
    <row r="219" spans="1:5" x14ac:dyDescent="0.2">
      <c r="C219" s="210"/>
      <c r="D219" s="305"/>
      <c r="E219" s="212"/>
    </row>
    <row r="220" spans="1:5" x14ac:dyDescent="0.2">
      <c r="C220" s="210"/>
      <c r="D220" s="305"/>
      <c r="E220" s="212"/>
    </row>
    <row r="221" spans="1:5" x14ac:dyDescent="0.2">
      <c r="C221" s="210"/>
      <c r="D221" s="305"/>
      <c r="E221" s="212"/>
    </row>
    <row r="222" spans="1:5" x14ac:dyDescent="0.2">
      <c r="C222" s="210"/>
      <c r="D222" s="305"/>
      <c r="E222" s="212"/>
    </row>
    <row r="223" spans="1:5" x14ac:dyDescent="0.2">
      <c r="C223" s="210"/>
      <c r="D223" s="305"/>
      <c r="E223" s="212"/>
    </row>
    <row r="224" spans="1:5" x14ac:dyDescent="0.2">
      <c r="C224" s="210"/>
      <c r="D224" s="305"/>
      <c r="E224" s="212"/>
    </row>
    <row r="225" spans="3:5" x14ac:dyDescent="0.2">
      <c r="C225" s="210"/>
      <c r="D225" s="305"/>
      <c r="E225" s="212"/>
    </row>
    <row r="226" spans="3:5" x14ac:dyDescent="0.2">
      <c r="C226" s="210"/>
      <c r="D226" s="305"/>
      <c r="E226" s="212"/>
    </row>
    <row r="227" spans="3:5" x14ac:dyDescent="0.2">
      <c r="C227" s="210"/>
      <c r="D227" s="305"/>
      <c r="E227" s="212"/>
    </row>
    <row r="228" spans="3:5" x14ac:dyDescent="0.2">
      <c r="C228" s="210"/>
      <c r="D228" s="305"/>
      <c r="E228" s="212"/>
    </row>
    <row r="229" spans="3:5" x14ac:dyDescent="0.2">
      <c r="C229" s="210"/>
      <c r="D229" s="305"/>
      <c r="E229" s="212"/>
    </row>
    <row r="230" spans="3:5" x14ac:dyDescent="0.2">
      <c r="C230" s="210"/>
      <c r="D230" s="305"/>
      <c r="E230" s="212"/>
    </row>
    <row r="231" spans="3:5" x14ac:dyDescent="0.2">
      <c r="C231" s="210"/>
      <c r="D231" s="305"/>
      <c r="E231" s="212"/>
    </row>
    <row r="232" spans="3:5" x14ac:dyDescent="0.2">
      <c r="C232" s="210"/>
      <c r="D232" s="305"/>
      <c r="E232" s="212"/>
    </row>
    <row r="233" spans="3:5" x14ac:dyDescent="0.2">
      <c r="C233" s="210"/>
      <c r="D233" s="305"/>
      <c r="E233" s="212"/>
    </row>
    <row r="234" spans="3:5" x14ac:dyDescent="0.2">
      <c r="C234" s="210"/>
      <c r="D234" s="305"/>
      <c r="E234" s="212"/>
    </row>
    <row r="235" spans="3:5" x14ac:dyDescent="0.2">
      <c r="C235" s="210"/>
      <c r="D235" s="305"/>
      <c r="E235" s="212"/>
    </row>
    <row r="236" spans="3:5" x14ac:dyDescent="0.2">
      <c r="C236" s="210"/>
      <c r="D236" s="305"/>
      <c r="E236" s="212"/>
    </row>
    <row r="237" spans="3:5" x14ac:dyDescent="0.2">
      <c r="C237" s="210"/>
      <c r="D237" s="305"/>
      <c r="E237" s="212"/>
    </row>
    <row r="238" spans="3:5" x14ac:dyDescent="0.2">
      <c r="C238" s="210"/>
      <c r="D238" s="305"/>
      <c r="E238" s="212"/>
    </row>
    <row r="239" spans="3:5" x14ac:dyDescent="0.2">
      <c r="C239" s="210"/>
      <c r="D239" s="305"/>
      <c r="E239" s="212"/>
    </row>
    <row r="240" spans="3:5" x14ac:dyDescent="0.2">
      <c r="C240" s="210"/>
      <c r="D240" s="305"/>
      <c r="E240" s="212"/>
    </row>
    <row r="241" spans="3:5" x14ac:dyDescent="0.2">
      <c r="C241" s="210"/>
      <c r="D241" s="305"/>
      <c r="E241" s="212"/>
    </row>
    <row r="242" spans="3:5" x14ac:dyDescent="0.2">
      <c r="C242" s="210"/>
      <c r="D242" s="305"/>
      <c r="E242" s="212"/>
    </row>
    <row r="243" spans="3:5" x14ac:dyDescent="0.2">
      <c r="C243" s="210"/>
      <c r="D243" s="305"/>
      <c r="E243" s="212"/>
    </row>
    <row r="244" spans="3:5" x14ac:dyDescent="0.2">
      <c r="C244" s="210"/>
      <c r="D244" s="305"/>
      <c r="E244" s="212"/>
    </row>
  </sheetData>
  <sheetProtection algorithmName="SHA-512" hashValue="xnKV5huOX6fdNm1JxXaxYaUTx7uxUtB7nsPE/i4Qcmmzuj/k31pb7aw0Ik/7doBjqp+x9Ca9Kb3+AVmK9uDyyA==" saltValue="nqmfhV8tbHt8xIgSSVdxuQ==" spinCount="100000" sheet="1" objects="1" scenarios="1" formatCells="0" formatColumns="0" formatRows="0"/>
  <mergeCells count="2"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D53A0-E51F-419F-AB9B-C7095A22D188}">
  <dimension ref="A1:H288"/>
  <sheetViews>
    <sheetView topLeftCell="A108" workbookViewId="0">
      <selection activeCell="D120" sqref="D120"/>
    </sheetView>
  </sheetViews>
  <sheetFormatPr defaultColWidth="8.85546875" defaultRowHeight="12.75" x14ac:dyDescent="0.2"/>
  <cols>
    <col min="1" max="1" width="5.7109375" style="320" customWidth="1"/>
    <col min="2" max="2" width="49.85546875" style="307" customWidth="1"/>
    <col min="3" max="3" width="8.42578125" style="308" customWidth="1"/>
    <col min="4" max="4" width="11.42578125" style="279" bestFit="1" customWidth="1"/>
    <col min="5" max="5" width="11.85546875" style="309" customWidth="1"/>
    <col min="6" max="6" width="9.5703125" style="307" customWidth="1"/>
    <col min="7" max="7" width="9.140625" style="307" customWidth="1"/>
    <col min="8" max="8" width="9.42578125" style="307" customWidth="1"/>
    <col min="9" max="248" width="9.140625" style="307" customWidth="1"/>
    <col min="249" max="16384" width="8.85546875" style="307"/>
  </cols>
  <sheetData>
    <row r="1" spans="1:8" x14ac:dyDescent="0.2">
      <c r="A1" s="306" t="str">
        <f>[1]NASLOVNICA!B13</f>
        <v>OBČINA BREŽICE</v>
      </c>
    </row>
    <row r="2" spans="1:8" x14ac:dyDescent="0.2">
      <c r="A2" s="310" t="str">
        <f>[1]NASLOVNICA!B15</f>
        <v xml:space="preserve">OBNOVA CESTE V NASELJU ČATEŽ OB SAVI Z DOGRADITVIJO PLOČNIKA ZA PEŠCE - 1. IN 2. FAZA
</v>
      </c>
    </row>
    <row r="3" spans="1:8" x14ac:dyDescent="0.2">
      <c r="A3" s="311" t="str">
        <f>[1]NASLOVNICA!B17</f>
        <v>Št. Načrta : REM-226/2017</v>
      </c>
    </row>
    <row r="4" spans="1:8" ht="12.95" customHeight="1" x14ac:dyDescent="0.2">
      <c r="A4" s="496" t="s">
        <v>353</v>
      </c>
      <c r="B4" s="498" t="s">
        <v>354</v>
      </c>
      <c r="D4" s="280"/>
      <c r="E4" s="312"/>
    </row>
    <row r="5" spans="1:8" ht="12.95" customHeight="1" x14ac:dyDescent="0.2">
      <c r="A5" s="497"/>
      <c r="B5" s="499"/>
      <c r="C5" s="313"/>
      <c r="D5" s="281"/>
      <c r="E5" s="312"/>
    </row>
    <row r="6" spans="1:8" s="319" customFormat="1" ht="42.75" customHeight="1" x14ac:dyDescent="0.2">
      <c r="A6" s="314" t="s">
        <v>322</v>
      </c>
      <c r="B6" s="315" t="s">
        <v>323</v>
      </c>
      <c r="C6" s="316" t="s">
        <v>324</v>
      </c>
      <c r="D6" s="282" t="s">
        <v>325</v>
      </c>
      <c r="E6" s="317" t="s">
        <v>326</v>
      </c>
      <c r="F6" s="318"/>
    </row>
    <row r="7" spans="1:8" ht="12.95" customHeight="1" x14ac:dyDescent="0.2">
      <c r="B7" s="321"/>
      <c r="C7" s="322"/>
      <c r="D7" s="283"/>
      <c r="E7" s="323"/>
      <c r="F7" s="324"/>
    </row>
    <row r="8" spans="1:8" s="331" customFormat="1" ht="30" customHeight="1" x14ac:dyDescent="0.2">
      <c r="A8" s="325">
        <v>2.0099999999999998</v>
      </c>
      <c r="B8" s="326" t="s">
        <v>327</v>
      </c>
      <c r="C8" s="327"/>
      <c r="D8" s="404"/>
      <c r="E8" s="328"/>
      <c r="F8" s="329"/>
      <c r="G8" s="330"/>
      <c r="H8" s="330"/>
    </row>
    <row r="9" spans="1:8" s="331" customFormat="1" ht="15" customHeight="1" x14ac:dyDescent="0.2">
      <c r="A9" s="332"/>
      <c r="B9" s="333" t="s">
        <v>328</v>
      </c>
      <c r="C9" s="334">
        <v>3</v>
      </c>
      <c r="D9" s="285"/>
      <c r="E9" s="335">
        <f>D9*C9</f>
        <v>0</v>
      </c>
      <c r="F9" s="271"/>
      <c r="G9" s="330"/>
      <c r="H9" s="330"/>
    </row>
    <row r="10" spans="1:8" s="331" customFormat="1" ht="15" customHeight="1" x14ac:dyDescent="0.2">
      <c r="A10" s="336"/>
      <c r="B10" s="336"/>
      <c r="C10" s="337"/>
      <c r="D10" s="405"/>
      <c r="E10" s="338"/>
      <c r="F10" s="254"/>
      <c r="G10" s="271"/>
    </row>
    <row r="11" spans="1:8" s="331" customFormat="1" ht="15" customHeight="1" x14ac:dyDescent="0.2">
      <c r="A11" s="336"/>
      <c r="B11" s="336"/>
      <c r="C11" s="337"/>
      <c r="D11" s="405"/>
      <c r="E11" s="338"/>
      <c r="F11" s="254"/>
      <c r="G11" s="271"/>
    </row>
    <row r="12" spans="1:8" s="331" customFormat="1" ht="79.5" customHeight="1" x14ac:dyDescent="0.2">
      <c r="A12" s="332">
        <f>A8+0.01</f>
        <v>2.0199999999999996</v>
      </c>
      <c r="B12" s="339" t="s">
        <v>329</v>
      </c>
      <c r="C12" s="327" t="s">
        <v>303</v>
      </c>
      <c r="D12" s="406"/>
      <c r="E12" s="340"/>
      <c r="F12" s="271"/>
      <c r="G12" s="330"/>
      <c r="H12" s="330"/>
    </row>
    <row r="13" spans="1:8" s="331" customFormat="1" ht="12.95" customHeight="1" x14ac:dyDescent="0.2">
      <c r="A13" s="341"/>
      <c r="B13" s="342" t="s">
        <v>387</v>
      </c>
      <c r="C13" s="343">
        <v>26</v>
      </c>
      <c r="D13" s="407"/>
      <c r="E13" s="344">
        <f>C13*D13</f>
        <v>0</v>
      </c>
      <c r="F13" s="271"/>
      <c r="G13" s="330"/>
      <c r="H13" s="330"/>
    </row>
    <row r="14" spans="1:8" s="331" customFormat="1" ht="12.95" customHeight="1" x14ac:dyDescent="0.2">
      <c r="A14" s="345"/>
      <c r="C14" s="346"/>
      <c r="D14" s="408"/>
      <c r="E14" s="347"/>
      <c r="F14" s="271"/>
      <c r="G14" s="330"/>
      <c r="H14" s="330"/>
    </row>
    <row r="15" spans="1:8" s="331" customFormat="1" ht="12.95" customHeight="1" x14ac:dyDescent="0.2">
      <c r="A15" s="345"/>
      <c r="C15" s="346"/>
      <c r="D15" s="409"/>
      <c r="E15" s="347"/>
      <c r="F15" s="271"/>
      <c r="G15" s="330"/>
      <c r="H15" s="330"/>
    </row>
    <row r="16" spans="1:8" s="331" customFormat="1" ht="30.75" customHeight="1" x14ac:dyDescent="0.2">
      <c r="A16" s="332">
        <f>A12+0.01</f>
        <v>2.0299999999999994</v>
      </c>
      <c r="B16" s="348" t="s">
        <v>355</v>
      </c>
      <c r="C16" s="349"/>
      <c r="D16" s="410"/>
      <c r="E16" s="344"/>
      <c r="F16" s="271"/>
      <c r="G16" s="330"/>
      <c r="H16" s="330"/>
    </row>
    <row r="17" spans="1:8" s="331" customFormat="1" ht="12.95" customHeight="1" x14ac:dyDescent="0.2">
      <c r="A17" s="350"/>
      <c r="B17" s="342" t="s">
        <v>356</v>
      </c>
      <c r="C17" s="351" t="s">
        <v>331</v>
      </c>
      <c r="D17" s="407"/>
      <c r="E17" s="344">
        <f>C17*D17</f>
        <v>0</v>
      </c>
      <c r="F17" s="271"/>
      <c r="G17" s="330"/>
      <c r="H17" s="330"/>
    </row>
    <row r="18" spans="1:8" s="331" customFormat="1" ht="12.95" customHeight="1" x14ac:dyDescent="0.2">
      <c r="A18" s="350"/>
      <c r="B18" s="342" t="s">
        <v>357</v>
      </c>
      <c r="C18" s="351" t="s">
        <v>335</v>
      </c>
      <c r="D18" s="407"/>
      <c r="E18" s="344">
        <f>C18*D18</f>
        <v>0</v>
      </c>
      <c r="F18" s="271"/>
      <c r="G18" s="330"/>
      <c r="H18" s="330"/>
    </row>
    <row r="19" spans="1:8" s="331" customFormat="1" ht="12.95" customHeight="1" x14ac:dyDescent="0.2">
      <c r="A19" s="345"/>
      <c r="C19" s="352"/>
      <c r="D19" s="408"/>
      <c r="E19" s="347"/>
      <c r="F19" s="271"/>
      <c r="G19" s="330"/>
      <c r="H19" s="330"/>
    </row>
    <row r="20" spans="1:8" s="331" customFormat="1" ht="12.95" customHeight="1" x14ac:dyDescent="0.2">
      <c r="A20" s="345"/>
      <c r="B20" s="353"/>
      <c r="C20" s="352"/>
      <c r="D20" s="408"/>
      <c r="E20" s="354"/>
      <c r="F20" s="271"/>
      <c r="G20" s="330"/>
      <c r="H20" s="330"/>
    </row>
    <row r="21" spans="1:8" s="331" customFormat="1" ht="32.25" customHeight="1" x14ac:dyDescent="0.2">
      <c r="A21" s="332">
        <f>A16+0.01</f>
        <v>2.0399999999999991</v>
      </c>
      <c r="B21" s="355" t="s">
        <v>336</v>
      </c>
      <c r="C21" s="356"/>
      <c r="D21" s="407"/>
      <c r="E21" s="357"/>
    </row>
    <row r="22" spans="1:8" s="331" customFormat="1" ht="15" customHeight="1" x14ac:dyDescent="0.2">
      <c r="A22" s="332"/>
      <c r="B22" s="355"/>
      <c r="C22" s="356"/>
      <c r="D22" s="407"/>
      <c r="E22" s="357"/>
    </row>
    <row r="23" spans="1:8" s="331" customFormat="1" x14ac:dyDescent="0.2">
      <c r="A23" s="358"/>
      <c r="B23" s="359" t="s">
        <v>337</v>
      </c>
      <c r="C23" s="360">
        <v>6</v>
      </c>
      <c r="D23" s="411"/>
      <c r="E23" s="340">
        <f>C23*D23</f>
        <v>0</v>
      </c>
    </row>
    <row r="24" spans="1:8" s="331" customFormat="1" x14ac:dyDescent="0.2">
      <c r="A24" s="361"/>
      <c r="B24" s="362"/>
      <c r="C24" s="363"/>
      <c r="D24" s="412"/>
      <c r="E24" s="364"/>
    </row>
    <row r="25" spans="1:8" s="331" customFormat="1" x14ac:dyDescent="0.2">
      <c r="A25" s="365"/>
      <c r="B25" s="366"/>
      <c r="C25" s="367"/>
      <c r="D25" s="413"/>
      <c r="E25" s="368"/>
    </row>
    <row r="26" spans="1:8" s="331" customFormat="1" ht="45" customHeight="1" x14ac:dyDescent="0.2">
      <c r="A26" s="332">
        <f>A21+0.01</f>
        <v>2.0499999999999989</v>
      </c>
      <c r="B26" s="369" t="s">
        <v>342</v>
      </c>
      <c r="C26" s="370" t="s">
        <v>303</v>
      </c>
      <c r="D26" s="414"/>
      <c r="E26" s="371"/>
      <c r="F26" s="271"/>
      <c r="G26" s="330"/>
      <c r="H26" s="330"/>
    </row>
    <row r="27" spans="1:8" s="331" customFormat="1" ht="12.95" customHeight="1" x14ac:dyDescent="0.2">
      <c r="A27" s="332"/>
      <c r="B27" s="372" t="s">
        <v>392</v>
      </c>
      <c r="C27" s="373">
        <v>6</v>
      </c>
      <c r="D27" s="296"/>
      <c r="E27" s="335">
        <f>D27*C27</f>
        <v>0</v>
      </c>
      <c r="F27" s="271"/>
      <c r="G27" s="330"/>
      <c r="H27" s="330"/>
    </row>
    <row r="28" spans="1:8" s="331" customFormat="1" ht="12.95" customHeight="1" x14ac:dyDescent="0.2">
      <c r="A28" s="332"/>
      <c r="B28" s="372" t="s">
        <v>394</v>
      </c>
      <c r="C28" s="373">
        <v>40</v>
      </c>
      <c r="D28" s="296"/>
      <c r="E28" s="335">
        <f>D28*C28</f>
        <v>0</v>
      </c>
      <c r="F28" s="271"/>
      <c r="G28" s="330"/>
      <c r="H28" s="330"/>
    </row>
    <row r="29" spans="1:8" s="331" customFormat="1" ht="12.95" customHeight="1" x14ac:dyDescent="0.2">
      <c r="A29" s="374"/>
      <c r="B29" s="256"/>
      <c r="C29" s="375"/>
      <c r="D29" s="295"/>
      <c r="E29" s="376"/>
      <c r="F29" s="271"/>
      <c r="G29" s="330"/>
      <c r="H29" s="330"/>
    </row>
    <row r="30" spans="1:8" s="331" customFormat="1" ht="12.6" customHeight="1" x14ac:dyDescent="0.2">
      <c r="A30" s="374"/>
      <c r="B30" s="256"/>
      <c r="C30" s="375"/>
      <c r="D30" s="295"/>
      <c r="E30" s="376"/>
      <c r="F30" s="271"/>
      <c r="G30" s="330"/>
      <c r="H30" s="330"/>
    </row>
    <row r="31" spans="1:8" s="331" customFormat="1" ht="33.75" customHeight="1" x14ac:dyDescent="0.2">
      <c r="A31" s="332">
        <f>A26+0.01</f>
        <v>2.0599999999999987</v>
      </c>
      <c r="B31" s="372" t="s">
        <v>343</v>
      </c>
      <c r="C31" s="334" t="s">
        <v>15</v>
      </c>
      <c r="D31" s="285"/>
      <c r="E31" s="335"/>
      <c r="F31" s="271"/>
      <c r="G31" s="330"/>
      <c r="H31" s="330"/>
    </row>
    <row r="32" spans="1:8" s="331" customFormat="1" ht="12.95" customHeight="1" x14ac:dyDescent="0.2">
      <c r="A32" s="332"/>
      <c r="B32" s="372" t="s">
        <v>393</v>
      </c>
      <c r="C32" s="334">
        <v>2</v>
      </c>
      <c r="D32" s="285"/>
      <c r="E32" s="335">
        <f>D32*C32</f>
        <v>0</v>
      </c>
      <c r="F32" s="271"/>
      <c r="G32" s="330"/>
      <c r="H32" s="330"/>
    </row>
    <row r="33" spans="1:8" s="331" customFormat="1" ht="12.95" customHeight="1" x14ac:dyDescent="0.2">
      <c r="A33" s="332"/>
      <c r="B33" s="372" t="s">
        <v>395</v>
      </c>
      <c r="C33" s="334">
        <v>2</v>
      </c>
      <c r="D33" s="285"/>
      <c r="E33" s="335">
        <f>D33*C33</f>
        <v>0</v>
      </c>
      <c r="F33" s="271"/>
      <c r="G33" s="330"/>
      <c r="H33" s="330"/>
    </row>
    <row r="34" spans="1:8" s="331" customFormat="1" x14ac:dyDescent="0.2">
      <c r="A34" s="345"/>
      <c r="C34" s="346"/>
      <c r="D34" s="408"/>
      <c r="E34" s="347"/>
    </row>
    <row r="35" spans="1:8" s="331" customFormat="1" x14ac:dyDescent="0.2">
      <c r="A35" s="345"/>
      <c r="C35" s="377"/>
      <c r="D35" s="415"/>
      <c r="E35" s="354"/>
    </row>
    <row r="36" spans="1:8" s="331" customFormat="1" ht="50.25" customHeight="1" x14ac:dyDescent="0.2">
      <c r="A36" s="332">
        <f>A31+0.01</f>
        <v>2.0699999999999985</v>
      </c>
      <c r="B36" s="348" t="s">
        <v>358</v>
      </c>
      <c r="C36" s="349"/>
      <c r="D36" s="416"/>
      <c r="E36" s="357"/>
    </row>
    <row r="37" spans="1:8" s="331" customFormat="1" ht="15" customHeight="1" x14ac:dyDescent="0.2">
      <c r="A37" s="350"/>
      <c r="B37" s="342" t="s">
        <v>346</v>
      </c>
      <c r="C37" s="349">
        <v>1</v>
      </c>
      <c r="D37" s="417"/>
      <c r="E37" s="344">
        <f>D37*C37</f>
        <v>0</v>
      </c>
    </row>
    <row r="38" spans="1:8" s="331" customFormat="1" ht="15" customHeight="1" x14ac:dyDescent="0.2">
      <c r="A38" s="345"/>
      <c r="C38" s="379"/>
      <c r="D38" s="418"/>
      <c r="E38" s="347"/>
    </row>
    <row r="39" spans="1:8" s="331" customFormat="1" ht="15" customHeight="1" x14ac:dyDescent="0.2">
      <c r="A39" s="345"/>
      <c r="C39" s="379"/>
      <c r="D39" s="419"/>
      <c r="E39" s="354"/>
    </row>
    <row r="40" spans="1:8" s="331" customFormat="1" ht="36.75" customHeight="1" x14ac:dyDescent="0.2">
      <c r="A40" s="332">
        <f>A36+0.01</f>
        <v>2.0799999999999983</v>
      </c>
      <c r="B40" s="348" t="s">
        <v>359</v>
      </c>
      <c r="C40" s="378"/>
      <c r="D40" s="407"/>
      <c r="E40" s="357"/>
    </row>
    <row r="41" spans="1:8" s="331" customFormat="1" ht="15" customHeight="1" x14ac:dyDescent="0.2">
      <c r="A41" s="350"/>
      <c r="B41" s="342" t="s">
        <v>360</v>
      </c>
      <c r="C41" s="349">
        <v>1</v>
      </c>
      <c r="D41" s="417"/>
      <c r="E41" s="344">
        <f>C41*D41</f>
        <v>0</v>
      </c>
    </row>
    <row r="42" spans="1:8" s="331" customFormat="1" ht="15" customHeight="1" x14ac:dyDescent="0.2">
      <c r="A42" s="345"/>
      <c r="C42" s="379"/>
      <c r="D42" s="418"/>
      <c r="E42" s="347"/>
    </row>
    <row r="43" spans="1:8" s="331" customFormat="1" ht="15" customHeight="1" x14ac:dyDescent="0.2">
      <c r="A43" s="345"/>
      <c r="C43" s="379"/>
      <c r="D43" s="418"/>
      <c r="E43" s="347"/>
      <c r="F43" s="271"/>
      <c r="G43" s="330"/>
      <c r="H43" s="330"/>
    </row>
    <row r="44" spans="1:8" s="331" customFormat="1" ht="63.75" customHeight="1" x14ac:dyDescent="0.2">
      <c r="A44" s="332">
        <f>A40+0.01</f>
        <v>2.0899999999999981</v>
      </c>
      <c r="B44" s="348" t="s">
        <v>361</v>
      </c>
      <c r="C44" s="378"/>
      <c r="D44" s="407"/>
      <c r="E44" s="357"/>
    </row>
    <row r="45" spans="1:8" s="331" customFormat="1" ht="15" customHeight="1" x14ac:dyDescent="0.2">
      <c r="A45" s="350"/>
      <c r="B45" s="342" t="s">
        <v>339</v>
      </c>
      <c r="C45" s="378" t="s">
        <v>331</v>
      </c>
      <c r="D45" s="407"/>
      <c r="E45" s="344">
        <f>C45*D45</f>
        <v>0</v>
      </c>
    </row>
    <row r="46" spans="1:8" s="331" customFormat="1" ht="15" customHeight="1" x14ac:dyDescent="0.2">
      <c r="A46" s="345"/>
      <c r="C46" s="379"/>
      <c r="D46" s="409"/>
      <c r="E46" s="347"/>
      <c r="F46" s="271"/>
      <c r="G46" s="330"/>
      <c r="H46" s="330"/>
    </row>
    <row r="47" spans="1:8" s="331" customFormat="1" x14ac:dyDescent="0.2">
      <c r="A47" s="345"/>
      <c r="C47" s="380"/>
      <c r="D47" s="415"/>
      <c r="E47" s="354"/>
    </row>
    <row r="48" spans="1:8" s="331" customFormat="1" x14ac:dyDescent="0.2">
      <c r="A48" s="332">
        <f>A44+0.01</f>
        <v>2.0999999999999979</v>
      </c>
      <c r="B48" s="381" t="s">
        <v>362</v>
      </c>
      <c r="C48" s="351"/>
      <c r="D48" s="407"/>
      <c r="E48" s="357"/>
    </row>
    <row r="49" spans="1:8" s="331" customFormat="1" x14ac:dyDescent="0.2">
      <c r="A49" s="350"/>
      <c r="B49" s="342" t="s">
        <v>363</v>
      </c>
      <c r="C49" s="378"/>
      <c r="D49" s="420"/>
      <c r="E49" s="357"/>
    </row>
    <row r="50" spans="1:8" s="331" customFormat="1" x14ac:dyDescent="0.2">
      <c r="A50" s="350"/>
      <c r="B50" s="342" t="s">
        <v>364</v>
      </c>
      <c r="C50" s="349">
        <v>1</v>
      </c>
      <c r="D50" s="407"/>
      <c r="E50" s="344">
        <f>C50*D50</f>
        <v>0</v>
      </c>
    </row>
    <row r="51" spans="1:8" s="331" customFormat="1" x14ac:dyDescent="0.2">
      <c r="A51" s="350"/>
      <c r="B51" s="342" t="s">
        <v>365</v>
      </c>
      <c r="C51" s="349">
        <v>3</v>
      </c>
      <c r="D51" s="407"/>
      <c r="E51" s="344">
        <f>C51*D51</f>
        <v>0</v>
      </c>
    </row>
    <row r="52" spans="1:8" s="331" customFormat="1" x14ac:dyDescent="0.2">
      <c r="A52" s="345"/>
      <c r="C52" s="379"/>
      <c r="D52" s="408"/>
      <c r="E52" s="347"/>
    </row>
    <row r="53" spans="1:8" s="331" customFormat="1" x14ac:dyDescent="0.2">
      <c r="A53" s="374"/>
      <c r="B53" s="256"/>
      <c r="C53" s="379"/>
      <c r="D53" s="421"/>
      <c r="E53" s="382"/>
    </row>
    <row r="54" spans="1:8" s="331" customFormat="1" ht="63.75" customHeight="1" x14ac:dyDescent="0.2">
      <c r="A54" s="332">
        <f>A48+0.01</f>
        <v>2.1099999999999977</v>
      </c>
      <c r="B54" s="348" t="s">
        <v>340</v>
      </c>
      <c r="C54" s="378"/>
      <c r="D54" s="407"/>
      <c r="E54" s="357"/>
    </row>
    <row r="55" spans="1:8" s="331" customFormat="1" ht="15" customHeight="1" x14ac:dyDescent="0.2">
      <c r="A55" s="350"/>
      <c r="B55" s="342" t="s">
        <v>339</v>
      </c>
      <c r="C55" s="378" t="s">
        <v>331</v>
      </c>
      <c r="D55" s="407"/>
      <c r="E55" s="344">
        <f>C55*D55</f>
        <v>0</v>
      </c>
    </row>
    <row r="56" spans="1:8" s="331" customFormat="1" ht="15" customHeight="1" x14ac:dyDescent="0.2">
      <c r="A56" s="345"/>
      <c r="C56" s="379"/>
      <c r="D56" s="409"/>
      <c r="E56" s="347"/>
      <c r="F56" s="271"/>
      <c r="G56" s="330"/>
      <c r="H56" s="330"/>
    </row>
    <row r="57" spans="1:8" s="331" customFormat="1" x14ac:dyDescent="0.2">
      <c r="A57" s="345"/>
      <c r="C57" s="380"/>
      <c r="D57" s="415"/>
      <c r="E57" s="354"/>
    </row>
    <row r="58" spans="1:8" s="331" customFormat="1" ht="36" customHeight="1" x14ac:dyDescent="0.2">
      <c r="A58" s="332">
        <f>A54+0.01</f>
        <v>2.1199999999999974</v>
      </c>
      <c r="B58" s="348" t="s">
        <v>366</v>
      </c>
      <c r="C58" s="378"/>
      <c r="D58" s="407"/>
      <c r="E58" s="357"/>
    </row>
    <row r="59" spans="1:8" s="331" customFormat="1" ht="15" customHeight="1" x14ac:dyDescent="0.2">
      <c r="A59" s="350"/>
      <c r="B59" s="342" t="s">
        <v>339</v>
      </c>
      <c r="C59" s="378" t="s">
        <v>367</v>
      </c>
      <c r="D59" s="407"/>
      <c r="E59" s="344">
        <f>C59*D59</f>
        <v>0</v>
      </c>
    </row>
    <row r="60" spans="1:8" s="331" customFormat="1" ht="15" customHeight="1" x14ac:dyDescent="0.2">
      <c r="A60" s="345"/>
      <c r="C60" s="379"/>
      <c r="D60" s="409"/>
      <c r="E60" s="347"/>
      <c r="F60" s="271"/>
      <c r="G60" s="330"/>
      <c r="H60" s="330"/>
    </row>
    <row r="61" spans="1:8" s="331" customFormat="1" x14ac:dyDescent="0.2">
      <c r="A61" s="345"/>
      <c r="C61" s="380"/>
      <c r="D61" s="415"/>
      <c r="E61" s="354"/>
    </row>
    <row r="62" spans="1:8" s="331" customFormat="1" ht="45.75" customHeight="1" x14ac:dyDescent="0.2">
      <c r="A62" s="332">
        <f>A48+0.01</f>
        <v>2.1099999999999977</v>
      </c>
      <c r="B62" s="383" t="s">
        <v>396</v>
      </c>
      <c r="C62" s="351"/>
      <c r="D62" s="407"/>
      <c r="E62" s="357"/>
    </row>
    <row r="63" spans="1:8" s="331" customFormat="1" x14ac:dyDescent="0.2">
      <c r="A63" s="350"/>
      <c r="B63" s="342" t="s">
        <v>339</v>
      </c>
      <c r="C63" s="349">
        <v>1</v>
      </c>
      <c r="D63" s="407"/>
      <c r="E63" s="344">
        <f>C63*D63</f>
        <v>0</v>
      </c>
    </row>
    <row r="64" spans="1:8" s="331" customFormat="1" x14ac:dyDescent="0.2">
      <c r="A64" s="345"/>
      <c r="C64" s="379"/>
      <c r="D64" s="408"/>
      <c r="E64" s="347"/>
    </row>
    <row r="65" spans="1:8" s="331" customFormat="1" ht="15.75" customHeight="1" x14ac:dyDescent="0.2">
      <c r="A65" s="374"/>
      <c r="B65" s="256"/>
      <c r="C65" s="375"/>
      <c r="D65" s="295"/>
      <c r="E65" s="376"/>
      <c r="F65" s="271"/>
      <c r="G65" s="330"/>
      <c r="H65" s="330"/>
    </row>
    <row r="66" spans="1:8" s="331" customFormat="1" ht="45.75" customHeight="1" x14ac:dyDescent="0.2">
      <c r="A66" s="332">
        <f>A62+0.01</f>
        <v>2.1199999999999974</v>
      </c>
      <c r="B66" s="383" t="s">
        <v>368</v>
      </c>
      <c r="C66" s="351"/>
      <c r="D66" s="407"/>
      <c r="E66" s="357"/>
    </row>
    <row r="67" spans="1:8" s="331" customFormat="1" x14ac:dyDescent="0.2">
      <c r="A67" s="350"/>
      <c r="B67" s="342" t="s">
        <v>398</v>
      </c>
      <c r="C67" s="349">
        <v>1</v>
      </c>
      <c r="D67" s="407"/>
      <c r="E67" s="344">
        <f>C67*D67</f>
        <v>0</v>
      </c>
    </row>
    <row r="68" spans="1:8" s="331" customFormat="1" x14ac:dyDescent="0.2">
      <c r="A68" s="345"/>
      <c r="C68" s="379"/>
      <c r="D68" s="408"/>
      <c r="E68" s="347"/>
    </row>
    <row r="69" spans="1:8" s="331" customFormat="1" ht="15.75" customHeight="1" x14ac:dyDescent="0.2">
      <c r="A69" s="374"/>
      <c r="B69" s="256"/>
      <c r="C69" s="375"/>
      <c r="D69" s="295"/>
      <c r="E69" s="376"/>
      <c r="F69" s="271"/>
      <c r="G69" s="330"/>
      <c r="H69" s="330"/>
    </row>
    <row r="70" spans="1:8" s="331" customFormat="1" ht="45.75" customHeight="1" x14ac:dyDescent="0.2">
      <c r="A70" s="332">
        <f>A66+0.01</f>
        <v>2.1299999999999972</v>
      </c>
      <c r="B70" s="383" t="s">
        <v>369</v>
      </c>
      <c r="C70" s="351"/>
      <c r="D70" s="407"/>
      <c r="E70" s="357"/>
    </row>
    <row r="71" spans="1:8" s="331" customFormat="1" x14ac:dyDescent="0.2">
      <c r="A71" s="350"/>
      <c r="B71" s="342" t="s">
        <v>370</v>
      </c>
      <c r="C71" s="349">
        <v>1</v>
      </c>
      <c r="D71" s="407"/>
      <c r="E71" s="344">
        <f>C71*D71</f>
        <v>0</v>
      </c>
    </row>
    <row r="72" spans="1:8" s="331" customFormat="1" x14ac:dyDescent="0.2">
      <c r="A72" s="345"/>
      <c r="C72" s="379"/>
      <c r="D72" s="408"/>
      <c r="E72" s="347"/>
    </row>
    <row r="73" spans="1:8" s="331" customFormat="1" ht="15.75" customHeight="1" x14ac:dyDescent="0.2">
      <c r="A73" s="374"/>
      <c r="B73" s="256"/>
      <c r="C73" s="375"/>
      <c r="D73" s="295"/>
      <c r="E73" s="376"/>
      <c r="F73" s="271"/>
      <c r="G73" s="330"/>
      <c r="H73" s="330"/>
    </row>
    <row r="74" spans="1:8" s="331" customFormat="1" ht="30" customHeight="1" x14ac:dyDescent="0.2">
      <c r="A74" s="325">
        <f>A70+0.01</f>
        <v>2.139999999999997</v>
      </c>
      <c r="B74" s="326" t="s">
        <v>344</v>
      </c>
      <c r="C74" s="327" t="s">
        <v>303</v>
      </c>
      <c r="D74" s="404"/>
      <c r="E74" s="328"/>
      <c r="F74" s="329"/>
      <c r="G74" s="330"/>
      <c r="H74" s="330"/>
    </row>
    <row r="75" spans="1:8" s="331" customFormat="1" ht="15" customHeight="1" x14ac:dyDescent="0.2">
      <c r="A75" s="332"/>
      <c r="B75" s="333" t="s">
        <v>303</v>
      </c>
      <c r="C75" s="334">
        <v>102</v>
      </c>
      <c r="D75" s="285"/>
      <c r="E75" s="335">
        <f>D75*C75</f>
        <v>0</v>
      </c>
      <c r="F75" s="271"/>
      <c r="G75" s="330"/>
      <c r="H75" s="330"/>
    </row>
    <row r="76" spans="1:8" s="331" customFormat="1" ht="15" customHeight="1" x14ac:dyDescent="0.2">
      <c r="A76" s="374"/>
      <c r="B76" s="264"/>
      <c r="C76" s="375"/>
      <c r="D76" s="295"/>
      <c r="E76" s="376"/>
      <c r="F76" s="271"/>
      <c r="G76" s="330"/>
      <c r="H76" s="330"/>
    </row>
    <row r="77" spans="1:8" s="331" customFormat="1" ht="15" customHeight="1" x14ac:dyDescent="0.2">
      <c r="A77" s="374"/>
      <c r="B77" s="264"/>
      <c r="C77" s="375"/>
      <c r="D77" s="295"/>
      <c r="E77" s="376"/>
      <c r="F77" s="271"/>
      <c r="G77" s="330"/>
      <c r="H77" s="330"/>
    </row>
    <row r="78" spans="1:8" s="331" customFormat="1" ht="30" customHeight="1" x14ac:dyDescent="0.2">
      <c r="A78" s="325">
        <f>A74+0.01</f>
        <v>2.1499999999999968</v>
      </c>
      <c r="B78" s="326" t="s">
        <v>371</v>
      </c>
      <c r="C78" s="327" t="s">
        <v>303</v>
      </c>
      <c r="D78" s="404"/>
      <c r="E78" s="328"/>
      <c r="F78" s="329"/>
      <c r="G78" s="330"/>
      <c r="H78" s="330"/>
    </row>
    <row r="79" spans="1:8" s="331" customFormat="1" ht="15" customHeight="1" x14ac:dyDescent="0.2">
      <c r="A79" s="332"/>
      <c r="B79" s="333" t="s">
        <v>399</v>
      </c>
      <c r="C79" s="334">
        <v>1</v>
      </c>
      <c r="D79" s="285"/>
      <c r="E79" s="335">
        <f>D79*C79</f>
        <v>0</v>
      </c>
      <c r="F79" s="271"/>
      <c r="G79" s="330"/>
      <c r="H79" s="330"/>
    </row>
    <row r="80" spans="1:8" s="331" customFormat="1" ht="15" customHeight="1" x14ac:dyDescent="0.2">
      <c r="A80" s="374"/>
      <c r="B80" s="264"/>
      <c r="C80" s="375"/>
      <c r="D80" s="295"/>
      <c r="E80" s="376"/>
      <c r="F80" s="271"/>
      <c r="G80" s="330"/>
      <c r="H80" s="330"/>
    </row>
    <row r="81" spans="1:8" s="331" customFormat="1" ht="15" customHeight="1" x14ac:dyDescent="0.2">
      <c r="A81" s="374"/>
      <c r="B81" s="264"/>
      <c r="C81" s="375"/>
      <c r="D81" s="295"/>
      <c r="E81" s="376"/>
      <c r="F81" s="271"/>
      <c r="G81" s="330"/>
      <c r="H81" s="330"/>
    </row>
    <row r="82" spans="1:8" s="331" customFormat="1" ht="15" customHeight="1" x14ac:dyDescent="0.2">
      <c r="A82" s="384">
        <f>A78+0.01</f>
        <v>2.1599999999999966</v>
      </c>
      <c r="B82" s="333" t="s">
        <v>345</v>
      </c>
      <c r="C82" s="334"/>
      <c r="D82" s="417"/>
      <c r="E82" s="335"/>
      <c r="F82" s="271"/>
      <c r="G82" s="330"/>
      <c r="H82" s="330"/>
    </row>
    <row r="83" spans="1:8" s="331" customFormat="1" ht="15" customHeight="1" x14ac:dyDescent="0.2">
      <c r="A83" s="332"/>
      <c r="B83" s="333" t="s">
        <v>346</v>
      </c>
      <c r="C83" s="349">
        <v>2</v>
      </c>
      <c r="D83" s="285"/>
      <c r="E83" s="335">
        <f>D83*C83</f>
        <v>0</v>
      </c>
      <c r="F83" s="271"/>
      <c r="G83" s="330"/>
      <c r="H83" s="330"/>
    </row>
    <row r="84" spans="1:8" s="331" customFormat="1" ht="15" customHeight="1" x14ac:dyDescent="0.2">
      <c r="A84" s="374"/>
      <c r="B84" s="264"/>
      <c r="C84" s="379"/>
      <c r="D84" s="233"/>
      <c r="E84" s="376"/>
      <c r="F84" s="271"/>
      <c r="G84" s="330"/>
      <c r="H84" s="330"/>
    </row>
    <row r="85" spans="1:8" s="331" customFormat="1" ht="15" customHeight="1" x14ac:dyDescent="0.2">
      <c r="A85" s="374"/>
      <c r="B85" s="264"/>
      <c r="C85" s="379"/>
      <c r="D85" s="233"/>
      <c r="E85" s="376"/>
      <c r="F85" s="271"/>
      <c r="G85" s="330"/>
      <c r="H85" s="330"/>
    </row>
    <row r="86" spans="1:8" s="331" customFormat="1" ht="15" customHeight="1" x14ac:dyDescent="0.2">
      <c r="A86" s="374"/>
      <c r="B86" s="264" t="s">
        <v>372</v>
      </c>
      <c r="C86" s="379"/>
      <c r="D86" s="233"/>
      <c r="E86" s="376"/>
      <c r="F86" s="271"/>
      <c r="G86" s="330"/>
      <c r="H86" s="330"/>
    </row>
    <row r="87" spans="1:8" s="331" customFormat="1" ht="15" customHeight="1" x14ac:dyDescent="0.2">
      <c r="A87" s="374"/>
      <c r="B87" s="264"/>
      <c r="C87" s="379"/>
      <c r="D87" s="233"/>
      <c r="E87" s="376"/>
      <c r="F87" s="271"/>
      <c r="G87" s="330"/>
      <c r="H87" s="330"/>
    </row>
    <row r="88" spans="1:8" s="331" customFormat="1" ht="30" customHeight="1" x14ac:dyDescent="0.2">
      <c r="A88" s="325">
        <f>A82+0.01</f>
        <v>2.1699999999999964</v>
      </c>
      <c r="B88" s="326" t="s">
        <v>373</v>
      </c>
      <c r="C88" s="327"/>
      <c r="D88" s="404"/>
      <c r="E88" s="328"/>
      <c r="F88" s="329"/>
      <c r="G88" s="330"/>
      <c r="H88" s="330"/>
    </row>
    <row r="89" spans="1:8" s="331" customFormat="1" ht="15" customHeight="1" x14ac:dyDescent="0.2">
      <c r="A89" s="332"/>
      <c r="B89" s="333" t="s">
        <v>328</v>
      </c>
      <c r="C89" s="334">
        <v>1</v>
      </c>
      <c r="D89" s="285"/>
      <c r="E89" s="335">
        <f>D89*C89</f>
        <v>0</v>
      </c>
      <c r="F89" s="271"/>
      <c r="G89" s="330"/>
      <c r="H89" s="330"/>
    </row>
    <row r="90" spans="1:8" s="331" customFormat="1" ht="15" customHeight="1" x14ac:dyDescent="0.2">
      <c r="A90" s="336"/>
      <c r="B90" s="336"/>
      <c r="C90" s="337"/>
      <c r="D90" s="405"/>
      <c r="E90" s="338"/>
      <c r="F90" s="254"/>
      <c r="G90" s="271"/>
    </row>
    <row r="91" spans="1:8" s="331" customFormat="1" ht="15" customHeight="1" x14ac:dyDescent="0.2">
      <c r="A91" s="336"/>
      <c r="B91" s="336"/>
      <c r="C91" s="337"/>
      <c r="D91" s="405"/>
      <c r="E91" s="338"/>
      <c r="F91" s="254"/>
      <c r="G91" s="271"/>
    </row>
    <row r="92" spans="1:8" s="331" customFormat="1" ht="79.5" customHeight="1" x14ac:dyDescent="0.2">
      <c r="A92" s="332">
        <f>A88+0.01</f>
        <v>2.1799999999999962</v>
      </c>
      <c r="B92" s="339" t="s">
        <v>329</v>
      </c>
      <c r="C92" s="327" t="s">
        <v>303</v>
      </c>
      <c r="D92" s="406"/>
      <c r="E92" s="340"/>
      <c r="F92" s="271"/>
      <c r="G92" s="330"/>
      <c r="H92" s="330"/>
    </row>
    <row r="93" spans="1:8" s="331" customFormat="1" ht="12.95" customHeight="1" x14ac:dyDescent="0.2">
      <c r="A93" s="341"/>
      <c r="B93" s="342" t="s">
        <v>374</v>
      </c>
      <c r="C93" s="343">
        <v>18</v>
      </c>
      <c r="D93" s="407"/>
      <c r="E93" s="344">
        <f>C93*D93</f>
        <v>0</v>
      </c>
      <c r="F93" s="271"/>
      <c r="G93" s="330"/>
      <c r="H93" s="330"/>
    </row>
    <row r="94" spans="1:8" s="331" customFormat="1" ht="12.95" customHeight="1" x14ac:dyDescent="0.2">
      <c r="A94" s="345"/>
      <c r="C94" s="346"/>
      <c r="D94" s="408"/>
      <c r="E94" s="347"/>
      <c r="F94" s="271"/>
      <c r="G94" s="330"/>
      <c r="H94" s="330"/>
    </row>
    <row r="95" spans="1:8" s="331" customFormat="1" ht="12.95" customHeight="1" x14ac:dyDescent="0.2">
      <c r="A95" s="345"/>
      <c r="C95" s="346"/>
      <c r="D95" s="409"/>
      <c r="E95" s="347"/>
      <c r="F95" s="271"/>
      <c r="G95" s="330"/>
      <c r="H95" s="330"/>
    </row>
    <row r="96" spans="1:8" s="331" customFormat="1" ht="30.75" customHeight="1" x14ac:dyDescent="0.2">
      <c r="A96" s="332">
        <f>A92+0.01</f>
        <v>2.1899999999999959</v>
      </c>
      <c r="B96" s="348" t="s">
        <v>330</v>
      </c>
      <c r="C96" s="351"/>
      <c r="D96" s="407"/>
      <c r="E96" s="357"/>
      <c r="F96" s="271"/>
      <c r="G96" s="330"/>
      <c r="H96" s="330"/>
    </row>
    <row r="97" spans="1:8" s="331" customFormat="1" x14ac:dyDescent="0.2">
      <c r="A97" s="350"/>
      <c r="B97" s="342" t="s">
        <v>397</v>
      </c>
      <c r="C97" s="351" t="s">
        <v>375</v>
      </c>
      <c r="D97" s="407"/>
      <c r="E97" s="344">
        <f>C97*D97</f>
        <v>0</v>
      </c>
    </row>
    <row r="98" spans="1:8" s="331" customFormat="1" x14ac:dyDescent="0.2">
      <c r="A98" s="345"/>
      <c r="C98" s="352"/>
      <c r="D98" s="408"/>
      <c r="E98" s="347"/>
    </row>
    <row r="99" spans="1:8" s="331" customFormat="1" x14ac:dyDescent="0.2">
      <c r="A99" s="345"/>
      <c r="C99" s="352"/>
      <c r="D99" s="408"/>
      <c r="E99" s="347"/>
    </row>
    <row r="100" spans="1:8" s="331" customFormat="1" ht="32.25" customHeight="1" x14ac:dyDescent="0.2">
      <c r="A100" s="332">
        <f>A96+0.01</f>
        <v>2.1999999999999957</v>
      </c>
      <c r="B100" s="355" t="s">
        <v>336</v>
      </c>
      <c r="C100" s="356"/>
      <c r="D100" s="407"/>
      <c r="E100" s="357"/>
    </row>
    <row r="101" spans="1:8" s="331" customFormat="1" ht="15" customHeight="1" x14ac:dyDescent="0.2">
      <c r="A101" s="332"/>
      <c r="B101" s="355"/>
      <c r="C101" s="356"/>
      <c r="D101" s="407"/>
      <c r="E101" s="357"/>
    </row>
    <row r="102" spans="1:8" s="331" customFormat="1" x14ac:dyDescent="0.2">
      <c r="A102" s="358"/>
      <c r="B102" s="359" t="s">
        <v>374</v>
      </c>
      <c r="C102" s="360">
        <v>2</v>
      </c>
      <c r="D102" s="411"/>
      <c r="E102" s="340">
        <f>C102*D102</f>
        <v>0</v>
      </c>
    </row>
    <row r="103" spans="1:8" s="331" customFormat="1" x14ac:dyDescent="0.2">
      <c r="A103" s="361"/>
      <c r="B103" s="362"/>
      <c r="C103" s="363"/>
      <c r="D103" s="412"/>
      <c r="E103" s="364"/>
    </row>
    <row r="104" spans="1:8" s="331" customFormat="1" x14ac:dyDescent="0.2">
      <c r="A104" s="365"/>
      <c r="B104" s="366"/>
      <c r="C104" s="367"/>
      <c r="D104" s="413"/>
      <c r="E104" s="368"/>
    </row>
    <row r="105" spans="1:8" s="331" customFormat="1" ht="15" customHeight="1" x14ac:dyDescent="0.2">
      <c r="A105" s="374"/>
      <c r="B105" s="264" t="s">
        <v>376</v>
      </c>
      <c r="C105" s="379"/>
      <c r="D105" s="233"/>
      <c r="E105" s="376"/>
      <c r="F105" s="271"/>
      <c r="G105" s="330"/>
      <c r="H105" s="330"/>
    </row>
    <row r="106" spans="1:8" s="331" customFormat="1" ht="15" customHeight="1" x14ac:dyDescent="0.2">
      <c r="A106" s="374"/>
      <c r="B106" s="264"/>
      <c r="C106" s="379"/>
      <c r="D106" s="233"/>
      <c r="E106" s="376"/>
      <c r="F106" s="271"/>
      <c r="G106" s="330"/>
      <c r="H106" s="330"/>
    </row>
    <row r="107" spans="1:8" s="331" customFormat="1" ht="15" customHeight="1" x14ac:dyDescent="0.2">
      <c r="A107" s="384">
        <f>A100+0.01</f>
        <v>2.2099999999999955</v>
      </c>
      <c r="B107" s="333" t="s">
        <v>347</v>
      </c>
      <c r="C107" s="334"/>
      <c r="D107" s="417"/>
      <c r="E107" s="335"/>
      <c r="F107" s="271"/>
      <c r="G107" s="330"/>
      <c r="H107" s="330"/>
    </row>
    <row r="108" spans="1:8" s="331" customFormat="1" ht="15" customHeight="1" x14ac:dyDescent="0.2">
      <c r="A108" s="332"/>
      <c r="B108" s="333" t="s">
        <v>346</v>
      </c>
      <c r="C108" s="349">
        <v>1</v>
      </c>
      <c r="D108" s="298"/>
      <c r="E108" s="335">
        <f>+C108*D108</f>
        <v>0</v>
      </c>
      <c r="F108" s="271"/>
      <c r="G108" s="330"/>
      <c r="H108" s="330"/>
    </row>
    <row r="109" spans="1:8" s="331" customFormat="1" ht="15" customHeight="1" x14ac:dyDescent="0.2">
      <c r="A109" s="374"/>
      <c r="B109" s="264"/>
      <c r="C109" s="379"/>
      <c r="D109" s="233"/>
      <c r="E109" s="376"/>
      <c r="F109" s="271"/>
      <c r="G109" s="330"/>
      <c r="H109" s="330"/>
    </row>
    <row r="110" spans="1:8" s="331" customFormat="1" ht="15" customHeight="1" x14ac:dyDescent="0.2">
      <c r="A110" s="374"/>
      <c r="B110" s="264"/>
      <c r="C110" s="379"/>
      <c r="D110" s="233"/>
      <c r="E110" s="376"/>
      <c r="F110" s="271"/>
      <c r="G110" s="330"/>
      <c r="H110" s="330"/>
    </row>
    <row r="111" spans="1:8" s="331" customFormat="1" ht="15" customHeight="1" x14ac:dyDescent="0.2">
      <c r="A111" s="384">
        <f>A107+0.01</f>
        <v>2.2199999999999953</v>
      </c>
      <c r="B111" s="333" t="s">
        <v>348</v>
      </c>
      <c r="C111" s="334"/>
      <c r="D111" s="417"/>
      <c r="E111" s="335"/>
      <c r="F111" s="271"/>
      <c r="G111" s="330"/>
      <c r="H111" s="330"/>
    </row>
    <row r="112" spans="1:8" s="331" customFormat="1" ht="15" customHeight="1" x14ac:dyDescent="0.2">
      <c r="A112" s="385"/>
      <c r="B112" s="326" t="s">
        <v>346</v>
      </c>
      <c r="C112" s="386">
        <v>1</v>
      </c>
      <c r="D112" s="299"/>
      <c r="E112" s="387">
        <f>+C112*D112</f>
        <v>0</v>
      </c>
      <c r="F112" s="271"/>
      <c r="G112" s="330"/>
      <c r="H112" s="330"/>
    </row>
    <row r="113" spans="1:8" s="331" customFormat="1" ht="15" customHeight="1" x14ac:dyDescent="0.2">
      <c r="A113" s="388"/>
      <c r="B113" s="389"/>
      <c r="C113" s="390"/>
      <c r="D113" s="300"/>
      <c r="E113" s="391"/>
      <c r="F113" s="271"/>
      <c r="G113" s="330"/>
      <c r="H113" s="330"/>
    </row>
    <row r="114" spans="1:8" s="331" customFormat="1" ht="15" customHeight="1" x14ac:dyDescent="0.2">
      <c r="A114" s="374"/>
      <c r="B114" s="264"/>
      <c r="C114" s="375"/>
      <c r="D114" s="295"/>
      <c r="E114" s="376"/>
      <c r="F114" s="271"/>
      <c r="G114" s="330"/>
      <c r="H114" s="330"/>
    </row>
    <row r="115" spans="1:8" s="331" customFormat="1" ht="15" customHeight="1" x14ac:dyDescent="0.2">
      <c r="A115" s="392">
        <f>A111+0.01</f>
        <v>2.2299999999999951</v>
      </c>
      <c r="B115" s="393" t="s">
        <v>349</v>
      </c>
      <c r="C115" s="394"/>
      <c r="D115" s="422"/>
      <c r="E115" s="371"/>
      <c r="F115" s="329"/>
      <c r="G115" s="330"/>
      <c r="H115" s="330"/>
    </row>
    <row r="116" spans="1:8" s="331" customFormat="1" ht="15" customHeight="1" x14ac:dyDescent="0.2">
      <c r="A116" s="332"/>
      <c r="B116" s="333" t="s">
        <v>346</v>
      </c>
      <c r="C116" s="349">
        <v>3</v>
      </c>
      <c r="D116" s="298"/>
      <c r="E116" s="335">
        <f>+C116*D116</f>
        <v>0</v>
      </c>
      <c r="F116" s="271"/>
      <c r="G116" s="330"/>
      <c r="H116" s="330"/>
    </row>
    <row r="117" spans="1:8" s="331" customFormat="1" ht="15" customHeight="1" x14ac:dyDescent="0.2">
      <c r="A117" s="374"/>
      <c r="B117" s="264"/>
      <c r="C117" s="379"/>
      <c r="D117" s="233"/>
      <c r="E117" s="376"/>
      <c r="F117" s="271"/>
      <c r="G117" s="330"/>
      <c r="H117" s="330"/>
    </row>
    <row r="118" spans="1:8" s="331" customFormat="1" ht="15" customHeight="1" x14ac:dyDescent="0.2">
      <c r="A118" s="374"/>
      <c r="B118" s="264"/>
      <c r="C118" s="375"/>
      <c r="D118" s="295"/>
      <c r="E118" s="376"/>
      <c r="F118" s="271"/>
      <c r="G118" s="330"/>
      <c r="H118" s="330"/>
    </row>
    <row r="119" spans="1:8" s="331" customFormat="1" ht="30" customHeight="1" x14ac:dyDescent="0.2">
      <c r="A119" s="325">
        <f>A115+0.01</f>
        <v>2.2399999999999949</v>
      </c>
      <c r="B119" s="326" t="s">
        <v>350</v>
      </c>
      <c r="C119" s="327"/>
      <c r="D119" s="404"/>
      <c r="E119" s="335"/>
      <c r="F119" s="329"/>
      <c r="G119" s="330"/>
      <c r="H119" s="330"/>
    </row>
    <row r="120" spans="1:8" s="331" customFormat="1" ht="15" customHeight="1" x14ac:dyDescent="0.2">
      <c r="A120" s="332"/>
      <c r="B120" s="333" t="s">
        <v>339</v>
      </c>
      <c r="C120" s="349">
        <v>1</v>
      </c>
      <c r="D120" s="298"/>
      <c r="E120" s="335">
        <f>+C120*D120</f>
        <v>0</v>
      </c>
      <c r="F120" s="271"/>
      <c r="G120" s="330"/>
      <c r="H120" s="330"/>
    </row>
    <row r="121" spans="1:8" s="331" customFormat="1" ht="15" customHeight="1" x14ac:dyDescent="0.2">
      <c r="A121" s="374"/>
      <c r="B121" s="264"/>
      <c r="C121" s="379"/>
      <c r="D121" s="233"/>
      <c r="E121" s="376"/>
      <c r="F121" s="271"/>
      <c r="G121" s="330"/>
      <c r="H121" s="330"/>
    </row>
    <row r="122" spans="1:8" s="331" customFormat="1" ht="15" customHeight="1" x14ac:dyDescent="0.2">
      <c r="A122" s="374"/>
      <c r="B122" s="264"/>
      <c r="C122" s="375"/>
      <c r="D122" s="295"/>
      <c r="E122" s="376"/>
      <c r="F122" s="271"/>
      <c r="G122" s="330"/>
      <c r="H122" s="330"/>
    </row>
    <row r="123" spans="1:8" s="331" customFormat="1" ht="15" customHeight="1" x14ac:dyDescent="0.2">
      <c r="A123" s="325">
        <f>A119+0.01</f>
        <v>2.2499999999999947</v>
      </c>
      <c r="B123" s="326" t="s">
        <v>351</v>
      </c>
      <c r="C123" s="327"/>
      <c r="D123" s="404"/>
      <c r="E123" s="335"/>
      <c r="F123" s="329"/>
      <c r="G123" s="330"/>
      <c r="H123" s="330"/>
    </row>
    <row r="124" spans="1:8" s="331" customFormat="1" ht="15" customHeight="1" x14ac:dyDescent="0.2">
      <c r="A124" s="332"/>
      <c r="B124" s="333" t="s">
        <v>346</v>
      </c>
      <c r="C124" s="349">
        <v>1</v>
      </c>
      <c r="D124" s="298"/>
      <c r="E124" s="335">
        <f>+C124*D124</f>
        <v>0</v>
      </c>
      <c r="F124" s="271"/>
      <c r="G124" s="330"/>
      <c r="H124" s="330"/>
    </row>
    <row r="125" spans="1:8" s="331" customFormat="1" ht="15" customHeight="1" x14ac:dyDescent="0.2">
      <c r="A125" s="345"/>
      <c r="C125" s="380"/>
      <c r="D125" s="423"/>
      <c r="F125" s="271"/>
      <c r="G125" s="330"/>
      <c r="H125" s="330"/>
    </row>
    <row r="126" spans="1:8" s="331" customFormat="1" ht="15" customHeight="1" x14ac:dyDescent="0.2">
      <c r="A126" s="345"/>
      <c r="C126" s="379"/>
      <c r="D126" s="423"/>
      <c r="E126" s="347"/>
    </row>
    <row r="127" spans="1:8" s="488" customFormat="1" ht="15" customHeight="1" x14ac:dyDescent="0.2">
      <c r="A127" s="481">
        <f>A123+0.01</f>
        <v>2.2599999999999945</v>
      </c>
      <c r="B127" s="482" t="s">
        <v>352</v>
      </c>
      <c r="C127" s="483"/>
      <c r="D127" s="484"/>
      <c r="E127" s="485">
        <f>SUM(E9:E126)*0.02</f>
        <v>0</v>
      </c>
      <c r="F127" s="486"/>
      <c r="G127" s="487"/>
      <c r="H127" s="487"/>
    </row>
    <row r="128" spans="1:8" s="331" customFormat="1" ht="15" customHeight="1" x14ac:dyDescent="0.2">
      <c r="A128" s="345"/>
      <c r="C128" s="380"/>
      <c r="D128" s="423"/>
      <c r="F128" s="271"/>
      <c r="G128" s="330"/>
      <c r="H128" s="330"/>
    </row>
    <row r="129" spans="1:8" s="331" customFormat="1" ht="15" customHeight="1" x14ac:dyDescent="0.2">
      <c r="A129" s="345"/>
      <c r="C129" s="379"/>
      <c r="D129" s="409"/>
      <c r="E129" s="354"/>
      <c r="F129" s="271"/>
      <c r="G129" s="330"/>
      <c r="H129" s="330"/>
    </row>
    <row r="130" spans="1:8" x14ac:dyDescent="0.2">
      <c r="A130" s="395"/>
      <c r="D130" s="303"/>
      <c r="E130" s="396"/>
    </row>
    <row r="131" spans="1:8" s="331" customFormat="1" ht="13.5" thickBot="1" x14ac:dyDescent="0.25">
      <c r="A131" s="397"/>
      <c r="B131" s="398" t="s">
        <v>141</v>
      </c>
      <c r="C131" s="399"/>
      <c r="D131" s="424"/>
      <c r="E131" s="400">
        <f>SUM(E8:E130)</f>
        <v>0</v>
      </c>
    </row>
    <row r="132" spans="1:8" x14ac:dyDescent="0.2">
      <c r="A132" s="395"/>
      <c r="D132" s="303"/>
      <c r="E132" s="396"/>
    </row>
    <row r="133" spans="1:8" x14ac:dyDescent="0.2">
      <c r="A133" s="395"/>
      <c r="D133" s="303"/>
      <c r="E133" s="396"/>
    </row>
    <row r="134" spans="1:8" x14ac:dyDescent="0.2">
      <c r="A134" s="395"/>
      <c r="D134" s="303"/>
      <c r="E134" s="396"/>
    </row>
    <row r="135" spans="1:8" x14ac:dyDescent="0.2">
      <c r="A135" s="395"/>
      <c r="D135" s="303"/>
      <c r="E135" s="396"/>
    </row>
    <row r="136" spans="1:8" x14ac:dyDescent="0.2">
      <c r="A136" s="395"/>
      <c r="D136" s="303"/>
      <c r="E136" s="396"/>
    </row>
    <row r="137" spans="1:8" x14ac:dyDescent="0.2">
      <c r="A137" s="395"/>
      <c r="D137" s="303"/>
      <c r="E137" s="396"/>
    </row>
    <row r="138" spans="1:8" x14ac:dyDescent="0.2">
      <c r="A138" s="395"/>
      <c r="D138" s="303"/>
      <c r="E138" s="396"/>
    </row>
    <row r="139" spans="1:8" x14ac:dyDescent="0.2">
      <c r="A139" s="395"/>
      <c r="D139" s="303"/>
      <c r="E139" s="396"/>
    </row>
    <row r="140" spans="1:8" x14ac:dyDescent="0.2">
      <c r="A140" s="395"/>
      <c r="D140" s="303"/>
      <c r="E140" s="396"/>
    </row>
    <row r="141" spans="1:8" x14ac:dyDescent="0.2">
      <c r="A141" s="395"/>
      <c r="D141" s="303"/>
      <c r="E141" s="396"/>
    </row>
    <row r="142" spans="1:8" x14ac:dyDescent="0.2">
      <c r="A142" s="395"/>
      <c r="D142" s="303"/>
      <c r="E142" s="396"/>
    </row>
    <row r="143" spans="1:8" x14ac:dyDescent="0.2">
      <c r="A143" s="395"/>
      <c r="D143" s="303"/>
      <c r="E143" s="396"/>
    </row>
    <row r="144" spans="1:8" x14ac:dyDescent="0.2">
      <c r="A144" s="395"/>
      <c r="D144" s="303"/>
      <c r="E144" s="396"/>
    </row>
    <row r="145" spans="1:5" x14ac:dyDescent="0.2">
      <c r="A145" s="395"/>
      <c r="D145" s="303"/>
      <c r="E145" s="396"/>
    </row>
    <row r="146" spans="1:5" x14ac:dyDescent="0.2">
      <c r="A146" s="395"/>
      <c r="D146" s="303"/>
      <c r="E146" s="396"/>
    </row>
    <row r="147" spans="1:5" x14ac:dyDescent="0.2">
      <c r="A147" s="395"/>
      <c r="D147" s="303"/>
      <c r="E147" s="396"/>
    </row>
    <row r="148" spans="1:5" x14ac:dyDescent="0.2">
      <c r="A148" s="395"/>
      <c r="D148" s="303"/>
      <c r="E148" s="396"/>
    </row>
    <row r="149" spans="1:5" x14ac:dyDescent="0.2">
      <c r="A149" s="395"/>
      <c r="D149" s="303"/>
      <c r="E149" s="396"/>
    </row>
    <row r="150" spans="1:5" x14ac:dyDescent="0.2">
      <c r="A150" s="395"/>
      <c r="D150" s="303"/>
      <c r="E150" s="396"/>
    </row>
    <row r="151" spans="1:5" x14ac:dyDescent="0.2">
      <c r="A151" s="395"/>
      <c r="D151" s="303"/>
      <c r="E151" s="396"/>
    </row>
    <row r="152" spans="1:5" x14ac:dyDescent="0.2">
      <c r="A152" s="395"/>
      <c r="D152" s="303"/>
      <c r="E152" s="396"/>
    </row>
    <row r="153" spans="1:5" x14ac:dyDescent="0.2">
      <c r="A153" s="395"/>
      <c r="D153" s="303"/>
      <c r="E153" s="396"/>
    </row>
    <row r="154" spans="1:5" x14ac:dyDescent="0.2">
      <c r="A154" s="395"/>
      <c r="D154" s="303"/>
      <c r="E154" s="396"/>
    </row>
    <row r="155" spans="1:5" x14ac:dyDescent="0.2">
      <c r="A155" s="395"/>
      <c r="D155" s="303"/>
      <c r="E155" s="396"/>
    </row>
    <row r="156" spans="1:5" x14ac:dyDescent="0.2">
      <c r="A156" s="395"/>
      <c r="D156" s="303"/>
      <c r="E156" s="396"/>
    </row>
    <row r="157" spans="1:5" x14ac:dyDescent="0.2">
      <c r="A157" s="395"/>
      <c r="D157" s="303"/>
      <c r="E157" s="396"/>
    </row>
    <row r="158" spans="1:5" x14ac:dyDescent="0.2">
      <c r="A158" s="395"/>
      <c r="D158" s="303"/>
      <c r="E158" s="396"/>
    </row>
    <row r="159" spans="1:5" x14ac:dyDescent="0.2">
      <c r="A159" s="395"/>
      <c r="D159" s="303"/>
      <c r="E159" s="396"/>
    </row>
    <row r="160" spans="1:5" x14ac:dyDescent="0.2">
      <c r="A160" s="395"/>
      <c r="C160" s="401"/>
      <c r="D160" s="303"/>
      <c r="E160" s="396"/>
    </row>
    <row r="161" spans="1:5" x14ac:dyDescent="0.2">
      <c r="A161" s="395"/>
      <c r="C161" s="401"/>
      <c r="D161" s="303"/>
      <c r="E161" s="396"/>
    </row>
    <row r="162" spans="1:5" x14ac:dyDescent="0.2">
      <c r="A162" s="395"/>
      <c r="C162" s="401"/>
      <c r="D162" s="303"/>
      <c r="E162" s="396"/>
    </row>
    <row r="163" spans="1:5" x14ac:dyDescent="0.2">
      <c r="A163" s="395"/>
      <c r="C163" s="401"/>
      <c r="D163" s="303"/>
      <c r="E163" s="396"/>
    </row>
    <row r="164" spans="1:5" x14ac:dyDescent="0.2">
      <c r="A164" s="395"/>
      <c r="C164" s="401"/>
      <c r="D164" s="303"/>
      <c r="E164" s="396"/>
    </row>
    <row r="165" spans="1:5" x14ac:dyDescent="0.2">
      <c r="A165" s="395"/>
      <c r="C165" s="401"/>
      <c r="D165" s="303"/>
      <c r="E165" s="396"/>
    </row>
    <row r="166" spans="1:5" x14ac:dyDescent="0.2">
      <c r="A166" s="395"/>
      <c r="C166" s="401"/>
      <c r="D166" s="303"/>
      <c r="E166" s="396"/>
    </row>
    <row r="167" spans="1:5" x14ac:dyDescent="0.2">
      <c r="A167" s="395"/>
      <c r="C167" s="401"/>
      <c r="D167" s="303"/>
      <c r="E167" s="396"/>
    </row>
    <row r="168" spans="1:5" x14ac:dyDescent="0.2">
      <c r="A168" s="395"/>
      <c r="C168" s="401"/>
      <c r="D168" s="303"/>
      <c r="E168" s="396"/>
    </row>
    <row r="169" spans="1:5" x14ac:dyDescent="0.2">
      <c r="A169" s="395"/>
      <c r="C169" s="401"/>
      <c r="D169" s="303"/>
      <c r="E169" s="396"/>
    </row>
    <row r="170" spans="1:5" x14ac:dyDescent="0.2">
      <c r="A170" s="395"/>
      <c r="C170" s="401"/>
      <c r="D170" s="303"/>
      <c r="E170" s="396"/>
    </row>
    <row r="171" spans="1:5" x14ac:dyDescent="0.2">
      <c r="A171" s="395"/>
      <c r="C171" s="401"/>
      <c r="D171" s="303"/>
      <c r="E171" s="396"/>
    </row>
    <row r="172" spans="1:5" x14ac:dyDescent="0.2">
      <c r="A172" s="395"/>
      <c r="C172" s="401"/>
      <c r="D172" s="303"/>
      <c r="E172" s="396"/>
    </row>
    <row r="173" spans="1:5" x14ac:dyDescent="0.2">
      <c r="A173" s="395"/>
      <c r="C173" s="401"/>
      <c r="D173" s="303"/>
      <c r="E173" s="396"/>
    </row>
    <row r="174" spans="1:5" x14ac:dyDescent="0.2">
      <c r="A174" s="395"/>
      <c r="C174" s="401"/>
      <c r="D174" s="303"/>
      <c r="E174" s="396"/>
    </row>
    <row r="175" spans="1:5" x14ac:dyDescent="0.2">
      <c r="A175" s="395"/>
      <c r="C175" s="401"/>
      <c r="D175" s="303"/>
      <c r="E175" s="396"/>
    </row>
    <row r="176" spans="1:5" x14ac:dyDescent="0.2">
      <c r="A176" s="395"/>
      <c r="C176" s="401"/>
      <c r="D176" s="303"/>
      <c r="E176" s="396"/>
    </row>
    <row r="177" spans="1:5" x14ac:dyDescent="0.2">
      <c r="A177" s="395"/>
      <c r="C177" s="401"/>
      <c r="D177" s="303"/>
      <c r="E177" s="396"/>
    </row>
    <row r="178" spans="1:5" x14ac:dyDescent="0.2">
      <c r="A178" s="395"/>
      <c r="C178" s="401"/>
      <c r="D178" s="303"/>
      <c r="E178" s="396"/>
    </row>
    <row r="179" spans="1:5" x14ac:dyDescent="0.2">
      <c r="A179" s="395"/>
      <c r="C179" s="401"/>
      <c r="D179" s="303"/>
      <c r="E179" s="396"/>
    </row>
    <row r="180" spans="1:5" x14ac:dyDescent="0.2">
      <c r="A180" s="395"/>
      <c r="C180" s="401"/>
      <c r="D180" s="303"/>
      <c r="E180" s="396"/>
    </row>
    <row r="181" spans="1:5" x14ac:dyDescent="0.2">
      <c r="A181" s="395"/>
      <c r="C181" s="401"/>
      <c r="D181" s="303"/>
      <c r="E181" s="396"/>
    </row>
    <row r="182" spans="1:5" x14ac:dyDescent="0.2">
      <c r="A182" s="395"/>
      <c r="C182" s="401"/>
      <c r="D182" s="303"/>
      <c r="E182" s="396"/>
    </row>
    <row r="183" spans="1:5" x14ac:dyDescent="0.2">
      <c r="A183" s="395"/>
      <c r="C183" s="401"/>
      <c r="D183" s="303"/>
      <c r="E183" s="396"/>
    </row>
    <row r="184" spans="1:5" x14ac:dyDescent="0.2">
      <c r="A184" s="395"/>
      <c r="C184" s="401"/>
      <c r="D184" s="303"/>
      <c r="E184" s="396"/>
    </row>
    <row r="185" spans="1:5" x14ac:dyDescent="0.2">
      <c r="A185" s="395"/>
      <c r="C185" s="401"/>
      <c r="D185" s="303"/>
      <c r="E185" s="396"/>
    </row>
    <row r="186" spans="1:5" x14ac:dyDescent="0.2">
      <c r="A186" s="395"/>
      <c r="C186" s="401"/>
      <c r="D186" s="303"/>
      <c r="E186" s="396"/>
    </row>
    <row r="187" spans="1:5" x14ac:dyDescent="0.2">
      <c r="A187" s="395"/>
      <c r="C187" s="401"/>
      <c r="D187" s="303"/>
      <c r="E187" s="396"/>
    </row>
    <row r="188" spans="1:5" x14ac:dyDescent="0.2">
      <c r="A188" s="395"/>
      <c r="C188" s="401"/>
      <c r="D188" s="303"/>
      <c r="E188" s="396"/>
    </row>
    <row r="189" spans="1:5" x14ac:dyDescent="0.2">
      <c r="A189" s="395"/>
      <c r="C189" s="401"/>
      <c r="D189" s="303"/>
      <c r="E189" s="396"/>
    </row>
    <row r="190" spans="1:5" x14ac:dyDescent="0.2">
      <c r="A190" s="395"/>
      <c r="C190" s="401"/>
      <c r="D190" s="303"/>
      <c r="E190" s="396"/>
    </row>
    <row r="191" spans="1:5" x14ac:dyDescent="0.2">
      <c r="A191" s="395"/>
      <c r="C191" s="401"/>
      <c r="D191" s="303"/>
      <c r="E191" s="396"/>
    </row>
    <row r="192" spans="1:5" x14ac:dyDescent="0.2">
      <c r="A192" s="395"/>
      <c r="C192" s="401"/>
      <c r="D192" s="303"/>
      <c r="E192" s="396"/>
    </row>
    <row r="193" spans="1:5" x14ac:dyDescent="0.2">
      <c r="A193" s="395"/>
      <c r="C193" s="401"/>
      <c r="D193" s="303"/>
      <c r="E193" s="396"/>
    </row>
    <row r="194" spans="1:5" x14ac:dyDescent="0.2">
      <c r="A194" s="395"/>
      <c r="C194" s="401"/>
      <c r="D194" s="303"/>
      <c r="E194" s="396"/>
    </row>
    <row r="195" spans="1:5" x14ac:dyDescent="0.2">
      <c r="A195" s="395"/>
      <c r="C195" s="401"/>
      <c r="D195" s="303"/>
      <c r="E195" s="396"/>
    </row>
    <row r="196" spans="1:5" x14ac:dyDescent="0.2">
      <c r="A196" s="395"/>
      <c r="C196" s="401"/>
      <c r="D196" s="303"/>
      <c r="E196" s="396"/>
    </row>
    <row r="197" spans="1:5" x14ac:dyDescent="0.2">
      <c r="A197" s="395"/>
      <c r="C197" s="401"/>
      <c r="D197" s="303"/>
      <c r="E197" s="396"/>
    </row>
    <row r="198" spans="1:5" x14ac:dyDescent="0.2">
      <c r="A198" s="395"/>
      <c r="C198" s="401"/>
      <c r="D198" s="303"/>
      <c r="E198" s="396"/>
    </row>
    <row r="199" spans="1:5" x14ac:dyDescent="0.2">
      <c r="A199" s="395"/>
      <c r="C199" s="401"/>
      <c r="D199" s="303"/>
      <c r="E199" s="396"/>
    </row>
    <row r="200" spans="1:5" x14ac:dyDescent="0.2">
      <c r="A200" s="395"/>
      <c r="C200" s="401"/>
      <c r="D200" s="303"/>
      <c r="E200" s="396"/>
    </row>
    <row r="201" spans="1:5" x14ac:dyDescent="0.2">
      <c r="A201" s="395"/>
      <c r="C201" s="401"/>
      <c r="D201" s="303"/>
      <c r="E201" s="396"/>
    </row>
    <row r="202" spans="1:5" x14ac:dyDescent="0.2">
      <c r="A202" s="395"/>
      <c r="C202" s="401"/>
      <c r="D202" s="303"/>
      <c r="E202" s="396"/>
    </row>
    <row r="203" spans="1:5" x14ac:dyDescent="0.2">
      <c r="A203" s="395"/>
      <c r="C203" s="401"/>
      <c r="D203" s="303"/>
      <c r="E203" s="396"/>
    </row>
    <row r="204" spans="1:5" x14ac:dyDescent="0.2">
      <c r="A204" s="395"/>
      <c r="C204" s="401"/>
      <c r="D204" s="303"/>
      <c r="E204" s="396"/>
    </row>
    <row r="205" spans="1:5" x14ac:dyDescent="0.2">
      <c r="A205" s="395"/>
      <c r="C205" s="401"/>
      <c r="D205" s="303"/>
      <c r="E205" s="396"/>
    </row>
    <row r="206" spans="1:5" x14ac:dyDescent="0.2">
      <c r="A206" s="395"/>
      <c r="C206" s="401"/>
      <c r="D206" s="303"/>
      <c r="E206" s="396"/>
    </row>
    <row r="207" spans="1:5" x14ac:dyDescent="0.2">
      <c r="A207" s="395"/>
      <c r="C207" s="401"/>
      <c r="D207" s="303"/>
      <c r="E207" s="396"/>
    </row>
    <row r="208" spans="1:5" x14ac:dyDescent="0.2">
      <c r="A208" s="395"/>
      <c r="C208" s="401"/>
      <c r="D208" s="303"/>
      <c r="E208" s="396"/>
    </row>
    <row r="209" spans="1:5" x14ac:dyDescent="0.2">
      <c r="A209" s="395"/>
      <c r="C209" s="401"/>
      <c r="D209" s="303"/>
      <c r="E209" s="396"/>
    </row>
    <row r="210" spans="1:5" x14ac:dyDescent="0.2">
      <c r="A210" s="395"/>
      <c r="C210" s="401"/>
      <c r="D210" s="303"/>
      <c r="E210" s="396"/>
    </row>
    <row r="211" spans="1:5" x14ac:dyDescent="0.2">
      <c r="A211" s="395"/>
      <c r="C211" s="401"/>
      <c r="D211" s="303"/>
      <c r="E211" s="396"/>
    </row>
    <row r="212" spans="1:5" x14ac:dyDescent="0.2">
      <c r="A212" s="395"/>
      <c r="C212" s="401"/>
      <c r="D212" s="303"/>
      <c r="E212" s="396"/>
    </row>
    <row r="213" spans="1:5" x14ac:dyDescent="0.2">
      <c r="A213" s="395"/>
      <c r="C213" s="401"/>
      <c r="D213" s="303"/>
      <c r="E213" s="396"/>
    </row>
    <row r="214" spans="1:5" x14ac:dyDescent="0.2">
      <c r="A214" s="395"/>
      <c r="C214" s="401"/>
      <c r="D214" s="303"/>
      <c r="E214" s="396"/>
    </row>
    <row r="215" spans="1:5" x14ac:dyDescent="0.2">
      <c r="A215" s="395"/>
      <c r="C215" s="401"/>
      <c r="D215" s="303"/>
      <c r="E215" s="396"/>
    </row>
    <row r="216" spans="1:5" x14ac:dyDescent="0.2">
      <c r="A216" s="395"/>
      <c r="C216" s="401"/>
      <c r="D216" s="303"/>
      <c r="E216" s="396"/>
    </row>
    <row r="217" spans="1:5" x14ac:dyDescent="0.2">
      <c r="A217" s="395"/>
      <c r="C217" s="401"/>
      <c r="D217" s="303"/>
      <c r="E217" s="396"/>
    </row>
    <row r="218" spans="1:5" x14ac:dyDescent="0.2">
      <c r="A218" s="395"/>
      <c r="C218" s="401"/>
      <c r="D218" s="303"/>
      <c r="E218" s="396"/>
    </row>
    <row r="219" spans="1:5" x14ac:dyDescent="0.2">
      <c r="A219" s="395"/>
      <c r="C219" s="401"/>
      <c r="D219" s="303"/>
      <c r="E219" s="396"/>
    </row>
    <row r="220" spans="1:5" x14ac:dyDescent="0.2">
      <c r="A220" s="395"/>
      <c r="C220" s="401"/>
      <c r="D220" s="303"/>
      <c r="E220" s="396"/>
    </row>
    <row r="221" spans="1:5" x14ac:dyDescent="0.2">
      <c r="A221" s="395"/>
      <c r="C221" s="401"/>
      <c r="D221" s="303"/>
      <c r="E221" s="396"/>
    </row>
    <row r="222" spans="1:5" x14ac:dyDescent="0.2">
      <c r="A222" s="395"/>
      <c r="C222" s="401"/>
      <c r="D222" s="303"/>
      <c r="E222" s="396"/>
    </row>
    <row r="223" spans="1:5" x14ac:dyDescent="0.2">
      <c r="A223" s="395"/>
      <c r="C223" s="401"/>
      <c r="D223" s="303"/>
      <c r="E223" s="396"/>
    </row>
    <row r="224" spans="1:5" x14ac:dyDescent="0.2">
      <c r="A224" s="395"/>
      <c r="C224" s="401"/>
      <c r="D224" s="303"/>
      <c r="E224" s="396"/>
    </row>
    <row r="225" spans="1:5" x14ac:dyDescent="0.2">
      <c r="A225" s="395"/>
      <c r="C225" s="401"/>
      <c r="D225" s="303"/>
      <c r="E225" s="396"/>
    </row>
    <row r="226" spans="1:5" x14ac:dyDescent="0.2">
      <c r="A226" s="395"/>
      <c r="C226" s="401"/>
      <c r="D226" s="303"/>
      <c r="E226" s="396"/>
    </row>
    <row r="227" spans="1:5" x14ac:dyDescent="0.2">
      <c r="A227" s="395"/>
      <c r="C227" s="401"/>
      <c r="D227" s="303"/>
      <c r="E227" s="396"/>
    </row>
    <row r="228" spans="1:5" x14ac:dyDescent="0.2">
      <c r="A228" s="395"/>
      <c r="C228" s="401"/>
      <c r="D228" s="303"/>
      <c r="E228" s="396"/>
    </row>
    <row r="229" spans="1:5" x14ac:dyDescent="0.2">
      <c r="A229" s="395"/>
      <c r="C229" s="401"/>
      <c r="D229" s="303"/>
      <c r="E229" s="396"/>
    </row>
    <row r="230" spans="1:5" x14ac:dyDescent="0.2">
      <c r="A230" s="395"/>
      <c r="C230" s="401"/>
      <c r="D230" s="303"/>
      <c r="E230" s="396"/>
    </row>
    <row r="231" spans="1:5" x14ac:dyDescent="0.2">
      <c r="A231" s="395"/>
      <c r="C231" s="401"/>
      <c r="D231" s="303"/>
      <c r="E231" s="396"/>
    </row>
    <row r="232" spans="1:5" x14ac:dyDescent="0.2">
      <c r="A232" s="395"/>
      <c r="C232" s="401"/>
      <c r="D232" s="304"/>
      <c r="E232" s="402"/>
    </row>
    <row r="233" spans="1:5" x14ac:dyDescent="0.2">
      <c r="A233" s="395"/>
      <c r="C233" s="401"/>
      <c r="D233" s="304"/>
      <c r="E233" s="402"/>
    </row>
    <row r="234" spans="1:5" x14ac:dyDescent="0.2">
      <c r="A234" s="395"/>
      <c r="C234" s="401"/>
      <c r="D234" s="304"/>
      <c r="E234" s="402"/>
    </row>
    <row r="235" spans="1:5" x14ac:dyDescent="0.2">
      <c r="A235" s="395"/>
      <c r="C235" s="401"/>
      <c r="D235" s="304"/>
      <c r="E235" s="402"/>
    </row>
    <row r="236" spans="1:5" x14ac:dyDescent="0.2">
      <c r="A236" s="395"/>
      <c r="C236" s="401"/>
      <c r="D236" s="304"/>
      <c r="E236" s="402"/>
    </row>
    <row r="237" spans="1:5" x14ac:dyDescent="0.2">
      <c r="A237" s="395"/>
      <c r="C237" s="401"/>
      <c r="D237" s="304"/>
      <c r="E237" s="402"/>
    </row>
    <row r="238" spans="1:5" x14ac:dyDescent="0.2">
      <c r="A238" s="395"/>
      <c r="C238" s="401"/>
      <c r="D238" s="304"/>
      <c r="E238" s="402"/>
    </row>
    <row r="239" spans="1:5" x14ac:dyDescent="0.2">
      <c r="A239" s="395"/>
      <c r="C239" s="401"/>
      <c r="D239" s="304"/>
      <c r="E239" s="402"/>
    </row>
    <row r="240" spans="1:5" x14ac:dyDescent="0.2">
      <c r="A240" s="395"/>
      <c r="C240" s="401"/>
      <c r="D240" s="304"/>
      <c r="E240" s="402"/>
    </row>
    <row r="241" spans="1:5" x14ac:dyDescent="0.2">
      <c r="A241" s="395"/>
      <c r="C241" s="401"/>
      <c r="D241" s="304"/>
      <c r="E241" s="402"/>
    </row>
    <row r="242" spans="1:5" x14ac:dyDescent="0.2">
      <c r="A242" s="395"/>
      <c r="C242" s="401"/>
      <c r="D242" s="304"/>
      <c r="E242" s="402"/>
    </row>
    <row r="243" spans="1:5" x14ac:dyDescent="0.2">
      <c r="A243" s="395"/>
      <c r="C243" s="401"/>
      <c r="D243" s="304"/>
      <c r="E243" s="402"/>
    </row>
    <row r="244" spans="1:5" x14ac:dyDescent="0.2">
      <c r="A244" s="395"/>
      <c r="C244" s="401"/>
      <c r="D244" s="304"/>
      <c r="E244" s="402"/>
    </row>
    <row r="245" spans="1:5" x14ac:dyDescent="0.2">
      <c r="A245" s="395"/>
      <c r="C245" s="401"/>
      <c r="D245" s="304"/>
      <c r="E245" s="402"/>
    </row>
    <row r="246" spans="1:5" x14ac:dyDescent="0.2">
      <c r="A246" s="395"/>
      <c r="C246" s="401"/>
      <c r="D246" s="304"/>
      <c r="E246" s="402"/>
    </row>
    <row r="247" spans="1:5" x14ac:dyDescent="0.2">
      <c r="A247" s="395"/>
      <c r="C247" s="401"/>
      <c r="D247" s="305"/>
      <c r="E247" s="403"/>
    </row>
    <row r="248" spans="1:5" x14ac:dyDescent="0.2">
      <c r="A248" s="395"/>
      <c r="C248" s="401"/>
      <c r="D248" s="305"/>
      <c r="E248" s="403"/>
    </row>
    <row r="249" spans="1:5" x14ac:dyDescent="0.2">
      <c r="A249" s="395"/>
      <c r="C249" s="401"/>
      <c r="D249" s="305"/>
      <c r="E249" s="403"/>
    </row>
    <row r="250" spans="1:5" x14ac:dyDescent="0.2">
      <c r="A250" s="395"/>
      <c r="C250" s="401"/>
      <c r="D250" s="305"/>
      <c r="E250" s="403"/>
    </row>
    <row r="251" spans="1:5" x14ac:dyDescent="0.2">
      <c r="A251" s="395"/>
      <c r="C251" s="401"/>
      <c r="D251" s="305"/>
      <c r="E251" s="403"/>
    </row>
    <row r="252" spans="1:5" x14ac:dyDescent="0.2">
      <c r="A252" s="395"/>
      <c r="C252" s="401"/>
      <c r="D252" s="305"/>
      <c r="E252" s="403"/>
    </row>
    <row r="253" spans="1:5" x14ac:dyDescent="0.2">
      <c r="A253" s="395"/>
      <c r="C253" s="401"/>
      <c r="D253" s="305"/>
      <c r="E253" s="403"/>
    </row>
    <row r="254" spans="1:5" x14ac:dyDescent="0.2">
      <c r="A254" s="395"/>
      <c r="C254" s="401"/>
      <c r="D254" s="305"/>
      <c r="E254" s="403"/>
    </row>
    <row r="255" spans="1:5" x14ac:dyDescent="0.2">
      <c r="A255" s="395"/>
      <c r="C255" s="401"/>
      <c r="D255" s="305"/>
      <c r="E255" s="403"/>
    </row>
    <row r="256" spans="1:5" x14ac:dyDescent="0.2">
      <c r="A256" s="395"/>
      <c r="C256" s="401"/>
      <c r="D256" s="305"/>
      <c r="E256" s="403"/>
    </row>
    <row r="257" spans="1:5" x14ac:dyDescent="0.2">
      <c r="A257" s="395"/>
      <c r="C257" s="401"/>
      <c r="D257" s="305"/>
      <c r="E257" s="403"/>
    </row>
    <row r="258" spans="1:5" x14ac:dyDescent="0.2">
      <c r="A258" s="395"/>
      <c r="C258" s="401"/>
      <c r="D258" s="305"/>
      <c r="E258" s="403"/>
    </row>
    <row r="259" spans="1:5" x14ac:dyDescent="0.2">
      <c r="A259" s="395"/>
      <c r="C259" s="401"/>
      <c r="D259" s="305"/>
      <c r="E259" s="403"/>
    </row>
    <row r="260" spans="1:5" x14ac:dyDescent="0.2">
      <c r="C260" s="401"/>
      <c r="D260" s="305"/>
      <c r="E260" s="403"/>
    </row>
    <row r="261" spans="1:5" x14ac:dyDescent="0.2">
      <c r="C261" s="401"/>
      <c r="D261" s="305"/>
      <c r="E261" s="403"/>
    </row>
    <row r="262" spans="1:5" x14ac:dyDescent="0.2">
      <c r="C262" s="401"/>
      <c r="D262" s="305"/>
      <c r="E262" s="403"/>
    </row>
    <row r="263" spans="1:5" x14ac:dyDescent="0.2">
      <c r="C263" s="401"/>
      <c r="D263" s="305"/>
      <c r="E263" s="403"/>
    </row>
    <row r="264" spans="1:5" x14ac:dyDescent="0.2">
      <c r="C264" s="401"/>
      <c r="D264" s="305"/>
      <c r="E264" s="403"/>
    </row>
    <row r="265" spans="1:5" x14ac:dyDescent="0.2">
      <c r="C265" s="401"/>
      <c r="D265" s="305"/>
      <c r="E265" s="403"/>
    </row>
    <row r="266" spans="1:5" x14ac:dyDescent="0.2">
      <c r="C266" s="401"/>
      <c r="D266" s="305"/>
      <c r="E266" s="403"/>
    </row>
    <row r="267" spans="1:5" x14ac:dyDescent="0.2">
      <c r="C267" s="401"/>
      <c r="D267" s="305"/>
      <c r="E267" s="403"/>
    </row>
    <row r="268" spans="1:5" x14ac:dyDescent="0.2">
      <c r="C268" s="401"/>
      <c r="D268" s="305"/>
      <c r="E268" s="403"/>
    </row>
    <row r="269" spans="1:5" x14ac:dyDescent="0.2">
      <c r="C269" s="401"/>
      <c r="D269" s="305"/>
      <c r="E269" s="403"/>
    </row>
    <row r="270" spans="1:5" x14ac:dyDescent="0.2">
      <c r="C270" s="401"/>
      <c r="D270" s="305"/>
      <c r="E270" s="403"/>
    </row>
    <row r="271" spans="1:5" x14ac:dyDescent="0.2">
      <c r="C271" s="401"/>
      <c r="D271" s="305"/>
      <c r="E271" s="403"/>
    </row>
    <row r="272" spans="1:5" x14ac:dyDescent="0.2">
      <c r="C272" s="401"/>
      <c r="D272" s="305"/>
      <c r="E272" s="403"/>
    </row>
    <row r="273" spans="3:5" x14ac:dyDescent="0.2">
      <c r="C273" s="401"/>
      <c r="D273" s="305"/>
      <c r="E273" s="403"/>
    </row>
    <row r="274" spans="3:5" x14ac:dyDescent="0.2">
      <c r="C274" s="401"/>
      <c r="D274" s="305"/>
      <c r="E274" s="403"/>
    </row>
    <row r="275" spans="3:5" x14ac:dyDescent="0.2">
      <c r="C275" s="401"/>
      <c r="D275" s="305"/>
      <c r="E275" s="403"/>
    </row>
    <row r="276" spans="3:5" x14ac:dyDescent="0.2">
      <c r="C276" s="401"/>
      <c r="D276" s="305"/>
      <c r="E276" s="403"/>
    </row>
    <row r="277" spans="3:5" x14ac:dyDescent="0.2">
      <c r="C277" s="401"/>
      <c r="D277" s="305"/>
      <c r="E277" s="403"/>
    </row>
    <row r="278" spans="3:5" x14ac:dyDescent="0.2">
      <c r="C278" s="401"/>
      <c r="D278" s="305"/>
      <c r="E278" s="403"/>
    </row>
    <row r="279" spans="3:5" x14ac:dyDescent="0.2">
      <c r="C279" s="401"/>
      <c r="D279" s="305"/>
      <c r="E279" s="403"/>
    </row>
    <row r="280" spans="3:5" x14ac:dyDescent="0.2">
      <c r="C280" s="401"/>
      <c r="D280" s="305"/>
      <c r="E280" s="403"/>
    </row>
    <row r="281" spans="3:5" x14ac:dyDescent="0.2">
      <c r="C281" s="401"/>
      <c r="D281" s="305"/>
      <c r="E281" s="403"/>
    </row>
    <row r="282" spans="3:5" x14ac:dyDescent="0.2">
      <c r="C282" s="401"/>
      <c r="D282" s="305"/>
      <c r="E282" s="403"/>
    </row>
    <row r="283" spans="3:5" x14ac:dyDescent="0.2">
      <c r="C283" s="401"/>
      <c r="D283" s="305"/>
      <c r="E283" s="403"/>
    </row>
    <row r="284" spans="3:5" x14ac:dyDescent="0.2">
      <c r="C284" s="401"/>
      <c r="D284" s="305"/>
      <c r="E284" s="403"/>
    </row>
    <row r="285" spans="3:5" x14ac:dyDescent="0.2">
      <c r="C285" s="401"/>
      <c r="D285" s="305"/>
      <c r="E285" s="403"/>
    </row>
    <row r="286" spans="3:5" x14ac:dyDescent="0.2">
      <c r="C286" s="401"/>
      <c r="D286" s="305"/>
      <c r="E286" s="403"/>
    </row>
    <row r="287" spans="3:5" x14ac:dyDescent="0.2">
      <c r="C287" s="401"/>
      <c r="D287" s="305"/>
      <c r="E287" s="403"/>
    </row>
    <row r="288" spans="3:5" x14ac:dyDescent="0.2">
      <c r="C288" s="401"/>
      <c r="D288" s="305"/>
      <c r="E288" s="403"/>
    </row>
  </sheetData>
  <sheetProtection algorithmName="SHA-512" hashValue="Yd0kXYZa6X/pHJhnBeM/5eugmKHT34c5K7sPJGj87BufPUzxY1exBVbt2Lg9r03HS9pZ/0SY65/J8/QaVqjvUQ==" saltValue="36nYq0rJDfZA3rMp+UOZtw==" spinCount="100000" sheet="1" objects="1" scenarios="1" formatCells="0" formatColumns="0" formatRows="0"/>
  <mergeCells count="2"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REKAPITULACIJA</vt:lpstr>
      <vt:lpstr>GRADB. KONST. -1. FAZA_1. etapa</vt:lpstr>
      <vt:lpstr>GRADB. KONST. -1. FAZA_2. etapa</vt:lpstr>
      <vt:lpstr>JR - 1. FAZA_1. in 2. etapa</vt:lpstr>
      <vt:lpstr>Vodovod - 1. FAZA_1. etapa</vt:lpstr>
      <vt:lpstr>Vodovod - 1. FAZA_2. 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Hotko</dc:creator>
  <cp:lastModifiedBy>Vilma Zupančič</cp:lastModifiedBy>
  <cp:lastPrinted>2017-09-06T14:14:18Z</cp:lastPrinted>
  <dcterms:created xsi:type="dcterms:W3CDTF">2017-09-06T07:45:26Z</dcterms:created>
  <dcterms:modified xsi:type="dcterms:W3CDTF">2017-09-22T11:50:04Z</dcterms:modified>
</cp:coreProperties>
</file>