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70" windowHeight="14520" activeTab="0"/>
  </bookViews>
  <sheets>
    <sheet name="Rekapitulacija" sheetId="1" r:id="rId1"/>
    <sheet name="Gradbena dela" sheetId="2" r:id="rId2"/>
    <sheet name="Zapora vozišča" sheetId="3" r:id="rId3"/>
    <sheet name="CR" sheetId="4" r:id="rId4"/>
    <sheet name="Stroški varnosti" sheetId="5" r:id="rId5"/>
  </sheets>
  <definedNames>
    <definedName name="_xlnm.Print_Area" localSheetId="1">'Gradbena dela'!$A$1:$F$222</definedName>
  </definedNames>
  <calcPr fullCalcOnLoad="1"/>
</workbook>
</file>

<file path=xl/sharedStrings.xml><?xml version="1.0" encoding="utf-8"?>
<sst xmlns="http://schemas.openxmlformats.org/spreadsheetml/2006/main" count="420" uniqueCount="255">
  <si>
    <t>opis postavke</t>
  </si>
  <si>
    <t>enota</t>
  </si>
  <si>
    <t>količina</t>
  </si>
  <si>
    <t>cena</t>
  </si>
  <si>
    <t>kos</t>
  </si>
  <si>
    <t>SKUPAJ</t>
  </si>
  <si>
    <t>2. ZEMELJSKA DELA</t>
  </si>
  <si>
    <t>2.01</t>
  </si>
  <si>
    <t>2.02</t>
  </si>
  <si>
    <t xml:space="preserve">Dodatek za ročni izkop v območju obstoječih komunalnih vodov. </t>
  </si>
  <si>
    <t>2.03</t>
  </si>
  <si>
    <t>2.05</t>
  </si>
  <si>
    <t>3. ZGORNJI USTROJ</t>
  </si>
  <si>
    <t>3.01</t>
  </si>
  <si>
    <t>3.02</t>
  </si>
  <si>
    <t>3.03</t>
  </si>
  <si>
    <t>3.04</t>
  </si>
  <si>
    <t>3.05</t>
  </si>
  <si>
    <t>3.06</t>
  </si>
  <si>
    <t xml:space="preserve">SKUPAJ </t>
  </si>
  <si>
    <t xml:space="preserve">SKUPAJ Z DDV </t>
  </si>
  <si>
    <t>Premaz stika stari novi asfalt z bitumensko emulzijo.</t>
  </si>
  <si>
    <t>3.07</t>
  </si>
  <si>
    <t>3.08</t>
  </si>
  <si>
    <t>3.09</t>
  </si>
  <si>
    <t xml:space="preserve">REKAPITULACIJA </t>
  </si>
  <si>
    <t>DDV (22%)</t>
  </si>
  <si>
    <t xml:space="preserve">Nakladanje, odvoz ter razprostiranje izkopanega materiala na deponiji (material III. kategorije) vključno s plačilom takse. </t>
  </si>
  <si>
    <t>1. PREDDELA</t>
  </si>
  <si>
    <t>1.01</t>
  </si>
  <si>
    <t>km</t>
  </si>
  <si>
    <t>1.02</t>
  </si>
  <si>
    <t>Zakoličba in zavarovanje prečnih profilov ceste.</t>
  </si>
  <si>
    <t>1.03</t>
  </si>
  <si>
    <t>Rezanje asfaltne plasti s talno diamantno žago, debele 6 do 10 cm</t>
  </si>
  <si>
    <t>1.04</t>
  </si>
  <si>
    <t>1.06</t>
  </si>
  <si>
    <t>Odkop in odstranitev vseh vrst betonskih robnikov na betonskem temelju.</t>
  </si>
  <si>
    <t>1.08</t>
  </si>
  <si>
    <t>1.09</t>
  </si>
  <si>
    <t>1.11</t>
  </si>
  <si>
    <t>1.12</t>
  </si>
  <si>
    <t>4. METEORNA KANALIZACIJA</t>
  </si>
  <si>
    <t>4.01</t>
  </si>
  <si>
    <t>Zakoličba lokacij jaškov s situativnim in višinskim zavarovanjem.</t>
  </si>
  <si>
    <t>4.02</t>
  </si>
  <si>
    <t>4.04</t>
  </si>
  <si>
    <t>4.06</t>
  </si>
  <si>
    <t>4.08</t>
  </si>
  <si>
    <t>4.11</t>
  </si>
  <si>
    <t>4.12</t>
  </si>
  <si>
    <t>4.13</t>
  </si>
  <si>
    <t xml:space="preserve">Izdelava priključka nove kanalizacije na obstoječ jašek vključno z izdelavo preboja in vodotesno obdelavo stika. </t>
  </si>
  <si>
    <t>Izdelava enostranskega podprtega opaža za ravne temelje.</t>
  </si>
  <si>
    <t>kg</t>
  </si>
  <si>
    <t xml:space="preserve">Dodatki betona za vodonepropustnost. </t>
  </si>
  <si>
    <t>SKUPAJ:</t>
  </si>
  <si>
    <t>6.01</t>
  </si>
  <si>
    <t>Sekanje žive meje ter gostega grmovja z debelino debla do 15 cm, vključno z ruvanjem korenin ter odvozom vej in korenin v deponijo.</t>
  </si>
  <si>
    <t xml:space="preserve">Zakoličba obstoječih podzemnih komunalnih vodov:                                                                                                                                                                                                                           </t>
  </si>
  <si>
    <t>- kanalizacija: 500m</t>
  </si>
  <si>
    <t>- vodovod: 450m</t>
  </si>
  <si>
    <t>- elektro vod: 450m</t>
  </si>
  <si>
    <t>- plinovod: 560m</t>
  </si>
  <si>
    <t>- cestana razsvetljava: 560m</t>
  </si>
  <si>
    <t>- TK telekom: 150m</t>
  </si>
  <si>
    <t xml:space="preserve">Nabava in polaganje granitnih kock 8/8/8 položenih na peščeno podlago d=5cm, vključno z nabavo in polaganjem drenažne folije, nabavo peska ter fugiranjem s fugirno zalivno maso. </t>
  </si>
  <si>
    <t xml:space="preserve">Nabava humusa iz stranskega odvzema, transport in razprostiranje humusa v debelini 15cm vključno z zatravitvijo s travnim semenom. </t>
  </si>
  <si>
    <t>Široki izkop v materialu III. kategorije za izvedbo spodnjega ustroja pod utrjenimi površinami, vključno z direktnim nakladanjem izkopanega materiala na transportna sredstva (obračun v raščenem stanju).</t>
  </si>
  <si>
    <t>Ureditev planuma z grobim in finim planiranjem s točnostjo +/- 3 cm in valjanjem z motornim valjarjem do zbitosti 60 Mpa.</t>
  </si>
  <si>
    <t xml:space="preserve">Nabava in zasaditev sadik žive meje Liguster (Ligustrum) - višina sadike 40 - 60cm, raster saditve 30cm. </t>
  </si>
  <si>
    <t>vrednost</t>
  </si>
  <si>
    <t xml:space="preserve">Geomehanski nadzor tekom gradnje, nad izvajanjem zemeljskih del, planuma izkopa, z vsemi potrebnimi preiskavami materiala in terena ter poročilom. </t>
  </si>
  <si>
    <t>ur</t>
  </si>
  <si>
    <t>Projektantski nadzor in spremljanje objekta med gradnjo (cesta, kanalizacija).</t>
  </si>
  <si>
    <t xml:space="preserve">Dobava in polaganje robnikov v beton C16/20 z zalivanjem stikov s cementno malto - robniki dimenzij 15/25/100cm - pokončni robniki. </t>
  </si>
  <si>
    <t xml:space="preserve">Dobava in polaganje robnikov v beton C16/20 z zalivanjem stikov s cementno malto - robniki dimenzij 15/25/100cm - zvrnjeni robniki. </t>
  </si>
  <si>
    <t xml:space="preserve">Dobava in polaganje robnikov v beton C16/20  z zalivanjem stikov s cementno malto - robniki dimenzij 5/20/100cm - vrtni robniki z ravno zgornjo ploskvijo. </t>
  </si>
  <si>
    <t>Izkop gradbene jame - jarka v materialu III. kategorije za izdelavo kanalizacije z direktnim nakladanjem na transportna sredstva - poglobitev širokega izkopa (računano v raščenem stanju).</t>
  </si>
  <si>
    <t>Nabava, transport in vgradnja UKC-PVC kanalizacijskih cevi vključno s pripravo peščene poteljice d=10cm in obsutje s peskom 0/4mm d=10cm nad teme cevi (cevi SN 8).</t>
  </si>
  <si>
    <t>- cevi DN 160</t>
  </si>
  <si>
    <t>- cevi DN 200</t>
  </si>
  <si>
    <t xml:space="preserve">Zasip gradbene jame - jarka kanalizacijske cevi z materialom iz stranskega odzema (drobljenec 0/64mm), vključno s komprimiranjem - zasip do planuma širokega izkopa. </t>
  </si>
  <si>
    <t>Odvoz odkopanega materiala III. kategorije s kamioni v deponijo z zvračanjem toda brez nakladanja, vključno z razprostiranjem na deponiji in plačilom takse - obračun v raščenem stanju.</t>
  </si>
  <si>
    <t>Pregled in čiščenje kanala po končanih delih ter kontrola tesnosti skladno s standardi.</t>
  </si>
  <si>
    <t>- LTŽ pokrov 50cm, 125 kN vt. pod robnikom</t>
  </si>
  <si>
    <t>št</t>
  </si>
  <si>
    <t>Zakoličba AB zidov s situativnim in višinskim zavarovanjem.</t>
  </si>
  <si>
    <t xml:space="preserve">Nabava, transport in vgradnja betona C12/15 - podložni beton za zid.          </t>
  </si>
  <si>
    <t>Izdelava dvostranskega vertikalnega opaža za stene zidu.</t>
  </si>
  <si>
    <t>Dobava in postavitev rebrastih žic iz visokovrednega naravno trdega jekla B St 500 S(B) s premerom do 12 mm, za srednje zahtevno ojačitev.</t>
  </si>
  <si>
    <t>Dobava, transport in vgradnja cementnega betona C25/30 - beton za podporni zid.</t>
  </si>
  <si>
    <t>PREDRAČUN Z REKAPITULACIJO - GRADBENA DELA</t>
  </si>
  <si>
    <t>Obnova in zavarovanje zakoličbe osi trase javne ceste v ravninskem terenu.</t>
  </si>
  <si>
    <t>Izdelava nevezane nosilne plasti enakomerno zrnatega drobljenca (tampona 0/32) iz kamnine v debelini minimalno 20 cm vključno z nabavo in transportom materiala.</t>
  </si>
  <si>
    <t>Izdelava nosilne asfaltne plasti iz bituminizirane zmesi AC 16 base B 70/100 A3 v debelini 6 cm (asfalt na cesti).</t>
  </si>
  <si>
    <t>Izdelava obrabne asfaltne plasti iz bituminizirane zmesi AC 8 surf B 70/100 A3, v debelini 4 cm (asfalt na cesti).</t>
  </si>
  <si>
    <t>Izdelava obrabne asfaltne plasti iz bituminizirane zmesi AC 8 surf B70/100, A5, v debelini 5 cm (asfalt na hodniku).</t>
  </si>
  <si>
    <t xml:space="preserve">Dobava in polaganje robnikov v beton C16/20 z zalivanjem stikov s cementno malto - robniki dimenzij 15/25/100cm - pokončni robniki s predfabricirano odprtino za vtok pod robnikom. </t>
  </si>
  <si>
    <t>- LTŽ rešetko 400/400, 250kN</t>
  </si>
  <si>
    <t>Izdelava revizijskih jaškov premera 80cm iz betonskih cevi, vključno z razširitvijo izkopa, zasipom, betonskim dnom iz C16/20 ter tipskim LŽ pokrovom premera 60cm, nosilnosti 250 kN:</t>
  </si>
  <si>
    <t>Dobava in vgradnja tipskih kanalet širine 200-250mm (kot sistem Hauraton Faserfix), vključno z betonskim temeljem C 25/30 ter povozno rešetko nosilnosti 250 kN</t>
  </si>
  <si>
    <t xml:space="preserve">Dobava in vgradnja tipskega zaključnega elementa kanalete dolžine 0,5m z rešetko  nosilnosti 250 kN, vgradnja na betonski podlagi C25/30 - peskolov. </t>
  </si>
  <si>
    <t xml:space="preserve">Rušenje površin iz betonskih tlakovcev vključno z odvozom materiala v deponijo. </t>
  </si>
  <si>
    <t>Demontaža obstoječe lesene ograje z deponiranjem na gradbišču za kasnejšo ponovno vgranjo.</t>
  </si>
  <si>
    <t>Rezanje in rušenje obstoječega AB parapetnega zidu z odvozom materiala v deponijo.</t>
  </si>
  <si>
    <t xml:space="preserve">Obrezovanje vej smreke z odvozom materiala v deponijo. </t>
  </si>
  <si>
    <t xml:space="preserve">Kontrola globine obstoječega priključnega revizijskega jaška. </t>
  </si>
  <si>
    <t xml:space="preserve">Izdelava vtočnih jaškov premera 50cm iz betonskih cevi, vključno z razširitvijo izkopa, zasipom, betonskim dnom iz C 16/20 - globina jaška od 1 do 2m, vključno s tipskim pokrovom: </t>
  </si>
  <si>
    <t xml:space="preserve">Izdelava vtočnih jaškov premera 50cm iz betonskih cevi, vključno z razširitvijo izkopa, zasipom, betonskim dnom iz C 16/20 - globina jaška od 2 do 3m, vključno s tipskim pokrovom: </t>
  </si>
  <si>
    <t>- globina jaška od 1 do 2m</t>
  </si>
  <si>
    <t>- globina jaška od 2 do 3m</t>
  </si>
  <si>
    <t>Izkop gradbene jame - jarka v materialu III. kategorije za izdelavo AB zidu - poglobitev širokega izkopa.</t>
  </si>
  <si>
    <t>Nadzor upravljavcev komunalne infrastrukture v času gradnje (kanalizacija, elektrika, plinovod, TK, vodovod).</t>
  </si>
  <si>
    <t xml:space="preserve">Zasip gradbene jame ob zidu z materialom iz izjkopa, vključno s komprimiranjem. </t>
  </si>
  <si>
    <t>Rezervirana sredstva za izvedbo zaščit križanj z obstoječimi komunalnimi vodi (plinovod, elektrika, telekom, vodovod). Križanje se izvede po navodilih upravljavca, podanih na terenu. Dejanski obračun storitev po potrditvi nadzora.</t>
  </si>
  <si>
    <t>1.05</t>
  </si>
  <si>
    <t>1.07</t>
  </si>
  <si>
    <t>1.10</t>
  </si>
  <si>
    <t>2.04</t>
  </si>
  <si>
    <t>2.06</t>
  </si>
  <si>
    <t>3.10</t>
  </si>
  <si>
    <t>4.03</t>
  </si>
  <si>
    <t>4.05</t>
  </si>
  <si>
    <t>4.07</t>
  </si>
  <si>
    <t>4.09</t>
  </si>
  <si>
    <t>4.10</t>
  </si>
  <si>
    <t>5. PARAPETNI ZID IN LESENA OGRAJA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</si>
  <si>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</si>
  <si>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</si>
  <si>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</si>
  <si>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</si>
  <si>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</si>
  <si>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</si>
  <si>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</si>
  <si>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</si>
  <si>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</si>
  <si>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</si>
  <si>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</si>
  <si>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6. SIGNALIZACIJA IN PROMETNA OPREMA</t>
  </si>
  <si>
    <t>7. OSTALA GRADBENO - OBRTNIŠKA DELA</t>
  </si>
  <si>
    <t>7.01</t>
  </si>
  <si>
    <t>7.02</t>
  </si>
  <si>
    <t>8. OSTALA DELA IN STORITVE</t>
  </si>
  <si>
    <t>8.01</t>
  </si>
  <si>
    <t>8.02</t>
  </si>
  <si>
    <t>8.03</t>
  </si>
  <si>
    <t>8.04</t>
  </si>
  <si>
    <t xml:space="preserve">Zakoličba detajlnih točk. </t>
  </si>
  <si>
    <t>Dobava in postavitev armaturnih mrež iz visokovrednega naravno trdega jekla (armatura BSt 500 M(B9 do 2 kg/m2).</t>
  </si>
  <si>
    <t>5.12</t>
  </si>
  <si>
    <t xml:space="preserve">Odstranitev asfaltne plasti v ocenjeni debelini 10 cm, mletje asfalta ter deponiranje za ponovno vgradnjo v nevezane spodnje plasti nove voziščne konstrukcije. </t>
  </si>
  <si>
    <t xml:space="preserve">- predhodno zmlet in deponiran asfalt </t>
  </si>
  <si>
    <t xml:space="preserve">Izdelava spodnje nevezane nosilne plasti voziščne konstrukcije v debelini 40cm iz mešanice materiala: </t>
  </si>
  <si>
    <t>- drobljenec 0/125 mm</t>
  </si>
  <si>
    <t>1. POSTAVITEV ZAČASNE PROMETNE SIGNALIZACIJE</t>
  </si>
  <si>
    <t>zap.št.</t>
  </si>
  <si>
    <t>šifra</t>
  </si>
  <si>
    <t xml:space="preserve">            opis postavke</t>
  </si>
  <si>
    <t>cena/enoto</t>
  </si>
  <si>
    <t>0 0</t>
  </si>
  <si>
    <t xml:space="preserve">Postavitev in odstranitev začasnega prometnega znaka.          </t>
  </si>
  <si>
    <t xml:space="preserve">Postavitev in odstranitev začasnega  prometnega znaka z utripajočo rumeno lučjo.                                     </t>
  </si>
  <si>
    <t xml:space="preserve">Postavitev in odstranitev začasne table pokončne zapore.        </t>
  </si>
  <si>
    <t xml:space="preserve">Najem prometne signalizacije za čas gradnje. </t>
  </si>
  <si>
    <t>dan</t>
  </si>
  <si>
    <t>Obveščanje stanovalcev o pričetku del (vsaj dva dni pred začetkom del).</t>
  </si>
  <si>
    <t xml:space="preserve"> </t>
  </si>
  <si>
    <t>T.2.2.1 PREDRAČUN</t>
  </si>
  <si>
    <t>1. Gradbena dela in material</t>
  </si>
  <si>
    <t>Trasiranje nove trase kabelske kanalizacije</t>
  </si>
  <si>
    <t>m</t>
  </si>
  <si>
    <t>Strojni izkop nove 1x1 cevne kanalizacije za Cestno razsvetljavo iz dvoslojne gibljive PC/PE (Mapitel ali stigmaflex) cevi Φ63 mm v kolutih, izkop v zem.IV.ktg., na gl. 0,80 m, zaščita cevi s peskom v sloju 10 cm nad cevmi, zasip kanala z utrditvijo, komplet z obbetoniranjem pri prehodih pod cestiščem.</t>
  </si>
  <si>
    <t>Dobava in polaganje dvoslojne gibljive PC/PE cevi v kolutih  1x Φ63 mm v izkopan rov (Mapitel ali stigmaflex)</t>
  </si>
  <si>
    <t>Dobava in polaganje PVC opozorilnega traku"POZOR ELEKTRIKA"</t>
  </si>
  <si>
    <t>Dobava materiala in izdelava temeljev za postavitev drogov cestnih svetilk na okop, izdelanih iz BC cevi Ø400/1000, položene na podložni beton, komplet z uvodi cevi</t>
  </si>
  <si>
    <t>Dobava in polaganje ozemljitvenega traku FeZn 25x4 mm po celotni dolžini trase, izvedba priključkov komplet s sponkami in zaščito, zasip kabelskega jarka in planiranje terena</t>
  </si>
  <si>
    <t>Izvedba preboja v obstoječi temelj svetilke</t>
  </si>
  <si>
    <t>Gradbena dela in material skupaj:</t>
  </si>
  <si>
    <t>2. Montažna dela in material</t>
  </si>
  <si>
    <t xml:space="preserve">Dobava in postavitev pocinkanih drogov cestne razsvetljave (reducirani okrogli za postavitev na okop višine h=5m), vidne višine h=4,5m </t>
  </si>
  <si>
    <t>pritrdilni element za svetilko LSL 30</t>
  </si>
  <si>
    <t xml:space="preserve">Dobava in montaža priključnega seta PVE-4/16A ter izdelava instalacij v drogu s kablom NYY-J 3x1,5 </t>
  </si>
  <si>
    <t>Izdelava ozemljitve drogov  (pritrditev FeZn traka z dvema vijakoma na drog)</t>
  </si>
  <si>
    <t>Dela in material potreben za prevezavo obstoječe razsvetljave na novozgrajeno</t>
  </si>
  <si>
    <t xml:space="preserve">Izvedba električnih meritev </t>
  </si>
  <si>
    <t>ura</t>
  </si>
  <si>
    <t>Montažna dela in material skupaj:</t>
  </si>
  <si>
    <t xml:space="preserve">3.Ostali stroški </t>
  </si>
  <si>
    <t>Zakoličenje obstoječih podzemnih komunalnih vodov (kanalizacija, vodovod, elektrika, TK vodi), obračun po dejanskih stroških (ocenjeno)</t>
  </si>
  <si>
    <t>Odvoz materiala na deponijo s plačilom deponije</t>
  </si>
  <si>
    <t>Čiščenje cevi z vlečenjem predvleke</t>
  </si>
  <si>
    <t>Izdelava geodetskega posnetka trase za komunalni kataster</t>
  </si>
  <si>
    <t>Ostali stroški skupaj:</t>
  </si>
  <si>
    <t>Popis del z oceno stroškov ureditve gradbišča ter stroškov za izvajanje skupnih ukrepov za zagotavljanje varnosti in zdravja na gradbišču:</t>
  </si>
  <si>
    <t>cena EUR/enoto</t>
  </si>
  <si>
    <t>vrednost EUR</t>
  </si>
  <si>
    <t>1.</t>
  </si>
  <si>
    <t>Zavarovanje gradbišča v času gradnje z zaporo prometa (stroški zapore – prometna ureditev)</t>
  </si>
  <si>
    <t>2.</t>
  </si>
  <si>
    <t>Organizacija gradbišča – opozorilne table</t>
  </si>
  <si>
    <t>3.</t>
  </si>
  <si>
    <t>Opozorilni trak</t>
  </si>
  <si>
    <t>4.</t>
  </si>
  <si>
    <t>Dobava, montaža in demontaža dvokrilnih gradbiščnih vrat skupaj s transportom</t>
  </si>
  <si>
    <t>5.</t>
  </si>
  <si>
    <t xml:space="preserve">Dobava, postavitev in odstranitev napisne tabele z vsebino projekta, nazivom  izvajalca, nazivom projektivne organizacije </t>
  </si>
  <si>
    <t>6.</t>
  </si>
  <si>
    <t>Zagotovitev pitne in tehnološke vode</t>
  </si>
  <si>
    <t>7.</t>
  </si>
  <si>
    <t>Zagotovitev elektične energije (agregat)</t>
  </si>
  <si>
    <t>8.</t>
  </si>
  <si>
    <t>Zagotovitev zbiranja in odvoza komunalnih odpadkov</t>
  </si>
  <si>
    <t>9.</t>
  </si>
  <si>
    <t>Nabava opreme za nudenje prve pomoči – omarica/torbica  prve pomoči</t>
  </si>
  <si>
    <t>10.</t>
  </si>
  <si>
    <t>Najem in postavitve montažnega stranišča</t>
  </si>
  <si>
    <t>11.</t>
  </si>
  <si>
    <t>Opravljanje ustreznih pregledov delovne opreme pred začetkom del, ustreznosti namestite in zagotovitev varovalne opreme</t>
  </si>
  <si>
    <t>12.</t>
  </si>
  <si>
    <t>Osebna varovalna oprema po spisku zgoraj je  predvidena v osnovni opremi posameznih izvajalcev del</t>
  </si>
  <si>
    <t>13.</t>
  </si>
  <si>
    <t>Osebna varovalna oprema za obiskovalce</t>
  </si>
  <si>
    <t>14.</t>
  </si>
  <si>
    <t>Čiščenje in vzpostavitev območja gradbišča v prvotno stanje</t>
  </si>
  <si>
    <t>15.</t>
  </si>
  <si>
    <t>Kos</t>
  </si>
  <si>
    <t>Postavitev gradbenih kontejnerjev</t>
  </si>
  <si>
    <t>16.</t>
  </si>
  <si>
    <t>Gasilnik na prah-6kg-9GE</t>
  </si>
  <si>
    <r>
      <t>m</t>
    </r>
    <r>
      <rPr>
        <vertAlign val="superscript"/>
        <sz val="11"/>
        <rFont val="Arial"/>
        <family val="2"/>
      </rPr>
      <t>1</t>
    </r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</si>
  <si>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</si>
  <si>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</si>
  <si>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</si>
  <si>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</si>
  <si>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Izdelava tankoslojne prečne in ostalih označb na vozišču z enokomponentno belo barvo, vključno 250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1"/>
        <rFont val="Symbol"/>
        <family val="1"/>
      </rPr>
      <t>m</t>
    </r>
    <r>
      <rPr>
        <sz val="11"/>
        <rFont val="Arial"/>
        <family val="2"/>
      </rPr>
      <t xml:space="preserve">m, površina označbe nad 1,5 m2 (prehod za pešce). </t>
    </r>
  </si>
  <si>
    <t>m³</t>
  </si>
  <si>
    <r>
      <t xml:space="preserve">Dobava in montaža svetilk za direktni natik na drog, zaščitnega razreda II in zaščitne stopnje IP 66, v </t>
    </r>
    <r>
      <rPr>
        <b/>
        <sz val="11"/>
        <rFont val="Arial"/>
        <family val="2"/>
      </rPr>
      <t>LED izvedbi moči 27 W</t>
    </r>
    <r>
      <rPr>
        <sz val="11"/>
        <rFont val="Arial"/>
        <family val="2"/>
      </rPr>
      <t>, barvne temperatiure 4.000 K (kot npr.:GRAH LED Lighting, LSL 30 - 27W ali podobne)</t>
    </r>
  </si>
  <si>
    <r>
      <t>Dobava in uvlačenje kablov NAYY-J 4x10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v cevno kanalizacijo</t>
    </r>
  </si>
  <si>
    <t>1. GRADBENA DELA</t>
  </si>
  <si>
    <t>2. ZAPORA VOZIŠČA</t>
  </si>
  <si>
    <t>3. RAZSVETLJAVA</t>
  </si>
  <si>
    <t>4. STROŠEK VARNOSTI</t>
  </si>
  <si>
    <t>5. NEPREDVIDENA SREDSTVA (10 % od 1. do 4.)</t>
  </si>
  <si>
    <t>Vrednost</t>
  </si>
  <si>
    <t>Opredeljeno v elaboratu
 zapore ceste</t>
  </si>
  <si>
    <t>Opredeljeno v elaboratu 
zapore ceste</t>
  </si>
  <si>
    <t>Ponovna motaža predhodno demontirane in na gradbišču deponirane lesene ograje vključno z montažo vrat za pešce z vsemi potrebnimi deli.</t>
  </si>
  <si>
    <t>Izidelava elaborata zapore vozišča s pridobitvijo dovoljenja</t>
  </si>
  <si>
    <t>kompl.</t>
  </si>
  <si>
    <t xml:space="preserve">kompl. </t>
  </si>
  <si>
    <t>Izdelava PID izvedenih del razsvetljave  - 3 tiskane izvode in 1 izvod na CD</t>
  </si>
  <si>
    <t>Projektantski nadzor</t>
  </si>
  <si>
    <t xml:space="preserve">Izdelava geodetskega načrta izvedenih del, skupaj s komunalnim katastrom; za potrebe tehničnega pregleda.Izdelava PID izvedenih gradbenih del  - 3 tiskane izvode in 1 izvod na CD, vpisa komunalnih vodov v kataster GJI. </t>
  </si>
  <si>
    <t>Skupaj (v EUR)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</si>
</sst>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General_)"/>
    <numFmt numFmtId="175" formatCode="0.0"/>
    <numFmt numFmtId="176" formatCode="#,##0.00\ [$€-1]"/>
  </numFmts>
  <fonts count="64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Symbol"/>
      <family val="1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1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31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vertical="top"/>
    </xf>
    <xf numFmtId="0" fontId="2" fillId="0" borderId="0" xfId="0" applyFont="1" applyAlignment="1">
      <alignment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" fontId="55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left" vertical="top"/>
    </xf>
    <xf numFmtId="4" fontId="11" fillId="0" borderId="0" xfId="0" applyNumberFormat="1" applyFont="1" applyFill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center" vertical="top"/>
    </xf>
    <xf numFmtId="49" fontId="56" fillId="0" borderId="0" xfId="0" applyNumberFormat="1" applyFont="1" applyFill="1" applyAlignment="1" applyProtection="1">
      <alignment horizontal="left" vertical="center"/>
      <protection/>
    </xf>
    <xf numFmtId="174" fontId="56" fillId="0" borderId="0" xfId="0" applyNumberFormat="1" applyFont="1" applyFill="1" applyAlignment="1" applyProtection="1">
      <alignment horizontal="left" vertical="center"/>
      <protection/>
    </xf>
    <xf numFmtId="174" fontId="56" fillId="0" borderId="0" xfId="0" applyNumberFormat="1" applyFont="1" applyFill="1" applyAlignment="1" applyProtection="1">
      <alignment horizontal="center" vertical="center"/>
      <protection/>
    </xf>
    <xf numFmtId="4" fontId="56" fillId="0" borderId="0" xfId="0" applyNumberFormat="1" applyFont="1" applyFill="1" applyAlignment="1" applyProtection="1">
      <alignment horizontal="right"/>
      <protection/>
    </xf>
    <xf numFmtId="4" fontId="57" fillId="0" borderId="0" xfId="0" applyNumberFormat="1" applyFont="1" applyFill="1" applyAlignment="1" applyProtection="1">
      <alignment horizontal="left"/>
      <protection/>
    </xf>
    <xf numFmtId="4" fontId="57" fillId="0" borderId="0" xfId="0" applyNumberFormat="1" applyFont="1" applyFill="1" applyAlignment="1" applyProtection="1">
      <alignment horizontal="right"/>
      <protection/>
    </xf>
    <xf numFmtId="49" fontId="56" fillId="0" borderId="10" xfId="0" applyNumberFormat="1" applyFont="1" applyFill="1" applyBorder="1" applyAlignment="1" applyProtection="1">
      <alignment horizontal="left" vertical="center"/>
      <protection/>
    </xf>
    <xf numFmtId="174" fontId="56" fillId="0" borderId="10" xfId="0" applyNumberFormat="1" applyFont="1" applyFill="1" applyBorder="1" applyAlignment="1" applyProtection="1">
      <alignment horizontal="left" vertical="center"/>
      <protection/>
    </xf>
    <xf numFmtId="174" fontId="56" fillId="0" borderId="10" xfId="0" applyNumberFormat="1" applyFont="1" applyFill="1" applyBorder="1" applyAlignment="1" applyProtection="1">
      <alignment horizontal="center" vertical="center"/>
      <protection/>
    </xf>
    <xf numFmtId="4" fontId="56" fillId="0" borderId="10" xfId="0" applyNumberFormat="1" applyFont="1" applyFill="1" applyBorder="1" applyAlignment="1" applyProtection="1">
      <alignment horizontal="right"/>
      <protection/>
    </xf>
    <xf numFmtId="49" fontId="56" fillId="0" borderId="0" xfId="0" applyNumberFormat="1" applyFont="1" applyFill="1" applyBorder="1" applyAlignment="1" applyProtection="1">
      <alignment horizontal="left" vertical="center"/>
      <protection/>
    </xf>
    <xf numFmtId="174" fontId="56" fillId="0" borderId="0" xfId="0" applyNumberFormat="1" applyFont="1" applyFill="1" applyBorder="1" applyAlignment="1" applyProtection="1">
      <alignment horizontal="left" vertical="center"/>
      <protection/>
    </xf>
    <xf numFmtId="174" fontId="56" fillId="0" borderId="0" xfId="0" applyNumberFormat="1" applyFont="1" applyFill="1" applyBorder="1" applyAlignment="1" applyProtection="1">
      <alignment horizontal="center" vertical="center"/>
      <protection/>
    </xf>
    <xf numFmtId="4" fontId="56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/>
    </xf>
    <xf numFmtId="0" fontId="58" fillId="0" borderId="0" xfId="0" applyFont="1" applyFill="1" applyAlignment="1">
      <alignment vertical="top"/>
    </xf>
    <xf numFmtId="0" fontId="55" fillId="0" borderId="0" xfId="0" applyFon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top" wrapText="1"/>
    </xf>
    <xf numFmtId="4" fontId="55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right" vertical="top"/>
    </xf>
    <xf numFmtId="49" fontId="10" fillId="0" borderId="0" xfId="0" applyNumberFormat="1" applyFont="1" applyFill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4" fontId="1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55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4" fontId="55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60" fillId="33" borderId="14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6" xfId="0" applyFont="1" applyBorder="1" applyAlignment="1">
      <alignment wrapText="1"/>
    </xf>
    <xf numFmtId="0" fontId="61" fillId="0" borderId="16" xfId="0" applyFont="1" applyBorder="1" applyAlignment="1">
      <alignment horizontal="center"/>
    </xf>
    <xf numFmtId="4" fontId="61" fillId="0" borderId="16" xfId="0" applyNumberFormat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 wrapText="1"/>
    </xf>
    <xf numFmtId="0" fontId="61" fillId="0" borderId="16" xfId="0" applyFont="1" applyBorder="1" applyAlignment="1">
      <alignment horizontal="justify" wrapText="1"/>
    </xf>
    <xf numFmtId="4" fontId="60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left" vertical="center" wrapText="1"/>
    </xf>
    <xf numFmtId="0" fontId="60" fillId="0" borderId="13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4" fontId="61" fillId="0" borderId="12" xfId="0" applyNumberFormat="1" applyFont="1" applyBorder="1" applyAlignment="1">
      <alignment horizontal="center"/>
    </xf>
    <xf numFmtId="4" fontId="62" fillId="0" borderId="0" xfId="0" applyNumberFormat="1" applyFont="1" applyAlignment="1">
      <alignment/>
    </xf>
    <xf numFmtId="4" fontId="61" fillId="0" borderId="16" xfId="0" applyNumberFormat="1" applyFont="1" applyBorder="1" applyAlignment="1" applyProtection="1">
      <alignment horizontal="center"/>
      <protection locked="0"/>
    </xf>
    <xf numFmtId="4" fontId="61" fillId="0" borderId="14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 vertical="top" wrapText="1"/>
      <protection/>
    </xf>
    <xf numFmtId="1" fontId="2" fillId="0" borderId="0" xfId="0" applyNumberFormat="1" applyFont="1" applyFill="1" applyAlignment="1" applyProtection="1">
      <alignment vertical="top" wrapText="1"/>
      <protection/>
    </xf>
    <xf numFmtId="175" fontId="2" fillId="0" borderId="0" xfId="0" applyNumberFormat="1" applyFont="1" applyFill="1" applyAlignment="1" applyProtection="1">
      <alignment horizontal="right"/>
      <protection/>
    </xf>
    <xf numFmtId="176" fontId="2" fillId="0" borderId="0" xfId="55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" fontId="14" fillId="0" borderId="0" xfId="0" applyNumberFormat="1" applyFont="1" applyFill="1" applyAlignment="1" applyProtection="1">
      <alignment wrapText="1"/>
      <protection/>
    </xf>
    <xf numFmtId="1" fontId="3" fillId="0" borderId="0" xfId="0" applyNumberFormat="1" applyFont="1" applyFill="1" applyAlignment="1" applyProtection="1">
      <alignment wrapText="1"/>
      <protection/>
    </xf>
    <xf numFmtId="1" fontId="2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 wrapText="1"/>
      <protection/>
    </xf>
    <xf numFmtId="1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 applyProtection="1">
      <alignment horizontal="right" wrapText="1"/>
      <protection/>
    </xf>
    <xf numFmtId="1" fontId="3" fillId="0" borderId="18" xfId="0" applyNumberFormat="1" applyFont="1" applyFill="1" applyBorder="1" applyAlignment="1" applyProtection="1">
      <alignment/>
      <protection/>
    </xf>
    <xf numFmtId="175" fontId="3" fillId="0" borderId="18" xfId="0" applyNumberFormat="1" applyFont="1" applyFill="1" applyBorder="1" applyAlignment="1" applyProtection="1">
      <alignment horizontal="right"/>
      <protection/>
    </xf>
    <xf numFmtId="176" fontId="15" fillId="0" borderId="18" xfId="55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175" fontId="3" fillId="0" borderId="0" xfId="0" applyNumberFormat="1" applyFont="1" applyFill="1" applyBorder="1" applyAlignment="1" applyProtection="1">
      <alignment horizontal="right"/>
      <protection/>
    </xf>
    <xf numFmtId="176" fontId="15" fillId="0" borderId="0" xfId="55" applyNumberFormat="1" applyFont="1" applyFill="1" applyBorder="1" applyAlignment="1" applyProtection="1">
      <alignment horizontal="right"/>
      <protection/>
    </xf>
    <xf numFmtId="176" fontId="3" fillId="0" borderId="0" xfId="55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Alignment="1" applyProtection="1">
      <alignment/>
      <protection/>
    </xf>
    <xf numFmtId="1" fontId="3" fillId="0" borderId="18" xfId="0" applyNumberFormat="1" applyFont="1" applyBorder="1" applyAlignment="1" applyProtection="1">
      <alignment horizontal="right" vertical="top" wrapText="1"/>
      <protection/>
    </xf>
    <xf numFmtId="1" fontId="3" fillId="0" borderId="18" xfId="0" applyNumberFormat="1" applyFont="1" applyBorder="1" applyAlignment="1" applyProtection="1">
      <alignment/>
      <protection/>
    </xf>
    <xf numFmtId="175" fontId="3" fillId="0" borderId="18" xfId="0" applyNumberFormat="1" applyFont="1" applyBorder="1" applyAlignment="1" applyProtection="1">
      <alignment horizontal="right"/>
      <protection/>
    </xf>
    <xf numFmtId="176" fontId="15" fillId="0" borderId="18" xfId="55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 wrapText="1"/>
      <protection/>
    </xf>
    <xf numFmtId="176" fontId="2" fillId="0" borderId="0" xfId="55" applyNumberFormat="1" applyFont="1" applyFill="1" applyAlignment="1" applyProtection="1">
      <alignment horizontal="right"/>
      <protection locked="0"/>
    </xf>
    <xf numFmtId="176" fontId="15" fillId="0" borderId="18" xfId="55" applyNumberFormat="1" applyFont="1" applyFill="1" applyBorder="1" applyAlignment="1" applyProtection="1">
      <alignment horizontal="right"/>
      <protection locked="0"/>
    </xf>
    <xf numFmtId="176" fontId="15" fillId="0" borderId="0" xfId="55" applyNumberFormat="1" applyFont="1" applyFill="1" applyBorder="1" applyAlignment="1" applyProtection="1">
      <alignment horizontal="right"/>
      <protection locked="0"/>
    </xf>
    <xf numFmtId="176" fontId="3" fillId="0" borderId="0" xfId="55" applyNumberFormat="1" applyFont="1" applyFill="1" applyAlignment="1" applyProtection="1">
      <alignment/>
      <protection locked="0"/>
    </xf>
    <xf numFmtId="176" fontId="15" fillId="0" borderId="18" xfId="55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Fill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vertical="top" wrapText="1"/>
      <protection/>
    </xf>
    <xf numFmtId="4" fontId="2" fillId="0" borderId="0" xfId="0" applyNumberFormat="1" applyFont="1" applyFill="1" applyAlignment="1" applyProtection="1">
      <alignment horizontal="center" vertical="top" wrapText="1"/>
      <protection/>
    </xf>
    <xf numFmtId="4" fontId="2" fillId="0" borderId="0" xfId="0" applyNumberFormat="1" applyFont="1" applyFill="1" applyAlignment="1" applyProtection="1">
      <alignment horizontal="right" vertical="top"/>
      <protection/>
    </xf>
    <xf numFmtId="4" fontId="2" fillId="0" borderId="0" xfId="0" applyNumberFormat="1" applyFont="1" applyFill="1" applyAlignment="1" applyProtection="1">
      <alignment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4" fontId="3" fillId="0" borderId="0" xfId="0" applyNumberFormat="1" applyFont="1" applyFill="1" applyAlignment="1" applyProtection="1">
      <alignment horizontal="right" vertical="top"/>
      <protection/>
    </xf>
    <xf numFmtId="4" fontId="3" fillId="0" borderId="0" xfId="0" applyNumberFormat="1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4" fontId="2" fillId="0" borderId="0" xfId="0" applyNumberFormat="1" applyFont="1" applyFill="1" applyAlignment="1" applyProtection="1">
      <alignment horizontal="center" vertical="top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vertical="top" wrapText="1"/>
      <protection/>
    </xf>
    <xf numFmtId="4" fontId="3" fillId="0" borderId="19" xfId="0" applyNumberFormat="1" applyFont="1" applyFill="1" applyBorder="1" applyAlignment="1" applyProtection="1">
      <alignment horizontal="center" vertical="top" wrapText="1"/>
      <protection/>
    </xf>
    <xf numFmtId="4" fontId="3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4" fontId="55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49" fontId="61" fillId="0" borderId="0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Alignment="1" applyProtection="1">
      <alignment vertical="top" wrapText="1"/>
      <protection/>
    </xf>
    <xf numFmtId="0" fontId="61" fillId="0" borderId="0" xfId="0" applyFont="1" applyFill="1" applyAlignment="1" applyProtection="1">
      <alignment horizontal="center" vertical="top"/>
      <protection/>
    </xf>
    <xf numFmtId="4" fontId="61" fillId="0" borderId="0" xfId="0" applyNumberFormat="1" applyFont="1" applyFill="1" applyBorder="1" applyAlignment="1" applyProtection="1">
      <alignment horizontal="right" vertical="top"/>
      <protection/>
    </xf>
    <xf numFmtId="4" fontId="61" fillId="0" borderId="0" xfId="0" applyNumberFormat="1" applyFont="1" applyFill="1" applyAlignment="1" applyProtection="1">
      <alignment vertical="top"/>
      <protection/>
    </xf>
    <xf numFmtId="49" fontId="2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 quotePrefix="1">
      <alignment vertical="top" wrapText="1"/>
      <protection/>
    </xf>
    <xf numFmtId="49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horizontal="center" vertical="top"/>
      <protection/>
    </xf>
    <xf numFmtId="4" fontId="2" fillId="0" borderId="20" xfId="0" applyNumberFormat="1" applyFont="1" applyFill="1" applyBorder="1" applyAlignment="1" applyProtection="1">
      <alignment horizontal="right" vertical="top"/>
      <protection/>
    </xf>
    <xf numFmtId="4" fontId="2" fillId="0" borderId="2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vertical="top"/>
      <protection/>
    </xf>
    <xf numFmtId="4" fontId="55" fillId="0" borderId="0" xfId="0" applyNumberFormat="1" applyFont="1" applyFill="1" applyAlignment="1" applyProtection="1">
      <alignment horizontal="right" vertical="top"/>
      <protection/>
    </xf>
    <xf numFmtId="4" fontId="6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 horizontal="center" vertical="top" wrapText="1"/>
      <protection/>
    </xf>
    <xf numFmtId="4" fontId="55" fillId="0" borderId="2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 wrapText="1"/>
      <protection/>
    </xf>
    <xf numFmtId="4" fontId="6" fillId="0" borderId="0" xfId="0" applyNumberFormat="1" applyFont="1" applyFill="1" applyBorder="1" applyAlignment="1" applyProtection="1">
      <alignment horizontal="center" vertical="top" wrapText="1"/>
      <protection/>
    </xf>
    <xf numFmtId="4" fontId="60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4" fontId="9" fillId="0" borderId="0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4" fontId="58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 quotePrefix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4" fontId="55" fillId="0" borderId="0" xfId="0" applyNumberFormat="1" applyFont="1" applyFill="1" applyBorder="1" applyAlignment="1" applyProtection="1">
      <alignment vertical="top"/>
      <protection/>
    </xf>
    <xf numFmtId="4" fontId="55" fillId="0" borderId="0" xfId="0" applyNumberFormat="1" applyFont="1" applyFill="1" applyAlignment="1" applyProtection="1">
      <alignment vertical="top"/>
      <protection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left" vertical="top" wrapText="1"/>
      <protection/>
    </xf>
    <xf numFmtId="0" fontId="6" fillId="0" borderId="20" xfId="0" applyFont="1" applyFill="1" applyBorder="1" applyAlignment="1" applyProtection="1">
      <alignment horizontal="center" vertical="top"/>
      <protection/>
    </xf>
    <xf numFmtId="4" fontId="55" fillId="0" borderId="20" xfId="0" applyNumberFormat="1" applyFont="1" applyFill="1" applyBorder="1" applyAlignment="1" applyProtection="1">
      <alignment vertical="top"/>
      <protection/>
    </xf>
    <xf numFmtId="4" fontId="6" fillId="0" borderId="2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49" fontId="63" fillId="0" borderId="0" xfId="0" applyNumberFormat="1" applyFont="1" applyFill="1" applyBorder="1" applyAlignment="1" applyProtection="1">
      <alignment horizontal="center" vertical="top"/>
      <protection/>
    </xf>
    <xf numFmtId="0" fontId="63" fillId="0" borderId="0" xfId="0" applyFont="1" applyFill="1" applyBorder="1" applyAlignment="1" applyProtection="1">
      <alignment vertical="top" wrapText="1"/>
      <protection/>
    </xf>
    <xf numFmtId="0" fontId="63" fillId="0" borderId="0" xfId="0" applyFont="1" applyFill="1" applyBorder="1" applyAlignment="1" applyProtection="1">
      <alignment horizontal="center" vertical="top" wrapText="1"/>
      <protection/>
    </xf>
    <xf numFmtId="4" fontId="6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vertical="top"/>
      <protection/>
    </xf>
    <xf numFmtId="49" fontId="11" fillId="0" borderId="0" xfId="0" applyNumberFormat="1" applyFont="1" applyFill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horizontal="center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Fill="1" applyAlignment="1" applyProtection="1">
      <alignment horizontal="center" vertical="top" wrapText="1"/>
      <protection/>
    </xf>
    <xf numFmtId="49" fontId="11" fillId="0" borderId="0" xfId="0" applyNumberFormat="1" applyFont="1" applyFill="1" applyAlignment="1" applyProtection="1">
      <alignment horizontal="center" vertical="top" wrapText="1"/>
      <protection/>
    </xf>
    <xf numFmtId="4" fontId="2" fillId="0" borderId="0" xfId="0" applyNumberFormat="1" applyFont="1" applyFill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 applyProtection="1">
      <alignment vertical="top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Fill="1" applyAlignment="1" applyProtection="1">
      <alignment horizontal="center"/>
      <protection/>
    </xf>
    <xf numFmtId="4" fontId="10" fillId="0" borderId="0" xfId="0" applyNumberFormat="1" applyFont="1" applyFill="1" applyAlignment="1" applyProtection="1">
      <alignment horizontal="right" vertical="top"/>
      <protection/>
    </xf>
    <xf numFmtId="0" fontId="3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justify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4" fontId="5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" fontId="5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vertical="top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4" fontId="55" fillId="0" borderId="0" xfId="0" applyNumberFormat="1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58" fillId="0" borderId="0" xfId="0" applyNumberFormat="1" applyFont="1" applyFill="1" applyAlignment="1" applyProtection="1">
      <alignment horizontal="right" vertical="top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top" wrapText="1"/>
      <protection/>
    </xf>
    <xf numFmtId="4" fontId="55" fillId="0" borderId="11" xfId="0" applyNumberFormat="1" applyFont="1" applyFill="1" applyBorder="1" applyAlignment="1" applyProtection="1">
      <alignment horizontal="right" vertical="top"/>
      <protection/>
    </xf>
    <xf numFmtId="4" fontId="2" fillId="0" borderId="11" xfId="0" applyNumberFormat="1" applyFont="1" applyFill="1" applyBorder="1" applyAlignment="1" applyProtection="1">
      <alignment horizontal="right" vertical="top"/>
      <protection/>
    </xf>
    <xf numFmtId="4" fontId="3" fillId="0" borderId="11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2" fontId="2" fillId="0" borderId="0" xfId="0" applyNumberFormat="1" applyFont="1" applyFill="1" applyAlignment="1" applyProtection="1">
      <alignment horizontal="right" vertical="top"/>
      <protection locked="0"/>
    </xf>
    <xf numFmtId="4" fontId="61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2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Alignment="1" applyProtection="1">
      <alignment horizontal="right" vertical="top"/>
      <protection locked="0"/>
    </xf>
    <xf numFmtId="4" fontId="3" fillId="0" borderId="19" xfId="0" applyNumberFormat="1" applyFont="1" applyFill="1" applyBorder="1" applyAlignment="1" applyProtection="1">
      <alignment horizontal="center" vertical="top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2" fontId="2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Fill="1" applyAlignment="1" applyProtection="1">
      <alignment vertical="top"/>
      <protection locked="0"/>
    </xf>
    <xf numFmtId="4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20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 applyFill="1" applyBorder="1" applyAlignment="1" applyProtection="1">
      <alignment vertical="top"/>
      <protection locked="0"/>
    </xf>
    <xf numFmtId="4" fontId="63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11" fillId="0" borderId="0" xfId="0" applyNumberFormat="1" applyFont="1" applyFill="1" applyAlignment="1" applyProtection="1">
      <alignment horizontal="right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Alignment="1" applyProtection="1">
      <alignment vertical="top" wrapText="1"/>
      <protection locked="0"/>
    </xf>
    <xf numFmtId="4" fontId="11" fillId="0" borderId="10" xfId="0" applyNumberFormat="1" applyFont="1" applyFill="1" applyBorder="1" applyAlignment="1" applyProtection="1">
      <alignment horizontal="right" vertical="top"/>
      <protection locked="0"/>
    </xf>
    <xf numFmtId="4" fontId="10" fillId="0" borderId="0" xfId="0" applyNumberFormat="1" applyFont="1" applyFill="1" applyAlignment="1" applyProtection="1">
      <alignment horizontal="right" vertical="top"/>
      <protection locked="0"/>
    </xf>
    <xf numFmtId="2" fontId="2" fillId="0" borderId="0" xfId="0" applyNumberFormat="1" applyFont="1" applyFill="1" applyAlignment="1" applyProtection="1">
      <alignment horizontal="center" vertical="top"/>
      <protection locked="0"/>
    </xf>
    <xf numFmtId="4" fontId="2" fillId="0" borderId="0" xfId="0" applyNumberFormat="1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2" fontId="2" fillId="0" borderId="10" xfId="0" applyNumberFormat="1" applyFont="1" applyFill="1" applyBorder="1" applyAlignment="1" applyProtection="1">
      <alignment horizontal="center" vertical="top"/>
      <protection locked="0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" fontId="57" fillId="0" borderId="0" xfId="0" applyNumberFormat="1" applyFont="1" applyFill="1" applyAlignment="1" applyProtection="1">
      <alignment horizontal="left"/>
      <protection locked="0"/>
    </xf>
    <xf numFmtId="4" fontId="56" fillId="0" borderId="10" xfId="0" applyNumberFormat="1" applyFont="1" applyFill="1" applyBorder="1" applyAlignment="1" applyProtection="1">
      <alignment horizontal="right"/>
      <protection locked="0"/>
    </xf>
    <xf numFmtId="4" fontId="56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3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4.28125" style="0" customWidth="1"/>
    <col min="2" max="2" width="51.00390625" style="0" bestFit="1" customWidth="1"/>
    <col min="4" max="4" width="14.00390625" style="0" customWidth="1"/>
  </cols>
  <sheetData>
    <row r="3" spans="2:4" ht="15">
      <c r="B3" s="8" t="s">
        <v>25</v>
      </c>
      <c r="C3" s="5"/>
      <c r="D3" s="6"/>
    </row>
    <row r="4" spans="2:4" ht="14.25">
      <c r="B4" s="40"/>
      <c r="C4" s="2"/>
      <c r="D4" s="3"/>
    </row>
    <row r="5" spans="2:4" ht="14.25">
      <c r="B5" s="40"/>
      <c r="C5" s="2"/>
      <c r="D5" s="10" t="s">
        <v>244</v>
      </c>
    </row>
    <row r="6" spans="2:4" ht="15">
      <c r="B6" s="8" t="s">
        <v>239</v>
      </c>
      <c r="C6" s="2"/>
      <c r="D6" s="5">
        <f>+'Gradbena dela'!F221</f>
        <v>560</v>
      </c>
    </row>
    <row r="7" spans="2:4" ht="15">
      <c r="B7" s="8" t="s">
        <v>240</v>
      </c>
      <c r="C7" s="2"/>
      <c r="D7" s="5">
        <f>'Zapora vozišča'!F18</f>
        <v>0</v>
      </c>
    </row>
    <row r="8" spans="2:4" ht="15">
      <c r="B8" s="8" t="s">
        <v>241</v>
      </c>
      <c r="C8" s="2"/>
      <c r="D8" s="5">
        <f>+'CR'!F60</f>
        <v>210</v>
      </c>
    </row>
    <row r="9" spans="2:4" ht="15">
      <c r="B9" s="8" t="s">
        <v>242</v>
      </c>
      <c r="C9" s="2"/>
      <c r="D9" s="5">
        <f>+'Stroški varnosti'!F22</f>
        <v>0</v>
      </c>
    </row>
    <row r="10" spans="2:4" ht="15">
      <c r="B10" s="8" t="s">
        <v>243</v>
      </c>
      <c r="C10" s="99">
        <f>SUM(D6:D9)</f>
        <v>770</v>
      </c>
      <c r="D10" s="5">
        <f>+C10*0.1</f>
        <v>77</v>
      </c>
    </row>
    <row r="11" spans="2:4" ht="15">
      <c r="B11" s="8"/>
      <c r="C11" s="8"/>
      <c r="D11" s="5"/>
    </row>
    <row r="12" spans="2:4" ht="15.75" thickBot="1">
      <c r="B12" s="41"/>
      <c r="C12" s="42"/>
      <c r="D12" s="43"/>
    </row>
    <row r="13" spans="2:4" ht="15">
      <c r="B13" s="23"/>
      <c r="C13" s="2"/>
      <c r="D13" s="5"/>
    </row>
    <row r="14" spans="2:4" ht="15">
      <c r="B14" s="23" t="s">
        <v>19</v>
      </c>
      <c r="C14" s="44"/>
      <c r="D14" s="5">
        <f>SUM(D6:D12)</f>
        <v>847</v>
      </c>
    </row>
    <row r="15" spans="2:4" ht="15">
      <c r="B15" s="40"/>
      <c r="C15" s="44"/>
      <c r="D15" s="5"/>
    </row>
    <row r="16" spans="2:4" ht="15">
      <c r="B16" s="23" t="s">
        <v>26</v>
      </c>
      <c r="C16" s="24"/>
      <c r="D16" s="5">
        <f>D14*0.22</f>
        <v>186.34</v>
      </c>
    </row>
    <row r="17" spans="2:4" ht="15.75" thickBot="1">
      <c r="B17" s="45"/>
      <c r="C17" s="46"/>
      <c r="D17" s="43"/>
    </row>
    <row r="18" spans="2:4" ht="15">
      <c r="B18" s="23"/>
      <c r="C18" s="24"/>
      <c r="D18" s="5"/>
    </row>
    <row r="19" spans="2:4" ht="15">
      <c r="B19" s="23" t="s">
        <v>20</v>
      </c>
      <c r="C19" s="44"/>
      <c r="D19" s="5">
        <f>D14+D16</f>
        <v>1033.34</v>
      </c>
    </row>
    <row r="20" spans="2:4" ht="14.25">
      <c r="B20" s="14"/>
      <c r="C20" s="2"/>
      <c r="D20" s="3"/>
    </row>
    <row r="21" spans="2:4" ht="14.25">
      <c r="B21" s="1"/>
      <c r="C21" s="2"/>
      <c r="D21" s="3"/>
    </row>
    <row r="22" spans="2:4" ht="14.25">
      <c r="B22" s="47"/>
      <c r="C22" s="2"/>
      <c r="D22" s="3"/>
    </row>
    <row r="23" spans="2:4" ht="15">
      <c r="B23" s="18"/>
      <c r="C23" s="39"/>
      <c r="D23" s="39"/>
    </row>
  </sheetData>
  <sheetProtection password="CAF5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view="pageBreakPreview" zoomScaleNormal="115" zoomScaleSheetLayoutView="100" zoomScalePageLayoutView="0" workbookViewId="0" topLeftCell="A192">
      <selection activeCell="D213" sqref="D213"/>
    </sheetView>
  </sheetViews>
  <sheetFormatPr defaultColWidth="9.140625" defaultRowHeight="12.75"/>
  <cols>
    <col min="1" max="1" width="6.28125" style="143" customWidth="1"/>
    <col min="2" max="2" width="40.7109375" style="144" customWidth="1"/>
    <col min="3" max="3" width="7.140625" style="145" customWidth="1"/>
    <col min="4" max="4" width="9.8515625" style="191" customWidth="1"/>
    <col min="5" max="5" width="9.28125" style="146" customWidth="1"/>
    <col min="6" max="6" width="12.421875" style="147" customWidth="1"/>
    <col min="7" max="16384" width="9.140625" style="115" customWidth="1"/>
  </cols>
  <sheetData>
    <row r="1" ht="14.25">
      <c r="D1" s="146"/>
    </row>
    <row r="2" spans="1:6" s="153" customFormat="1" ht="15">
      <c r="A2" s="148" t="s">
        <v>92</v>
      </c>
      <c r="B2" s="149"/>
      <c r="C2" s="150"/>
      <c r="D2" s="151"/>
      <c r="E2" s="151"/>
      <c r="F2" s="152"/>
    </row>
    <row r="3" spans="1:6" s="153" customFormat="1" ht="9.75" customHeight="1">
      <c r="A3" s="148"/>
      <c r="B3" s="149"/>
      <c r="C3" s="150"/>
      <c r="D3" s="151"/>
      <c r="E3" s="151"/>
      <c r="F3" s="152"/>
    </row>
    <row r="4" spans="1:6" s="153" customFormat="1" ht="12.75" customHeight="1">
      <c r="A4" s="154" t="s">
        <v>28</v>
      </c>
      <c r="B4" s="155"/>
      <c r="C4" s="150"/>
      <c r="D4" s="151"/>
      <c r="E4" s="151"/>
      <c r="F4" s="152"/>
    </row>
    <row r="5" spans="1:6" s="153" customFormat="1" ht="12.75" customHeight="1">
      <c r="A5" s="156"/>
      <c r="B5" s="157"/>
      <c r="C5" s="145"/>
      <c r="D5" s="158"/>
      <c r="E5" s="146"/>
      <c r="F5" s="147"/>
    </row>
    <row r="6" spans="1:6" s="153" customFormat="1" ht="12.75" customHeight="1">
      <c r="A6" s="159" t="s">
        <v>86</v>
      </c>
      <c r="B6" s="160" t="s">
        <v>0</v>
      </c>
      <c r="C6" s="161" t="s">
        <v>1</v>
      </c>
      <c r="D6" s="162" t="s">
        <v>2</v>
      </c>
      <c r="E6" s="162" t="s">
        <v>3</v>
      </c>
      <c r="F6" s="162" t="s">
        <v>71</v>
      </c>
    </row>
    <row r="7" spans="1:6" s="153" customFormat="1" ht="12.75" customHeight="1">
      <c r="A7" s="163"/>
      <c r="B7" s="164"/>
      <c r="C7" s="165"/>
      <c r="D7" s="166"/>
      <c r="E7" s="166"/>
      <c r="F7" s="152"/>
    </row>
    <row r="8" spans="1:6" s="153" customFormat="1" ht="28.5">
      <c r="A8" s="167" t="s">
        <v>29</v>
      </c>
      <c r="B8" s="157" t="s">
        <v>93</v>
      </c>
      <c r="C8" s="168" t="s">
        <v>30</v>
      </c>
      <c r="D8" s="146">
        <v>0.09</v>
      </c>
      <c r="E8" s="284"/>
      <c r="F8" s="169">
        <f>D8*E8</f>
        <v>0</v>
      </c>
    </row>
    <row r="9" spans="1:6" s="153" customFormat="1" ht="12.75" customHeight="1">
      <c r="A9" s="167"/>
      <c r="B9" s="157"/>
      <c r="C9" s="170"/>
      <c r="D9" s="169"/>
      <c r="E9" s="284"/>
      <c r="F9" s="147"/>
    </row>
    <row r="10" spans="1:6" s="153" customFormat="1" ht="27" customHeight="1">
      <c r="A10" s="167" t="s">
        <v>31</v>
      </c>
      <c r="B10" s="157" t="s">
        <v>32</v>
      </c>
      <c r="C10" s="170" t="s">
        <v>4</v>
      </c>
      <c r="D10" s="146">
        <v>9</v>
      </c>
      <c r="E10" s="284"/>
      <c r="F10" s="169">
        <f>D10*E10</f>
        <v>0</v>
      </c>
    </row>
    <row r="11" spans="1:6" s="153" customFormat="1" ht="12.75" customHeight="1">
      <c r="A11" s="167"/>
      <c r="B11" s="157"/>
      <c r="C11" s="170"/>
      <c r="D11" s="169"/>
      <c r="E11" s="284"/>
      <c r="F11" s="169"/>
    </row>
    <row r="12" spans="1:6" s="153" customFormat="1" ht="12.75" customHeight="1">
      <c r="A12" s="167" t="s">
        <v>33</v>
      </c>
      <c r="B12" s="157" t="s">
        <v>148</v>
      </c>
      <c r="C12" s="170" t="s">
        <v>4</v>
      </c>
      <c r="D12" s="169">
        <v>15</v>
      </c>
      <c r="E12" s="284"/>
      <c r="F12" s="169">
        <f>D12*E12</f>
        <v>0</v>
      </c>
    </row>
    <row r="13" spans="1:6" s="153" customFormat="1" ht="12.75" customHeight="1">
      <c r="A13" s="167"/>
      <c r="B13" s="157"/>
      <c r="C13" s="170"/>
      <c r="D13" s="169"/>
      <c r="E13" s="284"/>
      <c r="F13" s="147"/>
    </row>
    <row r="14" spans="1:6" s="153" customFormat="1" ht="32.25" customHeight="1">
      <c r="A14" s="167" t="s">
        <v>35</v>
      </c>
      <c r="B14" s="157" t="s">
        <v>34</v>
      </c>
      <c r="C14" s="168" t="s">
        <v>230</v>
      </c>
      <c r="D14" s="146">
        <v>80</v>
      </c>
      <c r="E14" s="284"/>
      <c r="F14" s="169">
        <f>D14*E14</f>
        <v>0</v>
      </c>
    </row>
    <row r="15" spans="1:6" s="153" customFormat="1" ht="12.75" customHeight="1">
      <c r="A15" s="171"/>
      <c r="B15" s="144"/>
      <c r="C15" s="170"/>
      <c r="D15" s="169"/>
      <c r="E15" s="284"/>
      <c r="F15" s="147"/>
    </row>
    <row r="16" spans="1:6" s="153" customFormat="1" ht="30" customHeight="1">
      <c r="A16" s="167" t="s">
        <v>116</v>
      </c>
      <c r="B16" s="157" t="s">
        <v>103</v>
      </c>
      <c r="C16" s="168" t="s">
        <v>231</v>
      </c>
      <c r="D16" s="146">
        <v>3</v>
      </c>
      <c r="E16" s="284"/>
      <c r="F16" s="169">
        <f>D16*E16</f>
        <v>0</v>
      </c>
    </row>
    <row r="17" spans="1:6" s="121" customFormat="1" ht="12.75" customHeight="1">
      <c r="A17" s="167"/>
      <c r="B17" s="157"/>
      <c r="C17" s="170"/>
      <c r="D17" s="169"/>
      <c r="E17" s="284"/>
      <c r="F17" s="147"/>
    </row>
    <row r="18" spans="1:6" s="121" customFormat="1" ht="71.25">
      <c r="A18" s="167" t="s">
        <v>36</v>
      </c>
      <c r="B18" s="157" t="s">
        <v>151</v>
      </c>
      <c r="C18" s="168" t="s">
        <v>231</v>
      </c>
      <c r="D18" s="146">
        <v>680</v>
      </c>
      <c r="E18" s="284"/>
      <c r="F18" s="169">
        <f>D18*E18</f>
        <v>0</v>
      </c>
    </row>
    <row r="19" spans="1:6" s="121" customFormat="1" ht="12.75" customHeight="1">
      <c r="A19" s="167"/>
      <c r="B19" s="157"/>
      <c r="C19" s="168"/>
      <c r="D19" s="172"/>
      <c r="E19" s="284"/>
      <c r="F19" s="147"/>
    </row>
    <row r="20" spans="1:6" s="121" customFormat="1" ht="30" customHeight="1">
      <c r="A20" s="167" t="s">
        <v>117</v>
      </c>
      <c r="B20" s="157" t="s">
        <v>37</v>
      </c>
      <c r="C20" s="168" t="s">
        <v>230</v>
      </c>
      <c r="D20" s="146">
        <v>4</v>
      </c>
      <c r="E20" s="285"/>
      <c r="F20" s="169">
        <f>D20*E20</f>
        <v>0</v>
      </c>
    </row>
    <row r="21" spans="1:6" s="121" customFormat="1" ht="12.75" customHeight="1">
      <c r="A21" s="167"/>
      <c r="B21" s="157"/>
      <c r="C21" s="168"/>
      <c r="D21" s="172"/>
      <c r="E21" s="284"/>
      <c r="F21" s="147"/>
    </row>
    <row r="22" spans="1:6" s="121" customFormat="1" ht="42.75">
      <c r="A22" s="167" t="s">
        <v>38</v>
      </c>
      <c r="B22" s="157" t="s">
        <v>104</v>
      </c>
      <c r="C22" s="168" t="s">
        <v>230</v>
      </c>
      <c r="D22" s="146">
        <v>8.5</v>
      </c>
      <c r="E22" s="285"/>
      <c r="F22" s="169">
        <f>D22*E22</f>
        <v>0</v>
      </c>
    </row>
    <row r="23" spans="1:6" s="121" customFormat="1" ht="12.75" customHeight="1">
      <c r="A23" s="167"/>
      <c r="B23" s="157"/>
      <c r="C23" s="168"/>
      <c r="D23" s="172"/>
      <c r="E23" s="284"/>
      <c r="F23" s="147"/>
    </row>
    <row r="24" spans="1:6" s="121" customFormat="1" ht="42.75">
      <c r="A24" s="167" t="s">
        <v>39</v>
      </c>
      <c r="B24" s="157" t="s">
        <v>105</v>
      </c>
      <c r="C24" s="168" t="s">
        <v>232</v>
      </c>
      <c r="D24" s="173">
        <v>1.5</v>
      </c>
      <c r="E24" s="284"/>
      <c r="F24" s="147">
        <f>D24*E24</f>
        <v>0</v>
      </c>
    </row>
    <row r="25" spans="1:6" s="121" customFormat="1" ht="12.75" customHeight="1">
      <c r="A25" s="167"/>
      <c r="B25" s="157"/>
      <c r="C25" s="168"/>
      <c r="D25" s="172"/>
      <c r="E25" s="284"/>
      <c r="F25" s="147"/>
    </row>
    <row r="26" spans="1:6" s="121" customFormat="1" ht="57">
      <c r="A26" s="174" t="s">
        <v>118</v>
      </c>
      <c r="B26" s="175" t="s">
        <v>58</v>
      </c>
      <c r="C26" s="176" t="s">
        <v>233</v>
      </c>
      <c r="D26" s="177">
        <v>7</v>
      </c>
      <c r="E26" s="286"/>
      <c r="F26" s="178">
        <f>D26*E26</f>
        <v>0</v>
      </c>
    </row>
    <row r="27" spans="1:6" s="121" customFormat="1" ht="12.75" customHeight="1">
      <c r="A27" s="167"/>
      <c r="B27" s="157"/>
      <c r="C27" s="168"/>
      <c r="D27" s="169"/>
      <c r="E27" s="284"/>
      <c r="F27" s="178"/>
    </row>
    <row r="28" spans="1:6" s="121" customFormat="1" ht="28.5">
      <c r="A28" s="167" t="s">
        <v>40</v>
      </c>
      <c r="B28" s="157" t="s">
        <v>106</v>
      </c>
      <c r="C28" s="168" t="s">
        <v>4</v>
      </c>
      <c r="D28" s="169">
        <v>1</v>
      </c>
      <c r="E28" s="284"/>
      <c r="F28" s="178">
        <f>D28*E28</f>
        <v>0</v>
      </c>
    </row>
    <row r="29" spans="1:6" s="121" customFormat="1" ht="12.75" customHeight="1">
      <c r="A29" s="167"/>
      <c r="B29" s="157"/>
      <c r="C29" s="168"/>
      <c r="D29" s="169"/>
      <c r="E29" s="284"/>
      <c r="F29" s="147"/>
    </row>
    <row r="30" spans="1:6" s="121" customFormat="1" ht="29.25" customHeight="1">
      <c r="A30" s="179" t="s">
        <v>41</v>
      </c>
      <c r="B30" s="157" t="s">
        <v>59</v>
      </c>
      <c r="C30" s="170" t="s">
        <v>4</v>
      </c>
      <c r="D30" s="146">
        <v>8</v>
      </c>
      <c r="E30" s="140"/>
      <c r="F30" s="146">
        <f>D30*E30</f>
        <v>0</v>
      </c>
    </row>
    <row r="31" spans="1:6" s="121" customFormat="1" ht="12.75" customHeight="1">
      <c r="A31" s="179"/>
      <c r="B31" s="180" t="s">
        <v>61</v>
      </c>
      <c r="C31" s="170"/>
      <c r="D31" s="146"/>
      <c r="E31" s="140"/>
      <c r="F31" s="146"/>
    </row>
    <row r="32" spans="1:6" s="121" customFormat="1" ht="12.75" customHeight="1">
      <c r="A32" s="179"/>
      <c r="B32" s="180" t="s">
        <v>60</v>
      </c>
      <c r="C32" s="170"/>
      <c r="D32" s="146"/>
      <c r="E32" s="140"/>
      <c r="F32" s="146"/>
    </row>
    <row r="33" spans="1:6" s="121" customFormat="1" ht="12.75" customHeight="1">
      <c r="A33" s="179"/>
      <c r="B33" s="180" t="s">
        <v>62</v>
      </c>
      <c r="C33" s="170"/>
      <c r="D33" s="146"/>
      <c r="E33" s="140"/>
      <c r="F33" s="146"/>
    </row>
    <row r="34" spans="1:6" s="121" customFormat="1" ht="15">
      <c r="A34" s="179"/>
      <c r="B34" s="180" t="s">
        <v>63</v>
      </c>
      <c r="C34" s="170"/>
      <c r="D34" s="146"/>
      <c r="E34" s="140"/>
      <c r="F34" s="146"/>
    </row>
    <row r="35" spans="1:6" s="121" customFormat="1" ht="12.75" customHeight="1">
      <c r="A35" s="179"/>
      <c r="B35" s="180" t="s">
        <v>64</v>
      </c>
      <c r="C35" s="170"/>
      <c r="D35" s="146"/>
      <c r="E35" s="140"/>
      <c r="F35" s="146"/>
    </row>
    <row r="36" spans="1:6" s="121" customFormat="1" ht="12.75" customHeight="1">
      <c r="A36" s="179"/>
      <c r="B36" s="180" t="s">
        <v>65</v>
      </c>
      <c r="C36" s="170"/>
      <c r="D36" s="146"/>
      <c r="E36" s="140"/>
      <c r="F36" s="146"/>
    </row>
    <row r="37" spans="1:6" s="121" customFormat="1" ht="9.75" customHeight="1">
      <c r="A37" s="181"/>
      <c r="B37" s="182"/>
      <c r="C37" s="183"/>
      <c r="D37" s="184"/>
      <c r="E37" s="287"/>
      <c r="F37" s="185"/>
    </row>
    <row r="38" spans="1:6" s="121" customFormat="1" ht="12.75" customHeight="1">
      <c r="A38" s="167"/>
      <c r="B38" s="157"/>
      <c r="C38" s="168"/>
      <c r="D38" s="169"/>
      <c r="E38" s="284"/>
      <c r="F38" s="147"/>
    </row>
    <row r="39" spans="1:6" s="121" customFormat="1" ht="12.75" customHeight="1">
      <c r="A39" s="167"/>
      <c r="B39" s="157"/>
      <c r="C39" s="168"/>
      <c r="D39" s="169"/>
      <c r="E39" s="288" t="s">
        <v>5</v>
      </c>
      <c r="F39" s="152">
        <f>SUM(F8:F37)</f>
        <v>0</v>
      </c>
    </row>
    <row r="40" spans="1:6" s="121" customFormat="1" ht="12.75" customHeight="1">
      <c r="A40" s="186"/>
      <c r="B40" s="155"/>
      <c r="C40" s="150"/>
      <c r="D40" s="151"/>
      <c r="E40" s="289"/>
      <c r="F40" s="152"/>
    </row>
    <row r="41" spans="1:6" s="121" customFormat="1" ht="12.75" customHeight="1">
      <c r="A41" s="186"/>
      <c r="B41" s="155"/>
      <c r="C41" s="150"/>
      <c r="D41" s="151"/>
      <c r="E41" s="289"/>
      <c r="F41" s="152"/>
    </row>
    <row r="42" spans="1:6" s="107" customFormat="1" ht="15">
      <c r="A42" s="154" t="s">
        <v>6</v>
      </c>
      <c r="B42" s="157"/>
      <c r="C42" s="145"/>
      <c r="D42" s="146"/>
      <c r="E42" s="284"/>
      <c r="F42" s="147"/>
    </row>
    <row r="43" spans="1:6" s="107" customFormat="1" ht="15" customHeight="1">
      <c r="A43" s="154"/>
      <c r="B43" s="157"/>
      <c r="C43" s="145"/>
      <c r="D43" s="146"/>
      <c r="E43" s="284"/>
      <c r="F43" s="147"/>
    </row>
    <row r="44" spans="1:6" s="121" customFormat="1" ht="15">
      <c r="A44" s="159" t="s">
        <v>86</v>
      </c>
      <c r="B44" s="160" t="s">
        <v>0</v>
      </c>
      <c r="C44" s="161" t="s">
        <v>1</v>
      </c>
      <c r="D44" s="162" t="s">
        <v>2</v>
      </c>
      <c r="E44" s="290" t="s">
        <v>3</v>
      </c>
      <c r="F44" s="162" t="s">
        <v>71</v>
      </c>
    </row>
    <row r="45" spans="1:6" s="121" customFormat="1" ht="15">
      <c r="A45" s="187"/>
      <c r="B45" s="164"/>
      <c r="C45" s="165"/>
      <c r="D45" s="166"/>
      <c r="E45" s="284"/>
      <c r="F45" s="147"/>
    </row>
    <row r="46" spans="1:6" s="107" customFormat="1" ht="85.5">
      <c r="A46" s="179" t="s">
        <v>7</v>
      </c>
      <c r="B46" s="157" t="s">
        <v>68</v>
      </c>
      <c r="C46" s="168" t="s">
        <v>232</v>
      </c>
      <c r="D46" s="146">
        <v>505</v>
      </c>
      <c r="E46" s="284"/>
      <c r="F46" s="147">
        <f>D46*E46</f>
        <v>0</v>
      </c>
    </row>
    <row r="47" spans="1:6" s="193" customFormat="1" ht="12.75" customHeight="1">
      <c r="A47" s="188"/>
      <c r="B47" s="189"/>
      <c r="C47" s="190"/>
      <c r="D47" s="191"/>
      <c r="E47" s="291"/>
      <c r="F47" s="192"/>
    </row>
    <row r="48" spans="1:6" s="107" customFormat="1" ht="29.25" customHeight="1">
      <c r="A48" s="179" t="s">
        <v>8</v>
      </c>
      <c r="B48" s="157" t="s">
        <v>9</v>
      </c>
      <c r="C48" s="168" t="s">
        <v>232</v>
      </c>
      <c r="D48" s="146">
        <v>10</v>
      </c>
      <c r="E48" s="284"/>
      <c r="F48" s="147">
        <f>D48*E48</f>
        <v>0</v>
      </c>
    </row>
    <row r="49" spans="1:6" s="193" customFormat="1" ht="12.75" customHeight="1">
      <c r="A49" s="188"/>
      <c r="B49" s="189"/>
      <c r="C49" s="190"/>
      <c r="D49" s="191"/>
      <c r="E49" s="291"/>
      <c r="F49" s="192"/>
    </row>
    <row r="50" spans="1:6" s="107" customFormat="1" ht="57">
      <c r="A50" s="179" t="s">
        <v>10</v>
      </c>
      <c r="B50" s="157" t="s">
        <v>69</v>
      </c>
      <c r="C50" s="168" t="s">
        <v>231</v>
      </c>
      <c r="D50" s="146">
        <v>740</v>
      </c>
      <c r="E50" s="284"/>
      <c r="F50" s="147">
        <f>D50*E50</f>
        <v>0</v>
      </c>
    </row>
    <row r="51" spans="1:6" s="193" customFormat="1" ht="12.75" customHeight="1">
      <c r="A51" s="188"/>
      <c r="B51" s="189"/>
      <c r="C51" s="190"/>
      <c r="D51" s="191"/>
      <c r="E51" s="291"/>
      <c r="F51" s="192"/>
    </row>
    <row r="52" spans="1:6" s="193" customFormat="1" ht="42.75">
      <c r="A52" s="179" t="s">
        <v>119</v>
      </c>
      <c r="B52" s="157" t="s">
        <v>153</v>
      </c>
      <c r="C52" s="168"/>
      <c r="D52" s="146"/>
      <c r="E52" s="284"/>
      <c r="F52" s="147"/>
    </row>
    <row r="53" spans="1:6" s="193" customFormat="1" ht="12.75" customHeight="1">
      <c r="A53" s="179"/>
      <c r="B53" s="180" t="s">
        <v>152</v>
      </c>
      <c r="C53" s="168" t="s">
        <v>232</v>
      </c>
      <c r="D53" s="146">
        <v>68</v>
      </c>
      <c r="E53" s="284"/>
      <c r="F53" s="147">
        <f>D53*E53</f>
        <v>0</v>
      </c>
    </row>
    <row r="54" spans="1:6" s="193" customFormat="1" ht="16.5">
      <c r="A54" s="179"/>
      <c r="B54" s="180" t="s">
        <v>154</v>
      </c>
      <c r="C54" s="168" t="s">
        <v>232</v>
      </c>
      <c r="D54" s="146">
        <v>242</v>
      </c>
      <c r="E54" s="284"/>
      <c r="F54" s="147">
        <f>D54*E54</f>
        <v>0</v>
      </c>
    </row>
    <row r="55" spans="1:6" s="193" customFormat="1" ht="12.75" customHeight="1">
      <c r="A55" s="188"/>
      <c r="B55" s="189"/>
      <c r="C55" s="190"/>
      <c r="D55" s="191"/>
      <c r="E55" s="291"/>
      <c r="F55" s="192"/>
    </row>
    <row r="56" spans="1:6" s="193" customFormat="1" ht="56.25" customHeight="1">
      <c r="A56" s="179" t="s">
        <v>11</v>
      </c>
      <c r="B56" s="157" t="s">
        <v>67</v>
      </c>
      <c r="C56" s="168" t="s">
        <v>231</v>
      </c>
      <c r="D56" s="146">
        <v>135</v>
      </c>
      <c r="E56" s="284"/>
      <c r="F56" s="147">
        <f>D56*E56</f>
        <v>0</v>
      </c>
    </row>
    <row r="57" spans="1:6" s="193" customFormat="1" ht="12.75" customHeight="1">
      <c r="A57" s="188"/>
      <c r="B57" s="189"/>
      <c r="C57" s="190"/>
      <c r="D57" s="191"/>
      <c r="E57" s="291"/>
      <c r="F57" s="192"/>
    </row>
    <row r="58" spans="1:6" s="107" customFormat="1" ht="42.75" customHeight="1">
      <c r="A58" s="179" t="s">
        <v>120</v>
      </c>
      <c r="B58" s="114" t="s">
        <v>27</v>
      </c>
      <c r="C58" s="168" t="s">
        <v>232</v>
      </c>
      <c r="D58" s="146">
        <v>505</v>
      </c>
      <c r="E58" s="284"/>
      <c r="F58" s="147">
        <f>D58*E58</f>
        <v>0</v>
      </c>
    </row>
    <row r="59" spans="1:6" s="193" customFormat="1" ht="12.75" customHeight="1">
      <c r="A59" s="194"/>
      <c r="B59" s="182"/>
      <c r="C59" s="195"/>
      <c r="D59" s="196"/>
      <c r="E59" s="287"/>
      <c r="F59" s="185"/>
    </row>
    <row r="60" spans="1:6" s="193" customFormat="1" ht="12.75" customHeight="1">
      <c r="A60" s="163"/>
      <c r="B60" s="114"/>
      <c r="C60" s="197"/>
      <c r="D60" s="172"/>
      <c r="E60" s="284"/>
      <c r="F60" s="147"/>
    </row>
    <row r="61" spans="1:6" s="193" customFormat="1" ht="12.75" customHeight="1">
      <c r="A61" s="163"/>
      <c r="B61" s="114"/>
      <c r="C61" s="197"/>
      <c r="D61" s="172"/>
      <c r="E61" s="288" t="s">
        <v>5</v>
      </c>
      <c r="F61" s="166">
        <f>SUM(F46:F59)</f>
        <v>0</v>
      </c>
    </row>
    <row r="62" spans="1:6" s="193" customFormat="1" ht="12.75" customHeight="1">
      <c r="A62" s="163"/>
      <c r="B62" s="114"/>
      <c r="C62" s="197"/>
      <c r="D62" s="172"/>
      <c r="E62" s="288"/>
      <c r="F62" s="166"/>
    </row>
    <row r="63" spans="1:6" s="193" customFormat="1" ht="12.75" customHeight="1">
      <c r="A63" s="198"/>
      <c r="B63" s="199"/>
      <c r="C63" s="200"/>
      <c r="D63" s="177"/>
      <c r="E63" s="291"/>
      <c r="F63" s="192"/>
    </row>
    <row r="64" spans="1:6" s="107" customFormat="1" ht="15">
      <c r="A64" s="154" t="s">
        <v>12</v>
      </c>
      <c r="B64" s="114"/>
      <c r="C64" s="197"/>
      <c r="D64" s="177"/>
      <c r="E64" s="284"/>
      <c r="F64" s="147"/>
    </row>
    <row r="65" spans="1:6" s="107" customFormat="1" ht="15">
      <c r="A65" s="154"/>
      <c r="B65" s="114"/>
      <c r="C65" s="197"/>
      <c r="D65" s="177"/>
      <c r="E65" s="284"/>
      <c r="F65" s="147"/>
    </row>
    <row r="66" spans="1:6" s="121" customFormat="1" ht="15">
      <c r="A66" s="159" t="s">
        <v>86</v>
      </c>
      <c r="B66" s="160" t="s">
        <v>0</v>
      </c>
      <c r="C66" s="161" t="s">
        <v>1</v>
      </c>
      <c r="D66" s="162" t="s">
        <v>2</v>
      </c>
      <c r="E66" s="290" t="s">
        <v>3</v>
      </c>
      <c r="F66" s="162" t="s">
        <v>71</v>
      </c>
    </row>
    <row r="67" spans="1:6" s="121" customFormat="1" ht="15">
      <c r="A67" s="187"/>
      <c r="B67" s="164"/>
      <c r="C67" s="165"/>
      <c r="D67" s="201"/>
      <c r="E67" s="284"/>
      <c r="F67" s="147"/>
    </row>
    <row r="68" spans="1:6" s="107" customFormat="1" ht="71.25">
      <c r="A68" s="179" t="s">
        <v>13</v>
      </c>
      <c r="B68" s="157" t="s">
        <v>94</v>
      </c>
      <c r="C68" s="168" t="s">
        <v>232</v>
      </c>
      <c r="D68" s="177">
        <v>155</v>
      </c>
      <c r="E68" s="284"/>
      <c r="F68" s="147">
        <f>D68*E68</f>
        <v>0</v>
      </c>
    </row>
    <row r="69" spans="1:6" s="107" customFormat="1" ht="12.75" customHeight="1">
      <c r="A69" s="188"/>
      <c r="B69" s="189"/>
      <c r="C69" s="190"/>
      <c r="D69" s="172"/>
      <c r="E69" s="291"/>
      <c r="F69" s="192"/>
    </row>
    <row r="70" spans="1:6" s="107" customFormat="1" ht="28.5">
      <c r="A70" s="179" t="s">
        <v>14</v>
      </c>
      <c r="B70" s="157" t="s">
        <v>21</v>
      </c>
      <c r="C70" s="168" t="s">
        <v>230</v>
      </c>
      <c r="D70" s="177">
        <v>80</v>
      </c>
      <c r="E70" s="284"/>
      <c r="F70" s="147">
        <f>D70*E70</f>
        <v>0</v>
      </c>
    </row>
    <row r="71" spans="1:6" s="107" customFormat="1" ht="12.75" customHeight="1">
      <c r="A71" s="188"/>
      <c r="B71" s="189"/>
      <c r="C71" s="190"/>
      <c r="D71" s="172"/>
      <c r="E71" s="291"/>
      <c r="F71" s="192"/>
    </row>
    <row r="72" spans="1:6" s="107" customFormat="1" ht="57">
      <c r="A72" s="163" t="s">
        <v>15</v>
      </c>
      <c r="B72" s="157" t="s">
        <v>95</v>
      </c>
      <c r="C72" s="168" t="s">
        <v>231</v>
      </c>
      <c r="D72" s="169">
        <v>530</v>
      </c>
      <c r="E72" s="284"/>
      <c r="F72" s="147">
        <f>D72*E72</f>
        <v>0</v>
      </c>
    </row>
    <row r="73" spans="1:6" s="107" customFormat="1" ht="12" customHeight="1">
      <c r="A73" s="202"/>
      <c r="B73" s="202"/>
      <c r="C73" s="202"/>
      <c r="D73" s="172"/>
      <c r="E73" s="284"/>
      <c r="F73" s="147"/>
    </row>
    <row r="74" spans="1:6" s="107" customFormat="1" ht="42.75">
      <c r="A74" s="163" t="s">
        <v>16</v>
      </c>
      <c r="B74" s="157" t="s">
        <v>96</v>
      </c>
      <c r="C74" s="168" t="s">
        <v>231</v>
      </c>
      <c r="D74" s="169">
        <v>530</v>
      </c>
      <c r="E74" s="284"/>
      <c r="F74" s="147">
        <f>D74*E74</f>
        <v>0</v>
      </c>
    </row>
    <row r="75" spans="1:6" s="107" customFormat="1" ht="12.75" customHeight="1">
      <c r="A75" s="198"/>
      <c r="B75" s="189"/>
      <c r="C75" s="190"/>
      <c r="D75" s="172"/>
      <c r="E75" s="291"/>
      <c r="F75" s="147"/>
    </row>
    <row r="76" spans="1:6" s="107" customFormat="1" ht="42.75">
      <c r="A76" s="163" t="s">
        <v>17</v>
      </c>
      <c r="B76" s="157" t="s">
        <v>97</v>
      </c>
      <c r="C76" s="168" t="s">
        <v>231</v>
      </c>
      <c r="D76" s="169">
        <v>130</v>
      </c>
      <c r="E76" s="284"/>
      <c r="F76" s="147">
        <f>D76*E76</f>
        <v>0</v>
      </c>
    </row>
    <row r="77" spans="1:6" s="107" customFormat="1" ht="12.75" customHeight="1">
      <c r="A77" s="198"/>
      <c r="B77" s="189"/>
      <c r="C77" s="190"/>
      <c r="D77" s="172"/>
      <c r="E77" s="291"/>
      <c r="F77" s="147"/>
    </row>
    <row r="78" spans="1:6" s="107" customFormat="1" ht="57">
      <c r="A78" s="163" t="s">
        <v>18</v>
      </c>
      <c r="B78" s="114" t="s">
        <v>75</v>
      </c>
      <c r="C78" s="168" t="s">
        <v>230</v>
      </c>
      <c r="D78" s="169">
        <v>112</v>
      </c>
      <c r="E78" s="292"/>
      <c r="F78" s="169">
        <f>D78*E78</f>
        <v>0</v>
      </c>
    </row>
    <row r="79" spans="1:6" s="107" customFormat="1" ht="12.75" customHeight="1">
      <c r="A79" s="163"/>
      <c r="B79" s="157"/>
      <c r="C79" s="168"/>
      <c r="D79" s="191"/>
      <c r="E79" s="284"/>
      <c r="F79" s="169"/>
    </row>
    <row r="80" spans="1:6" s="107" customFormat="1" ht="57">
      <c r="A80" s="163" t="s">
        <v>22</v>
      </c>
      <c r="B80" s="114" t="s">
        <v>76</v>
      </c>
      <c r="C80" s="168" t="s">
        <v>230</v>
      </c>
      <c r="D80" s="169">
        <v>35</v>
      </c>
      <c r="E80" s="292"/>
      <c r="F80" s="169">
        <f>D80*E80</f>
        <v>0</v>
      </c>
    </row>
    <row r="81" spans="1:6" s="107" customFormat="1" ht="12.75" customHeight="1">
      <c r="A81" s="163"/>
      <c r="B81" s="157"/>
      <c r="C81" s="168"/>
      <c r="D81" s="191"/>
      <c r="E81" s="284"/>
      <c r="F81" s="169"/>
    </row>
    <row r="82" spans="1:6" s="107" customFormat="1" ht="71.25">
      <c r="A82" s="163" t="s">
        <v>23</v>
      </c>
      <c r="B82" s="114" t="s">
        <v>98</v>
      </c>
      <c r="C82" s="168" t="s">
        <v>4</v>
      </c>
      <c r="D82" s="169">
        <v>4</v>
      </c>
      <c r="E82" s="292"/>
      <c r="F82" s="169">
        <f>D82*E82</f>
        <v>0</v>
      </c>
    </row>
    <row r="83" spans="1:6" s="107" customFormat="1" ht="12.75" customHeight="1">
      <c r="A83" s="163"/>
      <c r="B83" s="157"/>
      <c r="C83" s="168"/>
      <c r="D83" s="191"/>
      <c r="E83" s="284"/>
      <c r="F83" s="169"/>
    </row>
    <row r="84" spans="1:6" s="107" customFormat="1" ht="57">
      <c r="A84" s="163" t="s">
        <v>24</v>
      </c>
      <c r="B84" s="114" t="s">
        <v>77</v>
      </c>
      <c r="C84" s="168" t="s">
        <v>230</v>
      </c>
      <c r="D84" s="169">
        <v>64</v>
      </c>
      <c r="E84" s="292"/>
      <c r="F84" s="169">
        <f>D84*E84</f>
        <v>0</v>
      </c>
    </row>
    <row r="85" spans="1:6" s="107" customFormat="1" ht="12.75" customHeight="1">
      <c r="A85" s="163"/>
      <c r="B85" s="157"/>
      <c r="C85" s="168"/>
      <c r="D85" s="191"/>
      <c r="E85" s="284"/>
      <c r="F85" s="169"/>
    </row>
    <row r="86" spans="1:6" s="107" customFormat="1" ht="71.25">
      <c r="A86" s="163" t="s">
        <v>121</v>
      </c>
      <c r="B86" s="157" t="s">
        <v>66</v>
      </c>
      <c r="C86" s="168" t="s">
        <v>231</v>
      </c>
      <c r="D86" s="146">
        <v>20</v>
      </c>
      <c r="E86" s="284"/>
      <c r="F86" s="169">
        <f>D86*E86</f>
        <v>0</v>
      </c>
    </row>
    <row r="87" spans="1:6" s="193" customFormat="1" ht="12.75" customHeight="1">
      <c r="A87" s="203"/>
      <c r="B87" s="182"/>
      <c r="C87" s="195"/>
      <c r="D87" s="196"/>
      <c r="E87" s="287"/>
      <c r="F87" s="185"/>
    </row>
    <row r="88" spans="1:6" s="193" customFormat="1" ht="12.75" customHeight="1">
      <c r="A88" s="163"/>
      <c r="B88" s="114"/>
      <c r="C88" s="197"/>
      <c r="D88" s="172"/>
      <c r="E88" s="284"/>
      <c r="F88" s="147"/>
    </row>
    <row r="89" spans="1:6" s="193" customFormat="1" ht="12.75" customHeight="1">
      <c r="A89" s="163"/>
      <c r="B89" s="114"/>
      <c r="C89" s="197"/>
      <c r="D89" s="172"/>
      <c r="E89" s="288" t="s">
        <v>5</v>
      </c>
      <c r="F89" s="166">
        <f>SUM(F68:F87)</f>
        <v>0</v>
      </c>
    </row>
    <row r="90" spans="1:6" s="204" customFormat="1" ht="12.75" customHeight="1">
      <c r="A90" s="163"/>
      <c r="B90" s="114"/>
      <c r="C90" s="197"/>
      <c r="D90" s="172"/>
      <c r="E90" s="288"/>
      <c r="F90" s="166"/>
    </row>
    <row r="91" spans="1:6" s="204" customFormat="1" ht="12.75" customHeight="1">
      <c r="A91" s="163"/>
      <c r="B91" s="114"/>
      <c r="C91" s="197"/>
      <c r="D91" s="172"/>
      <c r="E91" s="288"/>
      <c r="F91" s="166"/>
    </row>
    <row r="92" spans="1:6" s="204" customFormat="1" ht="12.75" customHeight="1">
      <c r="A92" s="154" t="s">
        <v>42</v>
      </c>
      <c r="B92" s="205"/>
      <c r="C92" s="197"/>
      <c r="D92" s="206"/>
      <c r="E92" s="293"/>
      <c r="F92" s="147"/>
    </row>
    <row r="93" spans="1:6" s="204" customFormat="1" ht="12.75" customHeight="1">
      <c r="A93" s="207"/>
      <c r="B93" s="205"/>
      <c r="C93" s="197"/>
      <c r="D93" s="206"/>
      <c r="E93" s="293"/>
      <c r="F93" s="147"/>
    </row>
    <row r="94" spans="1:6" s="204" customFormat="1" ht="12.75" customHeight="1">
      <c r="A94" s="159" t="s">
        <v>86</v>
      </c>
      <c r="B94" s="160" t="s">
        <v>0</v>
      </c>
      <c r="C94" s="161" t="s">
        <v>1</v>
      </c>
      <c r="D94" s="162" t="s">
        <v>2</v>
      </c>
      <c r="E94" s="290" t="s">
        <v>3</v>
      </c>
      <c r="F94" s="162" t="s">
        <v>71</v>
      </c>
    </row>
    <row r="95" spans="1:6" s="204" customFormat="1" ht="12.75" customHeight="1">
      <c r="A95" s="208"/>
      <c r="B95" s="209"/>
      <c r="C95" s="210"/>
      <c r="D95" s="211"/>
      <c r="E95" s="294"/>
      <c r="F95" s="212"/>
    </row>
    <row r="96" spans="1:6" s="204" customFormat="1" ht="28.5">
      <c r="A96" s="179" t="s">
        <v>43</v>
      </c>
      <c r="B96" s="213" t="s">
        <v>107</v>
      </c>
      <c r="C96" s="168" t="s">
        <v>4</v>
      </c>
      <c r="D96" s="147">
        <v>1</v>
      </c>
      <c r="E96" s="295"/>
      <c r="F96" s="147">
        <f>D96*E96</f>
        <v>0</v>
      </c>
    </row>
    <row r="97" spans="1:6" s="204" customFormat="1" ht="12.75" customHeight="1">
      <c r="A97" s="208"/>
      <c r="B97" s="209"/>
      <c r="C97" s="168"/>
      <c r="D97" s="147"/>
      <c r="E97" s="295"/>
      <c r="F97" s="147"/>
    </row>
    <row r="98" spans="1:6" s="204" customFormat="1" ht="28.5">
      <c r="A98" s="179" t="s">
        <v>45</v>
      </c>
      <c r="B98" s="213" t="s">
        <v>44</v>
      </c>
      <c r="C98" s="168" t="s">
        <v>4</v>
      </c>
      <c r="D98" s="147">
        <v>9</v>
      </c>
      <c r="E98" s="295"/>
      <c r="F98" s="147">
        <f>D98*E98</f>
        <v>0</v>
      </c>
    </row>
    <row r="99" spans="1:6" s="204" customFormat="1" ht="12.75" customHeight="1">
      <c r="A99" s="208"/>
      <c r="B99" s="209"/>
      <c r="C99" s="210"/>
      <c r="D99" s="211"/>
      <c r="E99" s="294"/>
      <c r="F99" s="212"/>
    </row>
    <row r="100" spans="1:6" s="204" customFormat="1" ht="71.25">
      <c r="A100" s="179" t="s">
        <v>122</v>
      </c>
      <c r="B100" s="213" t="s">
        <v>78</v>
      </c>
      <c r="C100" s="168" t="s">
        <v>232</v>
      </c>
      <c r="D100" s="206">
        <v>90</v>
      </c>
      <c r="E100" s="293"/>
      <c r="F100" s="147">
        <f>D100*E100</f>
        <v>0</v>
      </c>
    </row>
    <row r="101" spans="1:6" s="204" customFormat="1" ht="12.75" customHeight="1">
      <c r="A101" s="208"/>
      <c r="B101" s="209"/>
      <c r="C101" s="210"/>
      <c r="D101" s="214"/>
      <c r="E101" s="294"/>
      <c r="F101" s="212"/>
    </row>
    <row r="102" spans="1:6" s="204" customFormat="1" ht="71.25">
      <c r="A102" s="179" t="s">
        <v>46</v>
      </c>
      <c r="B102" s="213" t="s">
        <v>108</v>
      </c>
      <c r="C102" s="168"/>
      <c r="D102" s="206"/>
      <c r="E102" s="293"/>
      <c r="F102" s="147"/>
    </row>
    <row r="103" spans="1:6" s="204" customFormat="1" ht="12.75" customHeight="1">
      <c r="A103" s="188"/>
      <c r="B103" s="215" t="s">
        <v>99</v>
      </c>
      <c r="C103" s="168" t="s">
        <v>4</v>
      </c>
      <c r="D103" s="206">
        <v>1</v>
      </c>
      <c r="E103" s="293"/>
      <c r="F103" s="147">
        <f>D103*E103</f>
        <v>0</v>
      </c>
    </row>
    <row r="104" spans="1:6" s="204" customFormat="1" ht="16.5" customHeight="1">
      <c r="A104" s="188"/>
      <c r="B104" s="215" t="s">
        <v>85</v>
      </c>
      <c r="C104" s="168" t="s">
        <v>4</v>
      </c>
      <c r="D104" s="206">
        <v>2</v>
      </c>
      <c r="E104" s="293"/>
      <c r="F104" s="147">
        <f>D104*E104</f>
        <v>0</v>
      </c>
    </row>
    <row r="105" spans="1:6" s="204" customFormat="1" ht="12.75" customHeight="1">
      <c r="A105" s="188"/>
      <c r="B105" s="216"/>
      <c r="C105" s="190"/>
      <c r="D105" s="217"/>
      <c r="E105" s="296"/>
      <c r="F105" s="192"/>
    </row>
    <row r="106" spans="1:6" s="204" customFormat="1" ht="71.25">
      <c r="A106" s="179" t="s">
        <v>123</v>
      </c>
      <c r="B106" s="213" t="s">
        <v>109</v>
      </c>
      <c r="C106" s="168"/>
      <c r="D106" s="206"/>
      <c r="E106" s="293"/>
      <c r="F106" s="147"/>
    </row>
    <row r="107" spans="1:6" s="204" customFormat="1" ht="12.75" customHeight="1">
      <c r="A107" s="188"/>
      <c r="B107" s="215" t="s">
        <v>99</v>
      </c>
      <c r="C107" s="168" t="s">
        <v>4</v>
      </c>
      <c r="D107" s="206">
        <v>2</v>
      </c>
      <c r="E107" s="293"/>
      <c r="F107" s="147">
        <f>D107*E107</f>
        <v>0</v>
      </c>
    </row>
    <row r="108" spans="1:6" s="204" customFormat="1" ht="12.75" customHeight="1">
      <c r="A108" s="188"/>
      <c r="B108" s="215" t="s">
        <v>85</v>
      </c>
      <c r="C108" s="168" t="s">
        <v>4</v>
      </c>
      <c r="D108" s="206">
        <v>1</v>
      </c>
      <c r="E108" s="293"/>
      <c r="F108" s="147">
        <f>D108*E108</f>
        <v>0</v>
      </c>
    </row>
    <row r="109" spans="1:6" s="204" customFormat="1" ht="12.75" customHeight="1">
      <c r="A109" s="188"/>
      <c r="B109" s="216"/>
      <c r="C109" s="190"/>
      <c r="D109" s="217"/>
      <c r="E109" s="296"/>
      <c r="F109" s="192"/>
    </row>
    <row r="110" spans="1:6" s="204" customFormat="1" ht="71.25">
      <c r="A110" s="179" t="s">
        <v>47</v>
      </c>
      <c r="B110" s="213" t="s">
        <v>100</v>
      </c>
      <c r="C110" s="168"/>
      <c r="D110" s="206"/>
      <c r="E110" s="293"/>
      <c r="F110" s="147"/>
    </row>
    <row r="111" spans="1:6" s="204" customFormat="1" ht="12.75" customHeight="1">
      <c r="A111" s="188"/>
      <c r="B111" s="215" t="s">
        <v>110</v>
      </c>
      <c r="C111" s="168" t="s">
        <v>4</v>
      </c>
      <c r="D111" s="206">
        <v>2</v>
      </c>
      <c r="E111" s="293"/>
      <c r="F111" s="147">
        <f>D111*E111</f>
        <v>0</v>
      </c>
    </row>
    <row r="112" spans="1:6" s="204" customFormat="1" ht="12.75" customHeight="1">
      <c r="A112" s="188"/>
      <c r="B112" s="215" t="s">
        <v>111</v>
      </c>
      <c r="C112" s="168" t="s">
        <v>4</v>
      </c>
      <c r="D112" s="206">
        <v>1</v>
      </c>
      <c r="E112" s="293"/>
      <c r="F112" s="147">
        <f>D112*E112</f>
        <v>0</v>
      </c>
    </row>
    <row r="113" spans="1:6" s="204" customFormat="1" ht="12.75" customHeight="1">
      <c r="A113" s="188"/>
      <c r="B113" s="215"/>
      <c r="C113" s="168"/>
      <c r="D113" s="206"/>
      <c r="E113" s="293"/>
      <c r="F113" s="147"/>
    </row>
    <row r="114" spans="1:6" s="204" customFormat="1" ht="71.25">
      <c r="A114" s="163" t="s">
        <v>124</v>
      </c>
      <c r="B114" s="205" t="s">
        <v>79</v>
      </c>
      <c r="C114" s="168"/>
      <c r="D114" s="206"/>
      <c r="E114" s="293"/>
      <c r="F114" s="147"/>
    </row>
    <row r="115" spans="1:6" s="204" customFormat="1" ht="12.75" customHeight="1">
      <c r="A115" s="163"/>
      <c r="B115" s="215" t="s">
        <v>80</v>
      </c>
      <c r="C115" s="168" t="s">
        <v>230</v>
      </c>
      <c r="D115" s="206">
        <v>32</v>
      </c>
      <c r="E115" s="293"/>
      <c r="F115" s="147">
        <f>D115*E115</f>
        <v>0</v>
      </c>
    </row>
    <row r="116" spans="1:6" s="204" customFormat="1" ht="12.75" customHeight="1">
      <c r="A116" s="163"/>
      <c r="B116" s="215" t="s">
        <v>81</v>
      </c>
      <c r="C116" s="168" t="s">
        <v>230</v>
      </c>
      <c r="D116" s="206">
        <v>47</v>
      </c>
      <c r="E116" s="293"/>
      <c r="F116" s="147">
        <f>D116*E116</f>
        <v>0</v>
      </c>
    </row>
    <row r="117" spans="1:6" s="204" customFormat="1" ht="12.75" customHeight="1">
      <c r="A117" s="163"/>
      <c r="B117" s="205"/>
      <c r="C117" s="168"/>
      <c r="D117" s="217"/>
      <c r="E117" s="293"/>
      <c r="F117" s="147"/>
    </row>
    <row r="118" spans="1:6" s="204" customFormat="1" ht="71.25">
      <c r="A118" s="179" t="s">
        <v>48</v>
      </c>
      <c r="B118" s="213" t="s">
        <v>101</v>
      </c>
      <c r="C118" s="168" t="s">
        <v>230</v>
      </c>
      <c r="D118" s="147">
        <v>16</v>
      </c>
      <c r="E118" s="295"/>
      <c r="F118" s="147">
        <f>D118*E118</f>
        <v>0</v>
      </c>
    </row>
    <row r="119" spans="1:6" s="204" customFormat="1" ht="12.75" customHeight="1">
      <c r="A119" s="179"/>
      <c r="B119" s="213"/>
      <c r="C119" s="168"/>
      <c r="D119" s="218"/>
      <c r="E119" s="295"/>
      <c r="F119" s="147"/>
    </row>
    <row r="120" spans="1:6" s="204" customFormat="1" ht="57">
      <c r="A120" s="179" t="s">
        <v>125</v>
      </c>
      <c r="B120" s="213" t="s">
        <v>102</v>
      </c>
      <c r="C120" s="168" t="s">
        <v>4</v>
      </c>
      <c r="D120" s="147">
        <v>5</v>
      </c>
      <c r="E120" s="295"/>
      <c r="F120" s="147">
        <f>D120*E120</f>
        <v>0</v>
      </c>
    </row>
    <row r="121" spans="1:6" s="204" customFormat="1" ht="12.75" customHeight="1">
      <c r="A121" s="163"/>
      <c r="B121" s="205"/>
      <c r="C121" s="168"/>
      <c r="D121" s="217"/>
      <c r="E121" s="293"/>
      <c r="F121" s="147"/>
    </row>
    <row r="122" spans="1:6" s="204" customFormat="1" ht="42.75">
      <c r="A122" s="163" t="s">
        <v>126</v>
      </c>
      <c r="B122" s="205" t="s">
        <v>52</v>
      </c>
      <c r="C122" s="168" t="s">
        <v>4</v>
      </c>
      <c r="D122" s="206">
        <v>4</v>
      </c>
      <c r="E122" s="295"/>
      <c r="F122" s="147">
        <f>D122*E122</f>
        <v>0</v>
      </c>
    </row>
    <row r="123" spans="1:6" s="204" customFormat="1" ht="12.75" customHeight="1">
      <c r="A123" s="163"/>
      <c r="B123" s="205"/>
      <c r="C123" s="168"/>
      <c r="D123" s="217"/>
      <c r="E123" s="295"/>
      <c r="F123" s="147"/>
    </row>
    <row r="124" spans="1:6" s="204" customFormat="1" ht="71.25">
      <c r="A124" s="163" t="s">
        <v>49</v>
      </c>
      <c r="B124" s="205" t="s">
        <v>82</v>
      </c>
      <c r="C124" s="168" t="s">
        <v>232</v>
      </c>
      <c r="D124" s="206">
        <v>72</v>
      </c>
      <c r="E124" s="293"/>
      <c r="F124" s="147">
        <f>D124*E124</f>
        <v>0</v>
      </c>
    </row>
    <row r="125" spans="1:6" s="204" customFormat="1" ht="12.75" customHeight="1">
      <c r="A125" s="163"/>
      <c r="B125" s="205"/>
      <c r="C125" s="168"/>
      <c r="D125" s="206"/>
      <c r="E125" s="295"/>
      <c r="F125" s="147"/>
    </row>
    <row r="126" spans="1:6" s="204" customFormat="1" ht="85.5">
      <c r="A126" s="179" t="s">
        <v>50</v>
      </c>
      <c r="B126" s="213" t="s">
        <v>83</v>
      </c>
      <c r="C126" s="168" t="s">
        <v>232</v>
      </c>
      <c r="D126" s="206">
        <v>90</v>
      </c>
      <c r="E126" s="293"/>
      <c r="F126" s="147">
        <f>D126*E126</f>
        <v>0</v>
      </c>
    </row>
    <row r="127" spans="1:6" s="204" customFormat="1" ht="12.75" customHeight="1">
      <c r="A127" s="179"/>
      <c r="B127" s="213"/>
      <c r="C127" s="168"/>
      <c r="D127" s="218"/>
      <c r="E127" s="293"/>
      <c r="F127" s="147"/>
    </row>
    <row r="128" spans="1:6" s="204" customFormat="1" ht="42.75">
      <c r="A128" s="179" t="s">
        <v>51</v>
      </c>
      <c r="B128" s="213" t="s">
        <v>84</v>
      </c>
      <c r="C128" s="168" t="s">
        <v>230</v>
      </c>
      <c r="D128" s="147">
        <v>79</v>
      </c>
      <c r="E128" s="295"/>
      <c r="F128" s="147">
        <f>D128*E128</f>
        <v>0</v>
      </c>
    </row>
    <row r="129" spans="1:6" s="204" customFormat="1" ht="12.75" customHeight="1">
      <c r="A129" s="219"/>
      <c r="B129" s="220"/>
      <c r="C129" s="221"/>
      <c r="D129" s="222"/>
      <c r="E129" s="297"/>
      <c r="F129" s="223"/>
    </row>
    <row r="130" spans="1:6" s="204" customFormat="1" ht="12.75" customHeight="1">
      <c r="A130" s="198"/>
      <c r="B130" s="224"/>
      <c r="C130" s="190"/>
      <c r="D130" s="217"/>
      <c r="E130" s="296"/>
      <c r="F130" s="192"/>
    </row>
    <row r="131" spans="1:6" s="204" customFormat="1" ht="12.75" customHeight="1">
      <c r="A131" s="198"/>
      <c r="B131" s="224"/>
      <c r="C131" s="200"/>
      <c r="D131" s="217"/>
      <c r="E131" s="298" t="s">
        <v>5</v>
      </c>
      <c r="F131" s="211">
        <f>SUM(F96:F128)</f>
        <v>0</v>
      </c>
    </row>
    <row r="132" spans="1:6" s="204" customFormat="1" ht="12.75" customHeight="1">
      <c r="A132" s="225"/>
      <c r="B132" s="226"/>
      <c r="C132" s="227"/>
      <c r="D132" s="228"/>
      <c r="E132" s="299"/>
      <c r="F132" s="228"/>
    </row>
    <row r="133" spans="1:6" s="204" customFormat="1" ht="12.75" customHeight="1">
      <c r="A133" s="163"/>
      <c r="B133" s="114"/>
      <c r="C133" s="229"/>
      <c r="D133" s="169"/>
      <c r="E133" s="284"/>
      <c r="F133" s="169"/>
    </row>
    <row r="134" spans="1:6" s="204" customFormat="1" ht="12.75" customHeight="1">
      <c r="A134" s="230" t="s">
        <v>127</v>
      </c>
      <c r="B134" s="231"/>
      <c r="C134" s="232"/>
      <c r="D134" s="233"/>
      <c r="E134" s="300"/>
      <c r="F134" s="234"/>
    </row>
    <row r="135" spans="1:6" s="204" customFormat="1" ht="12.75" customHeight="1">
      <c r="A135" s="230"/>
      <c r="B135" s="231"/>
      <c r="C135" s="232"/>
      <c r="D135" s="233"/>
      <c r="E135" s="300"/>
      <c r="F135" s="234"/>
    </row>
    <row r="136" spans="1:6" s="204" customFormat="1" ht="15">
      <c r="A136" s="159" t="s">
        <v>86</v>
      </c>
      <c r="B136" s="160" t="s">
        <v>0</v>
      </c>
      <c r="C136" s="161" t="s">
        <v>1</v>
      </c>
      <c r="D136" s="162" t="s">
        <v>2</v>
      </c>
      <c r="E136" s="290" t="s">
        <v>3</v>
      </c>
      <c r="F136" s="162" t="s">
        <v>71</v>
      </c>
    </row>
    <row r="137" s="204" customFormat="1" ht="12.75" customHeight="1">
      <c r="E137" s="301"/>
    </row>
    <row r="138" spans="1:6" s="204" customFormat="1" ht="29.25" customHeight="1">
      <c r="A138" s="235" t="s">
        <v>128</v>
      </c>
      <c r="B138" s="236" t="s">
        <v>87</v>
      </c>
      <c r="C138" s="237" t="s">
        <v>4</v>
      </c>
      <c r="D138" s="238">
        <v>4</v>
      </c>
      <c r="E138" s="302"/>
      <c r="F138" s="238">
        <f>D138*E138</f>
        <v>0</v>
      </c>
    </row>
    <row r="139" spans="1:6" s="204" customFormat="1" ht="12.75" customHeight="1">
      <c r="A139" s="239"/>
      <c r="B139" s="231"/>
      <c r="C139" s="232"/>
      <c r="D139" s="233"/>
      <c r="E139" s="303"/>
      <c r="F139" s="240"/>
    </row>
    <row r="140" spans="1:6" s="204" customFormat="1" ht="42.75">
      <c r="A140" s="235" t="s">
        <v>129</v>
      </c>
      <c r="B140" s="236" t="s">
        <v>112</v>
      </c>
      <c r="C140" s="237" t="s">
        <v>234</v>
      </c>
      <c r="D140" s="233">
        <v>8</v>
      </c>
      <c r="E140" s="300"/>
      <c r="F140" s="234">
        <f>D140*E140</f>
        <v>0</v>
      </c>
    </row>
    <row r="141" spans="1:6" s="204" customFormat="1" ht="12.75" customHeight="1">
      <c r="A141" s="235"/>
      <c r="B141" s="236"/>
      <c r="C141" s="241"/>
      <c r="D141" s="238"/>
      <c r="E141" s="302"/>
      <c r="F141" s="233"/>
    </row>
    <row r="142" spans="1:6" s="204" customFormat="1" ht="29.25" customHeight="1">
      <c r="A142" s="235" t="s">
        <v>130</v>
      </c>
      <c r="B142" s="236" t="s">
        <v>88</v>
      </c>
      <c r="C142" s="237" t="s">
        <v>234</v>
      </c>
      <c r="D142" s="238">
        <v>0.5</v>
      </c>
      <c r="E142" s="302"/>
      <c r="F142" s="233">
        <f>D142*E142</f>
        <v>0</v>
      </c>
    </row>
    <row r="143" spans="1:6" s="204" customFormat="1" ht="12.75" customHeight="1">
      <c r="A143" s="235"/>
      <c r="B143" s="236"/>
      <c r="C143" s="241"/>
      <c r="D143" s="238"/>
      <c r="E143" s="302"/>
      <c r="F143" s="233"/>
    </row>
    <row r="144" spans="1:6" s="204" customFormat="1" ht="28.5" customHeight="1">
      <c r="A144" s="239" t="s">
        <v>131</v>
      </c>
      <c r="B144" s="236" t="s">
        <v>53</v>
      </c>
      <c r="C144" s="237" t="s">
        <v>233</v>
      </c>
      <c r="D144" s="238">
        <v>1.6</v>
      </c>
      <c r="E144" s="300"/>
      <c r="F144" s="233">
        <f>D144*E144</f>
        <v>0</v>
      </c>
    </row>
    <row r="145" spans="1:6" s="204" customFormat="1" ht="12.75" customHeight="1">
      <c r="A145" s="235"/>
      <c r="B145" s="236"/>
      <c r="C145" s="241"/>
      <c r="D145" s="238"/>
      <c r="E145" s="302"/>
      <c r="F145" s="233"/>
    </row>
    <row r="146" spans="1:6" s="204" customFormat="1" ht="27.75" customHeight="1">
      <c r="A146" s="239" t="s">
        <v>132</v>
      </c>
      <c r="B146" s="236" t="s">
        <v>89</v>
      </c>
      <c r="C146" s="237" t="s">
        <v>233</v>
      </c>
      <c r="D146" s="238">
        <v>15.8</v>
      </c>
      <c r="E146" s="300"/>
      <c r="F146" s="233">
        <f>D146*E146</f>
        <v>0</v>
      </c>
    </row>
    <row r="147" spans="1:6" s="204" customFormat="1" ht="12.75" customHeight="1">
      <c r="A147" s="235"/>
      <c r="B147" s="236"/>
      <c r="C147" s="241"/>
      <c r="D147" s="238"/>
      <c r="E147" s="302"/>
      <c r="F147" s="233"/>
    </row>
    <row r="148" spans="1:6" s="204" customFormat="1" ht="42.75">
      <c r="A148" s="242" t="s">
        <v>133</v>
      </c>
      <c r="B148" s="236" t="s">
        <v>149</v>
      </c>
      <c r="C148" s="237" t="s">
        <v>54</v>
      </c>
      <c r="D148" s="238">
        <v>17</v>
      </c>
      <c r="E148" s="302"/>
      <c r="F148" s="233">
        <f>D148*E148</f>
        <v>0</v>
      </c>
    </row>
    <row r="149" spans="1:6" s="204" customFormat="1" ht="12.75" customHeight="1">
      <c r="A149" s="235"/>
      <c r="B149" s="236"/>
      <c r="C149" s="241"/>
      <c r="D149" s="238"/>
      <c r="E149" s="302"/>
      <c r="F149" s="233"/>
    </row>
    <row r="150" spans="1:6" s="204" customFormat="1" ht="57">
      <c r="A150" s="242" t="s">
        <v>134</v>
      </c>
      <c r="B150" s="236" t="s">
        <v>90</v>
      </c>
      <c r="C150" s="237" t="s">
        <v>54</v>
      </c>
      <c r="D150" s="238">
        <v>90</v>
      </c>
      <c r="E150" s="302"/>
      <c r="F150" s="233">
        <f>D150*E150</f>
        <v>0</v>
      </c>
    </row>
    <row r="151" spans="1:6" s="204" customFormat="1" ht="12.75" customHeight="1">
      <c r="A151" s="242"/>
      <c r="B151" s="236"/>
      <c r="C151" s="237"/>
      <c r="D151" s="238"/>
      <c r="E151" s="302"/>
      <c r="F151" s="233"/>
    </row>
    <row r="152" spans="1:6" s="204" customFormat="1" ht="42.75">
      <c r="A152" s="239" t="s">
        <v>135</v>
      </c>
      <c r="B152" s="236" t="s">
        <v>91</v>
      </c>
      <c r="C152" s="237" t="s">
        <v>234</v>
      </c>
      <c r="D152" s="238">
        <v>2.7</v>
      </c>
      <c r="E152" s="300"/>
      <c r="F152" s="233">
        <f>D152*E152</f>
        <v>0</v>
      </c>
    </row>
    <row r="153" spans="1:6" s="204" customFormat="1" ht="12.75" customHeight="1">
      <c r="A153" s="242"/>
      <c r="B153" s="236"/>
      <c r="C153" s="237"/>
      <c r="D153" s="238"/>
      <c r="E153" s="302"/>
      <c r="F153" s="233"/>
    </row>
    <row r="154" spans="1:6" s="204" customFormat="1" ht="16.5">
      <c r="A154" s="239" t="s">
        <v>136</v>
      </c>
      <c r="B154" s="236" t="s">
        <v>55</v>
      </c>
      <c r="C154" s="237" t="s">
        <v>234</v>
      </c>
      <c r="D154" s="238">
        <v>2.7</v>
      </c>
      <c r="E154" s="300"/>
      <c r="F154" s="233">
        <f>D154*E154</f>
        <v>0</v>
      </c>
    </row>
    <row r="155" spans="1:6" s="204" customFormat="1" ht="12.75" customHeight="1">
      <c r="A155" s="235"/>
      <c r="B155" s="236"/>
      <c r="C155" s="241"/>
      <c r="D155" s="238"/>
      <c r="E155" s="302"/>
      <c r="F155" s="233"/>
    </row>
    <row r="156" spans="1:6" s="204" customFormat="1" ht="42.75">
      <c r="A156" s="235" t="s">
        <v>137</v>
      </c>
      <c r="B156" s="231" t="s">
        <v>114</v>
      </c>
      <c r="C156" s="237" t="s">
        <v>234</v>
      </c>
      <c r="D156" s="233">
        <v>2.3</v>
      </c>
      <c r="E156" s="300"/>
      <c r="F156" s="234">
        <f>D156*E156</f>
        <v>0</v>
      </c>
    </row>
    <row r="157" spans="1:6" s="204" customFormat="1" ht="12.75" customHeight="1">
      <c r="A157" s="235"/>
      <c r="B157" s="236"/>
      <c r="C157" s="241"/>
      <c r="D157" s="238"/>
      <c r="E157" s="302"/>
      <c r="F157" s="233"/>
    </row>
    <row r="158" spans="1:6" s="204" customFormat="1" ht="57">
      <c r="A158" s="235" t="s">
        <v>138</v>
      </c>
      <c r="B158" s="231" t="s">
        <v>27</v>
      </c>
      <c r="C158" s="237" t="s">
        <v>234</v>
      </c>
      <c r="D158" s="233">
        <v>5.7</v>
      </c>
      <c r="E158" s="300"/>
      <c r="F158" s="234">
        <f>D158*E158</f>
        <v>0</v>
      </c>
    </row>
    <row r="159" spans="1:6" s="204" customFormat="1" ht="12.75" customHeight="1">
      <c r="A159" s="235"/>
      <c r="B159" s="231"/>
      <c r="C159" s="237"/>
      <c r="D159" s="233"/>
      <c r="E159" s="300"/>
      <c r="F159" s="234"/>
    </row>
    <row r="160" spans="1:6" s="204" customFormat="1" ht="57">
      <c r="A160" s="235" t="s">
        <v>150</v>
      </c>
      <c r="B160" s="231" t="s">
        <v>247</v>
      </c>
      <c r="C160" s="170" t="s">
        <v>230</v>
      </c>
      <c r="D160" s="243">
        <v>8.5</v>
      </c>
      <c r="E160" s="304"/>
      <c r="F160" s="243">
        <f>D160*E160</f>
        <v>0</v>
      </c>
    </row>
    <row r="161" spans="1:6" s="204" customFormat="1" ht="12.75" customHeight="1">
      <c r="A161" s="244"/>
      <c r="B161" s="245"/>
      <c r="C161" s="246"/>
      <c r="D161" s="247"/>
      <c r="E161" s="305"/>
      <c r="F161" s="247"/>
    </row>
    <row r="162" spans="1:6" s="204" customFormat="1" ht="12.75" customHeight="1">
      <c r="A162" s="235"/>
      <c r="B162" s="236"/>
      <c r="C162" s="248"/>
      <c r="D162" s="238"/>
      <c r="E162" s="302"/>
      <c r="F162" s="238"/>
    </row>
    <row r="163" spans="1:6" s="204" customFormat="1" ht="16.5" customHeight="1">
      <c r="A163" s="235"/>
      <c r="B163" s="236"/>
      <c r="C163" s="248"/>
      <c r="D163" s="238"/>
      <c r="E163" s="306" t="s">
        <v>56</v>
      </c>
      <c r="F163" s="249">
        <f>SUM(F138:F160)</f>
        <v>0</v>
      </c>
    </row>
    <row r="164" spans="1:6" s="204" customFormat="1" ht="12.75" customHeight="1">
      <c r="A164" s="235"/>
      <c r="B164" s="236"/>
      <c r="C164" s="248"/>
      <c r="D164" s="238"/>
      <c r="E164" s="306"/>
      <c r="F164" s="249"/>
    </row>
    <row r="165" spans="1:6" s="204" customFormat="1" ht="12.75" customHeight="1">
      <c r="A165" s="235"/>
      <c r="B165" s="236"/>
      <c r="C165" s="248"/>
      <c r="D165" s="238"/>
      <c r="E165" s="306"/>
      <c r="F165" s="249"/>
    </row>
    <row r="166" spans="1:6" s="204" customFormat="1" ht="12.75" customHeight="1">
      <c r="A166" s="250" t="s">
        <v>139</v>
      </c>
      <c r="B166" s="107"/>
      <c r="C166" s="168"/>
      <c r="D166" s="158"/>
      <c r="E166" s="307"/>
      <c r="F166" s="146"/>
    </row>
    <row r="167" spans="1:6" s="204" customFormat="1" ht="12.75" customHeight="1">
      <c r="A167" s="154"/>
      <c r="B167" s="114"/>
      <c r="C167" s="197"/>
      <c r="D167" s="251"/>
      <c r="E167" s="308"/>
      <c r="F167" s="146"/>
    </row>
    <row r="168" spans="1:6" s="204" customFormat="1" ht="12.75" customHeight="1">
      <c r="A168" s="159" t="s">
        <v>86</v>
      </c>
      <c r="B168" s="160" t="s">
        <v>0</v>
      </c>
      <c r="C168" s="161" t="s">
        <v>1</v>
      </c>
      <c r="D168" s="162" t="s">
        <v>2</v>
      </c>
      <c r="E168" s="290" t="s">
        <v>3</v>
      </c>
      <c r="F168" s="162" t="s">
        <v>71</v>
      </c>
    </row>
    <row r="169" spans="1:6" s="204" customFormat="1" ht="12.75" customHeight="1">
      <c r="A169" s="252"/>
      <c r="B169" s="164"/>
      <c r="C169" s="165"/>
      <c r="D169" s="253"/>
      <c r="E169" s="309"/>
      <c r="F169" s="166"/>
    </row>
    <row r="170" spans="1:6" s="204" customFormat="1" ht="12.75" customHeight="1">
      <c r="A170" s="163"/>
      <c r="B170" s="114"/>
      <c r="C170" s="168"/>
      <c r="D170" s="172"/>
      <c r="E170" s="292"/>
      <c r="F170" s="169"/>
    </row>
    <row r="171" spans="1:6" s="204" customFormat="1" ht="102.75">
      <c r="A171" s="163" t="s">
        <v>57</v>
      </c>
      <c r="B171" s="254" t="s">
        <v>235</v>
      </c>
      <c r="C171" s="168" t="s">
        <v>231</v>
      </c>
      <c r="D171" s="169">
        <v>7.5</v>
      </c>
      <c r="E171" s="284"/>
      <c r="F171" s="169">
        <f>D171*E171</f>
        <v>0</v>
      </c>
    </row>
    <row r="172" spans="1:6" s="204" customFormat="1" ht="12.75" customHeight="1">
      <c r="A172" s="255"/>
      <c r="B172" s="256"/>
      <c r="C172" s="257"/>
      <c r="D172" s="258"/>
      <c r="E172" s="310"/>
      <c r="F172" s="259"/>
    </row>
    <row r="173" spans="1:6" s="204" customFormat="1" ht="12.75" customHeight="1">
      <c r="A173" s="260"/>
      <c r="B173" s="114"/>
      <c r="C173" s="229"/>
      <c r="D173" s="261"/>
      <c r="E173" s="311"/>
      <c r="F173" s="169"/>
    </row>
    <row r="174" spans="1:6" s="204" customFormat="1" ht="12.75" customHeight="1">
      <c r="A174" s="262"/>
      <c r="B174" s="263"/>
      <c r="C174" s="264"/>
      <c r="D174" s="265"/>
      <c r="E174" s="312" t="s">
        <v>56</v>
      </c>
      <c r="F174" s="266">
        <f>SUM(F170:F171)</f>
        <v>0</v>
      </c>
    </row>
    <row r="175" spans="1:6" s="204" customFormat="1" ht="12.75" customHeight="1">
      <c r="A175" s="163"/>
      <c r="B175" s="114"/>
      <c r="C175" s="267"/>
      <c r="D175" s="169"/>
      <c r="E175" s="288"/>
      <c r="F175" s="166"/>
    </row>
    <row r="176" spans="1:6" s="204" customFormat="1" ht="12.75" customHeight="1">
      <c r="A176" s="268"/>
      <c r="B176" s="269"/>
      <c r="C176" s="270"/>
      <c r="D176" s="271"/>
      <c r="E176" s="313"/>
      <c r="F176" s="272"/>
    </row>
    <row r="177" spans="1:6" s="193" customFormat="1" ht="12.75" customHeight="1">
      <c r="A177" s="25"/>
      <c r="B177" s="26"/>
      <c r="C177" s="27"/>
      <c r="D177" s="28"/>
      <c r="E177" s="314"/>
      <c r="F177" s="30"/>
    </row>
    <row r="178" spans="1:6" s="193" customFormat="1" ht="12.75" customHeight="1">
      <c r="A178" s="154" t="s">
        <v>140</v>
      </c>
      <c r="B178" s="114"/>
      <c r="C178" s="197"/>
      <c r="D178" s="169"/>
      <c r="E178" s="284"/>
      <c r="F178" s="147"/>
    </row>
    <row r="179" spans="1:6" s="193" customFormat="1" ht="12.75" customHeight="1">
      <c r="A179" s="154"/>
      <c r="B179" s="114"/>
      <c r="C179" s="197"/>
      <c r="D179" s="169"/>
      <c r="E179" s="284"/>
      <c r="F179" s="147"/>
    </row>
    <row r="180" spans="1:6" s="193" customFormat="1" ht="12.75" customHeight="1">
      <c r="A180" s="159" t="s">
        <v>86</v>
      </c>
      <c r="B180" s="160" t="s">
        <v>0</v>
      </c>
      <c r="C180" s="161" t="s">
        <v>1</v>
      </c>
      <c r="D180" s="162" t="s">
        <v>2</v>
      </c>
      <c r="E180" s="290" t="s">
        <v>3</v>
      </c>
      <c r="F180" s="162" t="s">
        <v>71</v>
      </c>
    </row>
    <row r="181" spans="1:6" s="193" customFormat="1" ht="12.75" customHeight="1">
      <c r="A181" s="25"/>
      <c r="B181" s="26"/>
      <c r="C181" s="27"/>
      <c r="D181" s="28"/>
      <c r="E181" s="314"/>
      <c r="F181" s="30"/>
    </row>
    <row r="182" spans="1:6" s="193" customFormat="1" ht="42.75">
      <c r="A182" s="179" t="s">
        <v>141</v>
      </c>
      <c r="B182" s="157" t="s">
        <v>70</v>
      </c>
      <c r="C182" s="168" t="s">
        <v>230</v>
      </c>
      <c r="D182" s="169">
        <v>15</v>
      </c>
      <c r="E182" s="284"/>
      <c r="F182" s="169">
        <f>D182*E182</f>
        <v>0</v>
      </c>
    </row>
    <row r="183" spans="1:6" s="193" customFormat="1" ht="12.75" customHeight="1">
      <c r="A183" s="179"/>
      <c r="B183" s="157"/>
      <c r="C183" s="168"/>
      <c r="D183" s="169"/>
      <c r="E183" s="284"/>
      <c r="F183" s="169"/>
    </row>
    <row r="184" spans="1:6" s="193" customFormat="1" ht="85.5">
      <c r="A184" s="179" t="s">
        <v>142</v>
      </c>
      <c r="B184" s="157" t="s">
        <v>115</v>
      </c>
      <c r="C184" s="168" t="s">
        <v>250</v>
      </c>
      <c r="D184" s="169">
        <v>1</v>
      </c>
      <c r="E184" s="284"/>
      <c r="F184" s="169">
        <f>D184*E184</f>
        <v>0</v>
      </c>
    </row>
    <row r="185" spans="1:6" s="193" customFormat="1" ht="12.75" customHeight="1">
      <c r="A185" s="31"/>
      <c r="B185" s="32"/>
      <c r="C185" s="33"/>
      <c r="D185" s="34"/>
      <c r="E185" s="315"/>
      <c r="F185" s="34"/>
    </row>
    <row r="186" spans="1:6" s="193" customFormat="1" ht="12.75" customHeight="1">
      <c r="A186" s="35"/>
      <c r="B186" s="36"/>
      <c r="C186" s="37"/>
      <c r="D186" s="38"/>
      <c r="E186" s="316"/>
      <c r="F186" s="38"/>
    </row>
    <row r="187" spans="1:6" s="193" customFormat="1" ht="12.75" customHeight="1">
      <c r="A187" s="25"/>
      <c r="B187" s="26"/>
      <c r="C187" s="27"/>
      <c r="D187" s="28"/>
      <c r="E187" s="314" t="s">
        <v>5</v>
      </c>
      <c r="F187" s="30">
        <f>SUM(F182:F185)</f>
        <v>0</v>
      </c>
    </row>
    <row r="188" spans="1:6" s="193" customFormat="1" ht="12.75" customHeight="1">
      <c r="A188" s="25"/>
      <c r="B188" s="26"/>
      <c r="C188" s="27"/>
      <c r="D188" s="28"/>
      <c r="E188" s="314"/>
      <c r="F188" s="30"/>
    </row>
    <row r="189" spans="1:6" s="193" customFormat="1" ht="12.75" customHeight="1">
      <c r="A189" s="25"/>
      <c r="B189" s="26"/>
      <c r="C189" s="27"/>
      <c r="D189" s="28"/>
      <c r="E189" s="314"/>
      <c r="F189" s="30"/>
    </row>
    <row r="190" spans="1:6" s="193" customFormat="1" ht="12.75" customHeight="1">
      <c r="A190" s="25"/>
      <c r="B190" s="26"/>
      <c r="C190" s="27"/>
      <c r="D190" s="28"/>
      <c r="E190" s="314"/>
      <c r="F190" s="30"/>
    </row>
    <row r="191" spans="1:6" s="193" customFormat="1" ht="12.75" customHeight="1">
      <c r="A191" s="25"/>
      <c r="B191" s="26"/>
      <c r="C191" s="27"/>
      <c r="D191" s="28"/>
      <c r="E191" s="314"/>
      <c r="F191" s="30"/>
    </row>
    <row r="192" spans="1:6" s="193" customFormat="1" ht="12.75" customHeight="1">
      <c r="A192" s="154" t="s">
        <v>143</v>
      </c>
      <c r="B192" s="114"/>
      <c r="C192" s="197"/>
      <c r="D192" s="169"/>
      <c r="E192" s="284"/>
      <c r="F192" s="147"/>
    </row>
    <row r="193" spans="1:6" s="193" customFormat="1" ht="12.75" customHeight="1">
      <c r="A193" s="154"/>
      <c r="B193" s="114"/>
      <c r="C193" s="197"/>
      <c r="D193" s="169"/>
      <c r="E193" s="284"/>
      <c r="F193" s="147"/>
    </row>
    <row r="194" spans="1:6" s="193" customFormat="1" ht="12.75" customHeight="1">
      <c r="A194" s="159" t="s">
        <v>86</v>
      </c>
      <c r="B194" s="160" t="s">
        <v>0</v>
      </c>
      <c r="C194" s="161" t="s">
        <v>1</v>
      </c>
      <c r="D194" s="162" t="s">
        <v>2</v>
      </c>
      <c r="E194" s="290" t="s">
        <v>3</v>
      </c>
      <c r="F194" s="162" t="s">
        <v>71</v>
      </c>
    </row>
    <row r="195" spans="1:6" s="193" customFormat="1" ht="12.75" customHeight="1">
      <c r="A195" s="25"/>
      <c r="B195" s="26"/>
      <c r="C195" s="27"/>
      <c r="D195" s="28"/>
      <c r="E195" s="314"/>
      <c r="F195" s="30"/>
    </row>
    <row r="196" spans="1:6" s="193" customFormat="1" ht="57">
      <c r="A196" s="179" t="s">
        <v>144</v>
      </c>
      <c r="B196" s="157" t="s">
        <v>72</v>
      </c>
      <c r="C196" s="168" t="s">
        <v>73</v>
      </c>
      <c r="D196" s="169">
        <v>8</v>
      </c>
      <c r="E196" s="284"/>
      <c r="F196" s="169">
        <f>D196*E196</f>
        <v>0</v>
      </c>
    </row>
    <row r="197" spans="1:6" s="193" customFormat="1" ht="12.75" customHeight="1">
      <c r="A197" s="25"/>
      <c r="B197" s="26"/>
      <c r="C197" s="27"/>
      <c r="D197" s="28"/>
      <c r="E197" s="314"/>
      <c r="F197" s="30"/>
    </row>
    <row r="198" spans="1:6" s="193" customFormat="1" ht="28.5">
      <c r="A198" s="179" t="s">
        <v>145</v>
      </c>
      <c r="B198" s="157" t="s">
        <v>74</v>
      </c>
      <c r="C198" s="168" t="s">
        <v>73</v>
      </c>
      <c r="D198" s="169">
        <v>16</v>
      </c>
      <c r="E198" s="284">
        <v>35</v>
      </c>
      <c r="F198" s="169">
        <f>D198*E198</f>
        <v>560</v>
      </c>
    </row>
    <row r="199" spans="1:6" s="193" customFormat="1" ht="12.75" customHeight="1">
      <c r="A199" s="25"/>
      <c r="B199" s="26"/>
      <c r="C199" s="27"/>
      <c r="D199" s="28"/>
      <c r="E199" s="314"/>
      <c r="F199" s="30"/>
    </row>
    <row r="200" spans="1:6" s="193" customFormat="1" ht="85.5">
      <c r="A200" s="179" t="s">
        <v>146</v>
      </c>
      <c r="B200" s="157" t="s">
        <v>253</v>
      </c>
      <c r="C200" s="168" t="s">
        <v>4</v>
      </c>
      <c r="D200" s="169">
        <v>3</v>
      </c>
      <c r="E200" s="284"/>
      <c r="F200" s="169">
        <f>D200*E200</f>
        <v>0</v>
      </c>
    </row>
    <row r="201" spans="1:6" s="193" customFormat="1" ht="12.75" customHeight="1">
      <c r="A201" s="25"/>
      <c r="B201" s="26"/>
      <c r="C201" s="27"/>
      <c r="D201" s="28"/>
      <c r="E201" s="314"/>
      <c r="F201" s="30"/>
    </row>
    <row r="202" spans="1:6" s="193" customFormat="1" ht="57">
      <c r="A202" s="179" t="s">
        <v>147</v>
      </c>
      <c r="B202" s="157" t="s">
        <v>113</v>
      </c>
      <c r="C202" s="168" t="s">
        <v>4</v>
      </c>
      <c r="D202" s="169">
        <v>5</v>
      </c>
      <c r="E202" s="284"/>
      <c r="F202" s="169">
        <f>D202*E202</f>
        <v>0</v>
      </c>
    </row>
    <row r="203" spans="1:6" s="193" customFormat="1" ht="12.75" customHeight="1">
      <c r="A203" s="31"/>
      <c r="B203" s="32"/>
      <c r="C203" s="33"/>
      <c r="D203" s="34"/>
      <c r="E203" s="34"/>
      <c r="F203" s="34"/>
    </row>
    <row r="204" spans="1:6" s="193" customFormat="1" ht="12.75" customHeight="1">
      <c r="A204" s="35"/>
      <c r="B204" s="36"/>
      <c r="C204" s="37"/>
      <c r="D204" s="38"/>
      <c r="E204" s="38"/>
      <c r="F204" s="38"/>
    </row>
    <row r="205" spans="1:6" s="193" customFormat="1" ht="12.75" customHeight="1">
      <c r="A205" s="25"/>
      <c r="B205" s="26"/>
      <c r="C205" s="27"/>
      <c r="D205" s="28"/>
      <c r="E205" s="29" t="s">
        <v>5</v>
      </c>
      <c r="F205" s="30">
        <f>SUM(F196:F203)</f>
        <v>560</v>
      </c>
    </row>
    <row r="206" spans="1:6" s="193" customFormat="1" ht="12.75" customHeight="1">
      <c r="A206" s="25"/>
      <c r="B206" s="26"/>
      <c r="C206" s="27"/>
      <c r="D206" s="28"/>
      <c r="E206" s="29"/>
      <c r="F206" s="30"/>
    </row>
    <row r="207" spans="1:6" s="193" customFormat="1" ht="12.75" customHeight="1">
      <c r="A207" s="25"/>
      <c r="B207" s="26"/>
      <c r="C207" s="27"/>
      <c r="D207" s="28"/>
      <c r="E207" s="29"/>
      <c r="F207" s="30"/>
    </row>
    <row r="208" spans="1:6" s="193" customFormat="1" ht="12.75" customHeight="1">
      <c r="A208" s="154" t="s">
        <v>25</v>
      </c>
      <c r="B208" s="155"/>
      <c r="C208" s="150"/>
      <c r="D208" s="273"/>
      <c r="E208" s="151"/>
      <c r="F208" s="152"/>
    </row>
    <row r="209" spans="1:6" s="193" customFormat="1" ht="12.75" customHeight="1">
      <c r="A209" s="274"/>
      <c r="B209" s="157"/>
      <c r="C209" s="145"/>
      <c r="D209" s="191"/>
      <c r="E209" s="146"/>
      <c r="F209" s="147"/>
    </row>
    <row r="210" spans="1:6" s="193" customFormat="1" ht="12.75" customHeight="1">
      <c r="A210" s="274"/>
      <c r="B210" s="157"/>
      <c r="C210" s="145"/>
      <c r="D210" s="191"/>
      <c r="E210" s="146"/>
      <c r="F210" s="147"/>
    </row>
    <row r="211" spans="1:6" s="193" customFormat="1" ht="12.75" customHeight="1">
      <c r="A211" s="154" t="s">
        <v>28</v>
      </c>
      <c r="B211" s="154"/>
      <c r="C211" s="145"/>
      <c r="D211" s="191"/>
      <c r="E211" s="146"/>
      <c r="F211" s="151">
        <f>F39</f>
        <v>0</v>
      </c>
    </row>
    <row r="212" spans="1:6" s="193" customFormat="1" ht="12.75" customHeight="1">
      <c r="A212" s="154" t="s">
        <v>6</v>
      </c>
      <c r="B212" s="154"/>
      <c r="C212" s="145"/>
      <c r="D212" s="191"/>
      <c r="E212" s="146"/>
      <c r="F212" s="151">
        <f>F61</f>
        <v>0</v>
      </c>
    </row>
    <row r="213" spans="1:6" s="193" customFormat="1" ht="12.75" customHeight="1">
      <c r="A213" s="154" t="s">
        <v>12</v>
      </c>
      <c r="B213" s="154"/>
      <c r="C213" s="145"/>
      <c r="D213" s="191"/>
      <c r="E213" s="146"/>
      <c r="F213" s="151">
        <f>F89</f>
        <v>0</v>
      </c>
    </row>
    <row r="214" spans="1:6" s="193" customFormat="1" ht="12.75" customHeight="1">
      <c r="A214" s="154" t="s">
        <v>42</v>
      </c>
      <c r="B214" s="154"/>
      <c r="C214" s="145"/>
      <c r="D214" s="191"/>
      <c r="E214" s="146"/>
      <c r="F214" s="151">
        <f>F131</f>
        <v>0</v>
      </c>
    </row>
    <row r="215" spans="1:6" s="193" customFormat="1" ht="12.75" customHeight="1">
      <c r="A215" s="154" t="s">
        <v>127</v>
      </c>
      <c r="B215" s="154"/>
      <c r="C215" s="154"/>
      <c r="D215" s="154"/>
      <c r="E215" s="154"/>
      <c r="F215" s="151">
        <f>F163</f>
        <v>0</v>
      </c>
    </row>
    <row r="216" spans="1:6" s="193" customFormat="1" ht="12.75" customHeight="1">
      <c r="A216" s="154" t="s">
        <v>139</v>
      </c>
      <c r="B216" s="154"/>
      <c r="C216" s="154"/>
      <c r="D216" s="154"/>
      <c r="E216" s="154"/>
      <c r="F216" s="151">
        <f>F174</f>
        <v>0</v>
      </c>
    </row>
    <row r="217" spans="1:6" s="193" customFormat="1" ht="12.75" customHeight="1">
      <c r="A217" s="154" t="s">
        <v>140</v>
      </c>
      <c r="B217" s="154"/>
      <c r="C217" s="154"/>
      <c r="D217" s="154"/>
      <c r="E217" s="154"/>
      <c r="F217" s="151">
        <f>F187</f>
        <v>0</v>
      </c>
    </row>
    <row r="218" spans="1:6" s="193" customFormat="1" ht="12.75" customHeight="1">
      <c r="A218" s="154" t="s">
        <v>143</v>
      </c>
      <c r="B218" s="154"/>
      <c r="C218" s="154"/>
      <c r="D218" s="154"/>
      <c r="E218" s="154"/>
      <c r="F218" s="151">
        <f>F205</f>
        <v>560</v>
      </c>
    </row>
    <row r="219" spans="1:6" s="193" customFormat="1" ht="12.75" customHeight="1" thickBot="1">
      <c r="A219" s="275"/>
      <c r="B219" s="276"/>
      <c r="C219" s="277"/>
      <c r="D219" s="278"/>
      <c r="E219" s="279"/>
      <c r="F219" s="280"/>
    </row>
    <row r="220" spans="1:6" s="193" customFormat="1" ht="12.75" customHeight="1">
      <c r="A220" s="252"/>
      <c r="B220" s="114"/>
      <c r="C220" s="197"/>
      <c r="D220" s="191"/>
      <c r="E220" s="146"/>
      <c r="F220" s="151"/>
    </row>
    <row r="221" spans="1:6" s="193" customFormat="1" ht="12.75" customHeight="1">
      <c r="A221" s="252" t="s">
        <v>19</v>
      </c>
      <c r="B221" s="157"/>
      <c r="C221" s="145"/>
      <c r="D221" s="191"/>
      <c r="E221" s="281"/>
      <c r="F221" s="151">
        <f>SUM(F211:F219)</f>
        <v>560</v>
      </c>
    </row>
    <row r="222" spans="1:6" s="193" customFormat="1" ht="12.75" customHeight="1">
      <c r="A222" s="274"/>
      <c r="B222" s="157"/>
      <c r="C222" s="145"/>
      <c r="D222" s="191"/>
      <c r="E222" s="281"/>
      <c r="F222" s="151"/>
    </row>
    <row r="223" spans="1:6" s="193" customFormat="1" ht="15" customHeight="1">
      <c r="A223" s="179"/>
      <c r="B223" s="157"/>
      <c r="C223" s="145"/>
      <c r="D223" s="191"/>
      <c r="E223" s="146"/>
      <c r="F223" s="147"/>
    </row>
    <row r="224" s="282" customFormat="1" ht="15"/>
    <row r="225" s="193" customFormat="1" ht="14.25"/>
    <row r="226" s="193" customFormat="1" ht="14.25"/>
    <row r="227" s="193" customFormat="1" ht="14.25"/>
    <row r="228" s="193" customFormat="1" ht="14.25"/>
    <row r="229" s="193" customFormat="1" ht="14.25"/>
    <row r="230" s="193" customFormat="1" ht="14.25"/>
    <row r="231" s="154" customFormat="1" ht="15"/>
    <row r="232" s="154" customFormat="1" ht="15"/>
    <row r="233" s="154" customFormat="1" ht="15"/>
    <row r="234" s="154" customFormat="1" ht="15"/>
    <row r="235" s="193" customFormat="1" ht="14.25"/>
    <row r="236" s="193" customFormat="1" ht="14.25"/>
    <row r="237" s="193" customFormat="1" ht="14.25"/>
    <row r="238" s="193" customFormat="1" ht="14.25"/>
    <row r="239" s="193" customFormat="1" ht="14.25"/>
    <row r="240" s="193" customFormat="1" ht="14.25"/>
    <row r="241" s="193" customFormat="1" ht="14.25"/>
    <row r="242" s="193" customFormat="1" ht="14.25"/>
    <row r="243" s="193" customFormat="1" ht="14.25"/>
    <row r="244" s="283" customFormat="1" ht="14.25"/>
    <row r="245" s="283" customFormat="1" ht="14.25"/>
    <row r="246" spans="1:6" s="283" customFormat="1" ht="14.25">
      <c r="A246" s="143"/>
      <c r="B246" s="144"/>
      <c r="C246" s="145"/>
      <c r="D246" s="191"/>
      <c r="E246" s="146"/>
      <c r="F246" s="147"/>
    </row>
  </sheetData>
  <sheetProtection password="CAF5" sheet="1"/>
  <printOptions/>
  <pageMargins left="0.984251968503937" right="0.7480314960629921" top="0.9448818897637796" bottom="0.9055118110236221" header="0.5118110236220472" footer="0.5118110236220472"/>
  <pageSetup orientation="portrait" paperSize="9" scale="89" r:id="rId1"/>
  <headerFooter alignWithMargins="0">
    <oddHeader>&amp;R&amp;"Times New Roman,Poševno"Št.projekta: 693/2018</oddHeader>
  </headerFooter>
  <rowBreaks count="6" manualBreakCount="6">
    <brk id="39" max="5" man="1"/>
    <brk id="72" max="5" man="1"/>
    <brk id="98" max="5" man="1"/>
    <brk id="122" max="5" man="1"/>
    <brk id="151" max="5" man="1"/>
    <brk id="22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10.7109375" style="15" customWidth="1"/>
    <col min="2" max="2" width="32.00390625" style="4" customWidth="1"/>
    <col min="3" max="3" width="9.7109375" style="4" customWidth="1"/>
    <col min="4" max="4" width="9.7109375" style="50" customWidth="1"/>
    <col min="5" max="5" width="12.28125" style="51" bestFit="1" customWidth="1"/>
    <col min="6" max="6" width="12.8515625" style="52" customWidth="1"/>
    <col min="7" max="13" width="9.140625" style="4" customWidth="1"/>
    <col min="14" max="14" width="78.421875" style="4" customWidth="1"/>
    <col min="15" max="16384" width="9.140625" style="4" customWidth="1"/>
  </cols>
  <sheetData>
    <row r="1" spans="1:7" s="12" customFormat="1" ht="21" customHeight="1">
      <c r="A1" s="48"/>
      <c r="B1" s="48"/>
      <c r="C1" s="48"/>
      <c r="D1" s="49"/>
      <c r="E1" s="6"/>
      <c r="F1" s="6"/>
      <c r="G1" s="6"/>
    </row>
    <row r="2" ht="15">
      <c r="A2" s="12" t="s">
        <v>155</v>
      </c>
    </row>
    <row r="3" spans="1:6" ht="15.75" customHeight="1">
      <c r="A3" s="19"/>
      <c r="C3" s="53"/>
      <c r="D3" s="54"/>
      <c r="E3" s="55"/>
      <c r="F3" s="55"/>
    </row>
    <row r="4" spans="1:6" ht="15.75" thickBot="1">
      <c r="A4" s="56"/>
      <c r="B4" s="57"/>
      <c r="C4" s="53"/>
      <c r="D4" s="54"/>
      <c r="E4" s="55"/>
      <c r="F4" s="55"/>
    </row>
    <row r="5" spans="1:6" s="7" customFormat="1" ht="15.75" thickBot="1">
      <c r="A5" s="58" t="s">
        <v>157</v>
      </c>
      <c r="B5" s="59" t="s">
        <v>158</v>
      </c>
      <c r="C5" s="60" t="s">
        <v>1</v>
      </c>
      <c r="D5" s="61" t="s">
        <v>2</v>
      </c>
      <c r="E5" s="61" t="s">
        <v>159</v>
      </c>
      <c r="F5" s="61" t="s">
        <v>71</v>
      </c>
    </row>
    <row r="6" spans="1:6" s="7" customFormat="1" ht="15">
      <c r="A6" s="21"/>
      <c r="B6" s="62"/>
      <c r="C6" s="63"/>
      <c r="D6" s="64"/>
      <c r="E6" s="65"/>
      <c r="F6" s="66"/>
    </row>
    <row r="7" spans="1:7" ht="28.5" customHeight="1">
      <c r="A7" s="21" t="s">
        <v>160</v>
      </c>
      <c r="B7" s="67" t="s">
        <v>161</v>
      </c>
      <c r="C7" s="68" t="s">
        <v>4</v>
      </c>
      <c r="D7" s="55">
        <v>4</v>
      </c>
      <c r="E7" s="138"/>
      <c r="F7" s="69">
        <f>D7*E7</f>
        <v>0</v>
      </c>
      <c r="G7" s="52"/>
    </row>
    <row r="8" spans="1:5" ht="14.25">
      <c r="A8" s="21"/>
      <c r="B8" s="67"/>
      <c r="E8" s="139"/>
    </row>
    <row r="9" spans="1:7" ht="42.75">
      <c r="A9" s="21" t="s">
        <v>160</v>
      </c>
      <c r="B9" s="67" t="s">
        <v>162</v>
      </c>
      <c r="C9" s="68" t="s">
        <v>4</v>
      </c>
      <c r="D9" s="55">
        <v>1</v>
      </c>
      <c r="E9" s="138"/>
      <c r="F9" s="69">
        <f>D9*E9</f>
        <v>0</v>
      </c>
      <c r="G9" s="52"/>
    </row>
    <row r="10" spans="1:5" ht="14.25">
      <c r="A10" s="21"/>
      <c r="B10" s="67"/>
      <c r="E10" s="139"/>
    </row>
    <row r="11" spans="1:7" ht="28.5">
      <c r="A11" s="21" t="s">
        <v>160</v>
      </c>
      <c r="B11" s="67" t="s">
        <v>163</v>
      </c>
      <c r="C11" s="68" t="s">
        <v>4</v>
      </c>
      <c r="D11" s="55">
        <v>10</v>
      </c>
      <c r="E11" s="138"/>
      <c r="F11" s="69">
        <f>D11*E11</f>
        <v>0</v>
      </c>
      <c r="G11" s="52"/>
    </row>
    <row r="12" spans="1:5" ht="14.25">
      <c r="A12" s="21"/>
      <c r="B12" s="67"/>
      <c r="D12" s="4"/>
      <c r="E12" s="139"/>
    </row>
    <row r="13" spans="1:7" ht="33" customHeight="1">
      <c r="A13" s="21" t="s">
        <v>160</v>
      </c>
      <c r="B13" s="67" t="s">
        <v>164</v>
      </c>
      <c r="C13" s="68" t="s">
        <v>165</v>
      </c>
      <c r="D13" s="55">
        <v>45</v>
      </c>
      <c r="E13" s="138"/>
      <c r="F13" s="69">
        <f>D13*E13</f>
        <v>0</v>
      </c>
      <c r="G13" s="52"/>
    </row>
    <row r="14" spans="1:7" ht="15" customHeight="1">
      <c r="A14" s="21"/>
      <c r="B14" s="67"/>
      <c r="C14" s="68"/>
      <c r="D14" s="55"/>
      <c r="E14" s="138"/>
      <c r="F14" s="69"/>
      <c r="G14" s="52"/>
    </row>
    <row r="15" spans="1:7" ht="42.75">
      <c r="A15" s="21" t="s">
        <v>160</v>
      </c>
      <c r="B15" s="9" t="s">
        <v>166</v>
      </c>
      <c r="C15" s="22" t="s">
        <v>4</v>
      </c>
      <c r="D15" s="2">
        <v>1</v>
      </c>
      <c r="E15" s="140"/>
      <c r="F15" s="20">
        <f>D15*E15</f>
        <v>0</v>
      </c>
      <c r="G15" s="52"/>
    </row>
    <row r="16" ht="14.25">
      <c r="E16" s="141"/>
    </row>
    <row r="17" spans="1:6" ht="28.5">
      <c r="A17" s="91" t="s">
        <v>160</v>
      </c>
      <c r="B17" s="92" t="s">
        <v>248</v>
      </c>
      <c r="C17" s="93" t="s">
        <v>249</v>
      </c>
      <c r="D17" s="70">
        <v>1</v>
      </c>
      <c r="E17" s="142"/>
      <c r="F17" s="70">
        <f>+E17*D17</f>
        <v>0</v>
      </c>
    </row>
    <row r="18" spans="1:6" ht="15.75" customHeight="1">
      <c r="A18" s="71"/>
      <c r="B18" s="72"/>
      <c r="C18" s="73"/>
      <c r="D18" s="74"/>
      <c r="E18" s="66" t="s">
        <v>5</v>
      </c>
      <c r="F18" s="66">
        <f>SUM(F7:F17)</f>
        <v>0</v>
      </c>
    </row>
    <row r="19" spans="1:6" ht="15.75" customHeight="1">
      <c r="A19" s="71"/>
      <c r="B19" s="72"/>
      <c r="C19" s="73"/>
      <c r="D19" s="74"/>
      <c r="E19" s="66"/>
      <c r="F19" s="66"/>
    </row>
    <row r="20" spans="1:6" s="15" customFormat="1" ht="15.75" customHeight="1">
      <c r="A20" s="71"/>
      <c r="B20" s="16"/>
      <c r="C20" s="17"/>
      <c r="D20" s="13"/>
      <c r="E20" s="11"/>
      <c r="F20" s="11"/>
    </row>
    <row r="21" spans="1:6" s="76" customFormat="1" ht="15" customHeight="1">
      <c r="A21" s="75"/>
      <c r="D21" s="78"/>
      <c r="E21" s="79"/>
      <c r="F21" s="79"/>
    </row>
    <row r="22" spans="1:6" s="76" customFormat="1" ht="15" customHeight="1">
      <c r="A22" s="76" t="s">
        <v>167</v>
      </c>
      <c r="B22" s="77"/>
      <c r="D22" s="78"/>
      <c r="E22" s="79"/>
      <c r="F22" s="79"/>
    </row>
    <row r="23" spans="1:6" s="76" customFormat="1" ht="15" customHeight="1">
      <c r="A23" s="76" t="s">
        <v>167</v>
      </c>
      <c r="B23" s="77"/>
      <c r="D23" s="78"/>
      <c r="E23" s="79"/>
      <c r="F23" s="79"/>
    </row>
  </sheetData>
  <sheetProtection password="CAF5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zoomScalePageLayoutView="0" workbookViewId="0" topLeftCell="A33">
      <selection activeCell="E55" sqref="E55"/>
    </sheetView>
  </sheetViews>
  <sheetFormatPr defaultColWidth="9.140625" defaultRowHeight="12.75"/>
  <cols>
    <col min="1" max="1" width="5.7109375" style="102" customWidth="1"/>
    <col min="2" max="2" width="46.8515625" style="104" customWidth="1"/>
    <col min="3" max="3" width="6.140625" style="104" bestFit="1" customWidth="1"/>
    <col min="4" max="4" width="6.57421875" style="105" customWidth="1"/>
    <col min="5" max="5" width="16.421875" style="133" customWidth="1"/>
    <col min="6" max="6" width="17.7109375" style="106" customWidth="1"/>
    <col min="7" max="7" width="16.28125" style="107" bestFit="1" customWidth="1"/>
    <col min="8" max="8" width="12.7109375" style="107" bestFit="1" customWidth="1"/>
    <col min="9" max="16384" width="9.140625" style="107" customWidth="1"/>
  </cols>
  <sheetData>
    <row r="2" ht="15">
      <c r="B2" s="103" t="s">
        <v>168</v>
      </c>
    </row>
    <row r="3" ht="15">
      <c r="B3" s="103"/>
    </row>
    <row r="4" spans="2:3" ht="15">
      <c r="B4" s="108" t="s">
        <v>169</v>
      </c>
      <c r="C4" s="109"/>
    </row>
    <row r="5" spans="2:3" ht="15">
      <c r="B5" s="108"/>
      <c r="C5" s="109"/>
    </row>
    <row r="6" spans="1:6" ht="14.25">
      <c r="A6" s="110">
        <v>1</v>
      </c>
      <c r="B6" s="111" t="s">
        <v>170</v>
      </c>
      <c r="C6" s="112" t="s">
        <v>171</v>
      </c>
      <c r="D6" s="105">
        <v>90</v>
      </c>
      <c r="F6" s="106">
        <f>D6*E6</f>
        <v>0</v>
      </c>
    </row>
    <row r="8" spans="1:8" ht="99.75">
      <c r="A8" s="110">
        <v>2</v>
      </c>
      <c r="B8" s="111" t="s">
        <v>172</v>
      </c>
      <c r="C8" s="112" t="s">
        <v>171</v>
      </c>
      <c r="D8" s="105">
        <v>90</v>
      </c>
      <c r="F8" s="106">
        <f>D8*E8</f>
        <v>0</v>
      </c>
      <c r="H8" s="113"/>
    </row>
    <row r="9" spans="1:8" ht="14.25">
      <c r="A9" s="110"/>
      <c r="B9" s="111"/>
      <c r="C9" s="112"/>
      <c r="H9" s="113"/>
    </row>
    <row r="10" spans="1:8" ht="42.75">
      <c r="A10" s="110">
        <v>3</v>
      </c>
      <c r="B10" s="114" t="s">
        <v>173</v>
      </c>
      <c r="C10" s="112" t="s">
        <v>171</v>
      </c>
      <c r="D10" s="105">
        <v>90</v>
      </c>
      <c r="F10" s="106">
        <f>D10*E10</f>
        <v>0</v>
      </c>
      <c r="H10" s="113"/>
    </row>
    <row r="11" spans="1:3" ht="14.25">
      <c r="A11" s="110"/>
      <c r="C11" s="112"/>
    </row>
    <row r="12" spans="1:8" ht="28.5">
      <c r="A12" s="110">
        <v>4</v>
      </c>
      <c r="B12" s="111" t="s">
        <v>174</v>
      </c>
      <c r="C12" s="112" t="s">
        <v>171</v>
      </c>
      <c r="D12" s="105">
        <v>90</v>
      </c>
      <c r="F12" s="106">
        <f>D12*E12</f>
        <v>0</v>
      </c>
      <c r="H12" s="113"/>
    </row>
    <row r="13" spans="1:6" s="115" customFormat="1" ht="14.25">
      <c r="A13" s="110"/>
      <c r="B13" s="111"/>
      <c r="C13" s="112"/>
      <c r="D13" s="105"/>
      <c r="E13" s="133"/>
      <c r="F13" s="106"/>
    </row>
    <row r="14" spans="1:6" s="115" customFormat="1" ht="57">
      <c r="A14" s="110">
        <v>5</v>
      </c>
      <c r="B14" s="111" t="s">
        <v>175</v>
      </c>
      <c r="C14" s="112" t="s">
        <v>4</v>
      </c>
      <c r="D14" s="105">
        <v>5</v>
      </c>
      <c r="E14" s="133"/>
      <c r="F14" s="106">
        <f>D14*E14</f>
        <v>0</v>
      </c>
    </row>
    <row r="15" spans="1:8" ht="14.25">
      <c r="A15" s="110"/>
      <c r="B15" s="114"/>
      <c r="C15" s="112"/>
      <c r="H15" s="113"/>
    </row>
    <row r="16" spans="1:6" ht="57">
      <c r="A16" s="110">
        <v>6</v>
      </c>
      <c r="B16" s="111" t="s">
        <v>176</v>
      </c>
      <c r="C16" s="112" t="s">
        <v>171</v>
      </c>
      <c r="D16" s="105">
        <v>90</v>
      </c>
      <c r="F16" s="106">
        <f>D16*E16</f>
        <v>0</v>
      </c>
    </row>
    <row r="17" spans="1:3" ht="14.25">
      <c r="A17" s="110"/>
      <c r="B17" s="111"/>
      <c r="C17" s="112"/>
    </row>
    <row r="18" spans="1:8" ht="14.25">
      <c r="A18" s="110">
        <v>7</v>
      </c>
      <c r="B18" s="111" t="s">
        <v>177</v>
      </c>
      <c r="C18" s="112" t="s">
        <v>4</v>
      </c>
      <c r="D18" s="105">
        <v>1</v>
      </c>
      <c r="F18" s="106">
        <f>D18*E18</f>
        <v>0</v>
      </c>
      <c r="H18" s="113"/>
    </row>
    <row r="19" spans="1:3" ht="14.25">
      <c r="A19" s="110"/>
      <c r="C19" s="112"/>
    </row>
    <row r="20" spans="1:6" s="121" customFormat="1" ht="15">
      <c r="A20" s="116"/>
      <c r="B20" s="117" t="s">
        <v>178</v>
      </c>
      <c r="C20" s="118"/>
      <c r="D20" s="119"/>
      <c r="E20" s="134"/>
      <c r="F20" s="120">
        <f>SUM(F6:F19)</f>
        <v>0</v>
      </c>
    </row>
    <row r="21" spans="1:6" s="121" customFormat="1" ht="15">
      <c r="A21" s="116"/>
      <c r="B21" s="117"/>
      <c r="C21" s="122"/>
      <c r="D21" s="123"/>
      <c r="E21" s="135"/>
      <c r="F21" s="124"/>
    </row>
    <row r="22" spans="2:3" ht="15">
      <c r="B22" s="108" t="s">
        <v>179</v>
      </c>
      <c r="C22" s="109"/>
    </row>
    <row r="23" spans="2:3" ht="15">
      <c r="B23" s="108"/>
      <c r="C23" s="109"/>
    </row>
    <row r="24" spans="1:6" ht="42.75">
      <c r="A24" s="110">
        <v>1</v>
      </c>
      <c r="B24" s="111" t="s">
        <v>180</v>
      </c>
      <c r="C24" s="112" t="s">
        <v>4</v>
      </c>
      <c r="D24" s="105">
        <v>5</v>
      </c>
      <c r="F24" s="106">
        <f>D24*E24</f>
        <v>0</v>
      </c>
    </row>
    <row r="25" spans="1:3" ht="14.25">
      <c r="A25" s="110"/>
      <c r="B25" s="114"/>
      <c r="C25" s="112"/>
    </row>
    <row r="26" spans="1:6" ht="72">
      <c r="A26" s="110">
        <v>2</v>
      </c>
      <c r="B26" s="114" t="s">
        <v>237</v>
      </c>
      <c r="C26" s="112" t="s">
        <v>4</v>
      </c>
      <c r="D26" s="105">
        <v>5</v>
      </c>
      <c r="F26" s="106">
        <f>D26*E26</f>
        <v>0</v>
      </c>
    </row>
    <row r="27" spans="1:3" ht="14.25">
      <c r="A27" s="110"/>
      <c r="B27" s="114"/>
      <c r="C27" s="112"/>
    </row>
    <row r="28" spans="1:6" ht="14.25">
      <c r="A28" s="110">
        <v>3</v>
      </c>
      <c r="B28" s="111" t="s">
        <v>181</v>
      </c>
      <c r="C28" s="112" t="s">
        <v>4</v>
      </c>
      <c r="D28" s="105">
        <v>5</v>
      </c>
      <c r="F28" s="106">
        <f>D28*E28</f>
        <v>0</v>
      </c>
    </row>
    <row r="29" spans="1:8" ht="14.25">
      <c r="A29" s="110"/>
      <c r="B29" s="111"/>
      <c r="C29" s="112"/>
      <c r="H29" s="113"/>
    </row>
    <row r="30" spans="1:8" ht="26.25" customHeight="1">
      <c r="A30" s="110">
        <v>4</v>
      </c>
      <c r="B30" s="111" t="s">
        <v>182</v>
      </c>
      <c r="C30" s="112" t="s">
        <v>4</v>
      </c>
      <c r="D30" s="105">
        <v>5</v>
      </c>
      <c r="F30" s="106">
        <f>D30*E30</f>
        <v>0</v>
      </c>
      <c r="H30" s="113"/>
    </row>
    <row r="31" spans="1:3" ht="14.25">
      <c r="A31" s="110"/>
      <c r="B31" s="111"/>
      <c r="C31" s="112"/>
    </row>
    <row r="32" spans="1:6" ht="30.75">
      <c r="A32" s="110">
        <v>5</v>
      </c>
      <c r="B32" s="114" t="s">
        <v>238</v>
      </c>
      <c r="C32" s="112" t="s">
        <v>171</v>
      </c>
      <c r="D32" s="105">
        <v>120</v>
      </c>
      <c r="F32" s="106">
        <f>D32*E32</f>
        <v>0</v>
      </c>
    </row>
    <row r="33" spans="1:3" ht="14.25">
      <c r="A33" s="110"/>
      <c r="B33" s="111"/>
      <c r="C33" s="112"/>
    </row>
    <row r="34" spans="1:8" ht="28.5">
      <c r="A34" s="110">
        <v>6</v>
      </c>
      <c r="B34" s="114" t="s">
        <v>183</v>
      </c>
      <c r="C34" s="112" t="s">
        <v>4</v>
      </c>
      <c r="D34" s="105">
        <v>6</v>
      </c>
      <c r="F34" s="106">
        <f>D34*E34</f>
        <v>0</v>
      </c>
      <c r="H34" s="113"/>
    </row>
    <row r="35" spans="1:3" ht="14.25">
      <c r="A35" s="110"/>
      <c r="B35" s="111"/>
      <c r="C35" s="112"/>
    </row>
    <row r="36" spans="1:6" ht="28.5">
      <c r="A36" s="110">
        <v>7</v>
      </c>
      <c r="B36" s="111" t="s">
        <v>184</v>
      </c>
      <c r="C36" s="112" t="s">
        <v>4</v>
      </c>
      <c r="D36" s="105">
        <v>1</v>
      </c>
      <c r="F36" s="106">
        <f>D36*E36</f>
        <v>0</v>
      </c>
    </row>
    <row r="37" spans="1:3" ht="14.25">
      <c r="A37" s="110"/>
      <c r="B37" s="111"/>
      <c r="C37" s="112"/>
    </row>
    <row r="38" spans="1:6" ht="14.25">
      <c r="A38" s="110">
        <v>8</v>
      </c>
      <c r="B38" s="111" t="s">
        <v>185</v>
      </c>
      <c r="C38" s="112" t="s">
        <v>186</v>
      </c>
      <c r="D38" s="105">
        <v>4</v>
      </c>
      <c r="F38" s="106">
        <f>E38*D38</f>
        <v>0</v>
      </c>
    </row>
    <row r="39" spans="1:3" ht="14.25">
      <c r="A39" s="110"/>
      <c r="B39" s="111"/>
      <c r="C39" s="112"/>
    </row>
    <row r="40" spans="1:6" ht="15">
      <c r="A40" s="116"/>
      <c r="B40" s="117" t="s">
        <v>187</v>
      </c>
      <c r="C40" s="118"/>
      <c r="D40" s="119"/>
      <c r="E40" s="134"/>
      <c r="F40" s="120">
        <f>SUM(F24:F39)</f>
        <v>0</v>
      </c>
    </row>
    <row r="41" spans="1:6" ht="15">
      <c r="A41" s="116"/>
      <c r="B41" s="117"/>
      <c r="C41" s="122"/>
      <c r="D41" s="123"/>
      <c r="E41" s="135"/>
      <c r="F41" s="124"/>
    </row>
    <row r="42" spans="1:6" ht="15">
      <c r="A42" s="116"/>
      <c r="B42" s="117"/>
      <c r="C42" s="122"/>
      <c r="D42" s="123"/>
      <c r="E42" s="135"/>
      <c r="F42" s="124"/>
    </row>
    <row r="43" spans="2:6" s="121" customFormat="1" ht="15">
      <c r="B43" s="108" t="s">
        <v>188</v>
      </c>
      <c r="E43" s="136"/>
      <c r="F43" s="125"/>
    </row>
    <row r="44" spans="2:6" s="121" customFormat="1" ht="15">
      <c r="B44" s="109"/>
      <c r="E44" s="136"/>
      <c r="F44" s="125"/>
    </row>
    <row r="45" spans="1:6" ht="42.75">
      <c r="A45" s="110">
        <v>1</v>
      </c>
      <c r="B45" s="104" t="s">
        <v>189</v>
      </c>
      <c r="C45" s="112" t="s">
        <v>186</v>
      </c>
      <c r="D45" s="105">
        <v>4</v>
      </c>
      <c r="F45" s="106">
        <f>D45*E45</f>
        <v>0</v>
      </c>
    </row>
    <row r="46" spans="1:3" ht="14.25">
      <c r="A46" s="110"/>
      <c r="C46" s="112"/>
    </row>
    <row r="47" spans="1:8" ht="14.25" customHeight="1">
      <c r="A47" s="110">
        <v>2</v>
      </c>
      <c r="B47" s="104" t="s">
        <v>190</v>
      </c>
      <c r="C47" s="112" t="s">
        <v>236</v>
      </c>
      <c r="D47" s="105">
        <v>6</v>
      </c>
      <c r="F47" s="106">
        <f>D47*E47</f>
        <v>0</v>
      </c>
      <c r="H47" s="113"/>
    </row>
    <row r="48" spans="1:3" ht="14.25">
      <c r="A48" s="110"/>
      <c r="C48" s="112"/>
    </row>
    <row r="49" spans="1:6" ht="14.25">
      <c r="A49" s="110">
        <v>3</v>
      </c>
      <c r="B49" s="104" t="s">
        <v>191</v>
      </c>
      <c r="C49" s="112" t="s">
        <v>171</v>
      </c>
      <c r="D49" s="105">
        <v>90</v>
      </c>
      <c r="F49" s="106">
        <f>D49*E49</f>
        <v>0</v>
      </c>
    </row>
    <row r="50" spans="1:3" ht="14.25">
      <c r="A50" s="110"/>
      <c r="C50" s="112"/>
    </row>
    <row r="51" spans="1:6" ht="28.5">
      <c r="A51" s="110">
        <v>4</v>
      </c>
      <c r="B51" s="104" t="s">
        <v>192</v>
      </c>
      <c r="C51" s="112" t="s">
        <v>30</v>
      </c>
      <c r="D51" s="126">
        <v>0.09</v>
      </c>
      <c r="F51" s="106">
        <f>D51*E51</f>
        <v>0</v>
      </c>
    </row>
    <row r="52" ht="14.25">
      <c r="D52" s="126"/>
    </row>
    <row r="53" spans="1:6" ht="28.5">
      <c r="A53" s="110">
        <v>5</v>
      </c>
      <c r="B53" s="104" t="s">
        <v>251</v>
      </c>
      <c r="C53" s="112" t="s">
        <v>4</v>
      </c>
      <c r="D53" s="105">
        <v>1</v>
      </c>
      <c r="F53" s="106">
        <f>D53*E53</f>
        <v>0</v>
      </c>
    </row>
    <row r="54" ht="14.25">
      <c r="D54" s="126"/>
    </row>
    <row r="55" spans="1:8" ht="14.25">
      <c r="A55" s="110">
        <v>6</v>
      </c>
      <c r="B55" s="104" t="s">
        <v>252</v>
      </c>
      <c r="C55" s="112" t="s">
        <v>186</v>
      </c>
      <c r="D55" s="126">
        <v>6</v>
      </c>
      <c r="E55" s="106">
        <v>35</v>
      </c>
      <c r="F55" s="106">
        <f>D55*E55</f>
        <v>210</v>
      </c>
      <c r="H55" s="113"/>
    </row>
    <row r="56" spans="1:3" ht="14.25">
      <c r="A56" s="110"/>
      <c r="C56" s="112"/>
    </row>
    <row r="57" spans="1:6" ht="15">
      <c r="A57" s="127"/>
      <c r="B57" s="128" t="s">
        <v>193</v>
      </c>
      <c r="C57" s="129"/>
      <c r="D57" s="130"/>
      <c r="E57" s="137"/>
      <c r="F57" s="131">
        <f>SUM(F45:F56)</f>
        <v>210</v>
      </c>
    </row>
    <row r="58" spans="1:6" ht="15">
      <c r="A58" s="116"/>
      <c r="B58" s="117"/>
      <c r="C58" s="122"/>
      <c r="D58" s="123"/>
      <c r="E58" s="135"/>
      <c r="F58" s="124"/>
    </row>
    <row r="59" spans="1:6" ht="15">
      <c r="A59" s="116"/>
      <c r="B59" s="117"/>
      <c r="C59" s="122"/>
      <c r="D59" s="123"/>
      <c r="E59" s="135"/>
      <c r="F59" s="124"/>
    </row>
    <row r="60" spans="1:6" ht="15">
      <c r="A60" s="110"/>
      <c r="B60" s="132" t="s">
        <v>254</v>
      </c>
      <c r="C60" s="112"/>
      <c r="F60" s="106">
        <f>+F20+F40+F57</f>
        <v>210</v>
      </c>
    </row>
  </sheetData>
  <sheetProtection password="CAF5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2" width="9.140625" style="4" customWidth="1"/>
    <col min="3" max="3" width="64.28125" style="4" customWidth="1"/>
    <col min="4" max="4" width="8.7109375" style="4" bestFit="1" customWidth="1"/>
    <col min="5" max="5" width="23.421875" style="4" bestFit="1" customWidth="1"/>
    <col min="6" max="6" width="27.421875" style="4" customWidth="1"/>
    <col min="7" max="16384" width="9.140625" style="4" customWidth="1"/>
  </cols>
  <sheetData>
    <row r="1" spans="1:5" ht="33" customHeight="1">
      <c r="A1" s="94" t="s">
        <v>194</v>
      </c>
      <c r="B1" s="94"/>
      <c r="C1" s="94"/>
      <c r="D1" s="94"/>
      <c r="E1" s="94"/>
    </row>
    <row r="3" ht="15" thickBot="1"/>
    <row r="4" spans="1:6" ht="15.75" thickBot="1">
      <c r="A4" s="80" t="s">
        <v>156</v>
      </c>
      <c r="B4" s="81" t="s">
        <v>1</v>
      </c>
      <c r="C4" s="81" t="s">
        <v>0</v>
      </c>
      <c r="D4" s="81" t="s">
        <v>2</v>
      </c>
      <c r="E4" s="81" t="s">
        <v>195</v>
      </c>
      <c r="F4" s="81" t="s">
        <v>196</v>
      </c>
    </row>
    <row r="5" spans="1:6" ht="29.25" thickBot="1">
      <c r="A5" s="82" t="s">
        <v>197</v>
      </c>
      <c r="B5" s="83" t="s">
        <v>4</v>
      </c>
      <c r="C5" s="83" t="s">
        <v>198</v>
      </c>
      <c r="D5" s="84">
        <v>1</v>
      </c>
      <c r="E5" s="90" t="s">
        <v>246</v>
      </c>
      <c r="F5" s="90" t="s">
        <v>245</v>
      </c>
    </row>
    <row r="6" spans="1:6" ht="15" thickBot="1">
      <c r="A6" s="82" t="s">
        <v>199</v>
      </c>
      <c r="B6" s="83" t="s">
        <v>4</v>
      </c>
      <c r="C6" s="83" t="s">
        <v>200</v>
      </c>
      <c r="D6" s="84">
        <v>2</v>
      </c>
      <c r="E6" s="100"/>
      <c r="F6" s="85">
        <f>D6*E6</f>
        <v>0</v>
      </c>
    </row>
    <row r="7" spans="1:6" ht="15" thickBot="1">
      <c r="A7" s="82" t="s">
        <v>201</v>
      </c>
      <c r="B7" s="83" t="s">
        <v>171</v>
      </c>
      <c r="C7" s="83" t="s">
        <v>202</v>
      </c>
      <c r="D7" s="84">
        <v>250</v>
      </c>
      <c r="E7" s="100"/>
      <c r="F7" s="85">
        <f aca="true" t="shared" si="0" ref="F7:F20">D7*E7</f>
        <v>0</v>
      </c>
    </row>
    <row r="8" spans="1:6" ht="29.25" thickBot="1">
      <c r="A8" s="82" t="s">
        <v>203</v>
      </c>
      <c r="B8" s="83" t="s">
        <v>171</v>
      </c>
      <c r="C8" s="83" t="s">
        <v>204</v>
      </c>
      <c r="D8" s="84">
        <v>1</v>
      </c>
      <c r="E8" s="100"/>
      <c r="F8" s="85">
        <f t="shared" si="0"/>
        <v>0</v>
      </c>
    </row>
    <row r="9" spans="1:6" ht="29.25" thickBot="1">
      <c r="A9" s="82" t="s">
        <v>205</v>
      </c>
      <c r="B9" s="83" t="s">
        <v>4</v>
      </c>
      <c r="C9" s="83" t="s">
        <v>206</v>
      </c>
      <c r="D9" s="84">
        <v>2</v>
      </c>
      <c r="E9" s="100"/>
      <c r="F9" s="85">
        <f t="shared" si="0"/>
        <v>0</v>
      </c>
    </row>
    <row r="10" spans="1:6" ht="15" thickBot="1">
      <c r="A10" s="82" t="s">
        <v>207</v>
      </c>
      <c r="B10" s="83" t="s">
        <v>4</v>
      </c>
      <c r="C10" s="83" t="s">
        <v>208</v>
      </c>
      <c r="D10" s="84">
        <v>1</v>
      </c>
      <c r="E10" s="100"/>
      <c r="F10" s="85">
        <f t="shared" si="0"/>
        <v>0</v>
      </c>
    </row>
    <row r="11" spans="1:6" ht="15" thickBot="1">
      <c r="A11" s="82" t="s">
        <v>209</v>
      </c>
      <c r="B11" s="83" t="s">
        <v>4</v>
      </c>
      <c r="C11" s="83" t="s">
        <v>210</v>
      </c>
      <c r="D11" s="84">
        <v>1</v>
      </c>
      <c r="E11" s="100"/>
      <c r="F11" s="85">
        <f t="shared" si="0"/>
        <v>0</v>
      </c>
    </row>
    <row r="12" spans="1:6" ht="15" thickBot="1">
      <c r="A12" s="82" t="s">
        <v>211</v>
      </c>
      <c r="B12" s="83" t="s">
        <v>4</v>
      </c>
      <c r="C12" s="83" t="s">
        <v>212</v>
      </c>
      <c r="D12" s="84">
        <v>1</v>
      </c>
      <c r="E12" s="100"/>
      <c r="F12" s="85">
        <f t="shared" si="0"/>
        <v>0</v>
      </c>
    </row>
    <row r="13" spans="1:6" ht="29.25" thickBot="1">
      <c r="A13" s="82" t="s">
        <v>213</v>
      </c>
      <c r="B13" s="83" t="s">
        <v>4</v>
      </c>
      <c r="C13" s="83" t="s">
        <v>214</v>
      </c>
      <c r="D13" s="84">
        <v>1</v>
      </c>
      <c r="E13" s="100"/>
      <c r="F13" s="85">
        <f t="shared" si="0"/>
        <v>0</v>
      </c>
    </row>
    <row r="14" spans="1:6" ht="15" thickBot="1">
      <c r="A14" s="86" t="s">
        <v>215</v>
      </c>
      <c r="B14" s="87" t="s">
        <v>4</v>
      </c>
      <c r="C14" s="87" t="s">
        <v>216</v>
      </c>
      <c r="D14" s="86">
        <v>1</v>
      </c>
      <c r="E14" s="101"/>
      <c r="F14" s="98">
        <f t="shared" si="0"/>
        <v>0</v>
      </c>
    </row>
    <row r="15" spans="1:6" ht="29.25" thickBot="1">
      <c r="A15" s="82" t="s">
        <v>217</v>
      </c>
      <c r="B15" s="83" t="s">
        <v>4</v>
      </c>
      <c r="C15" s="83" t="s">
        <v>218</v>
      </c>
      <c r="D15" s="84">
        <v>10</v>
      </c>
      <c r="E15" s="100"/>
      <c r="F15" s="85">
        <f t="shared" si="0"/>
        <v>0</v>
      </c>
    </row>
    <row r="16" spans="1:6" ht="29.25" thickBot="1">
      <c r="A16" s="82" t="s">
        <v>219</v>
      </c>
      <c r="B16" s="83"/>
      <c r="C16" s="83" t="s">
        <v>220</v>
      </c>
      <c r="D16" s="84">
        <v>0</v>
      </c>
      <c r="E16" s="100"/>
      <c r="F16" s="85">
        <f t="shared" si="0"/>
        <v>0</v>
      </c>
    </row>
    <row r="17" spans="1:6" ht="15" thickBot="1">
      <c r="A17" s="82" t="s">
        <v>221</v>
      </c>
      <c r="B17" s="83"/>
      <c r="C17" s="83" t="s">
        <v>222</v>
      </c>
      <c r="D17" s="84">
        <v>0</v>
      </c>
      <c r="E17" s="100"/>
      <c r="F17" s="85">
        <f t="shared" si="0"/>
        <v>0</v>
      </c>
    </row>
    <row r="18" spans="1:6" ht="15" thickBot="1">
      <c r="A18" s="82" t="s">
        <v>223</v>
      </c>
      <c r="B18" s="83" t="s">
        <v>4</v>
      </c>
      <c r="C18" s="83" t="s">
        <v>224</v>
      </c>
      <c r="D18" s="84">
        <v>50</v>
      </c>
      <c r="E18" s="100"/>
      <c r="F18" s="85">
        <f t="shared" si="0"/>
        <v>0</v>
      </c>
    </row>
    <row r="19" spans="1:6" ht="15" thickBot="1">
      <c r="A19" s="82" t="s">
        <v>225</v>
      </c>
      <c r="B19" s="88" t="s">
        <v>226</v>
      </c>
      <c r="C19" s="83" t="s">
        <v>227</v>
      </c>
      <c r="D19" s="84">
        <v>2</v>
      </c>
      <c r="E19" s="100"/>
      <c r="F19" s="85">
        <f t="shared" si="0"/>
        <v>0</v>
      </c>
    </row>
    <row r="20" spans="1:6" ht="15" thickBot="1">
      <c r="A20" s="82" t="s">
        <v>228</v>
      </c>
      <c r="B20" s="88" t="s">
        <v>4</v>
      </c>
      <c r="C20" s="83" t="s">
        <v>229</v>
      </c>
      <c r="D20" s="84">
        <v>2</v>
      </c>
      <c r="E20" s="100"/>
      <c r="F20" s="85">
        <f t="shared" si="0"/>
        <v>0</v>
      </c>
    </row>
    <row r="21" spans="1:6" ht="15" thickBot="1">
      <c r="A21" s="82"/>
      <c r="B21" s="83"/>
      <c r="C21" s="83"/>
      <c r="D21" s="84"/>
      <c r="E21" s="84"/>
      <c r="F21" s="84"/>
    </row>
    <row r="22" spans="1:6" ht="15.75" thickBot="1">
      <c r="A22" s="95" t="s">
        <v>5</v>
      </c>
      <c r="B22" s="96"/>
      <c r="C22" s="96"/>
      <c r="D22" s="96"/>
      <c r="E22" s="97"/>
      <c r="F22" s="89">
        <f>SUM(F6:F21)</f>
        <v>0</v>
      </c>
    </row>
  </sheetData>
  <sheetProtection password="CAF5" sheet="1"/>
  <mergeCells count="2">
    <mergeCell ref="A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Klemen Juvan</dc:creator>
  <cp:keywords/>
  <dc:description/>
  <cp:lastModifiedBy>Vilma Zupančič</cp:lastModifiedBy>
  <cp:lastPrinted>2019-05-09T07:34:40Z</cp:lastPrinted>
  <dcterms:created xsi:type="dcterms:W3CDTF">2017-09-28T05:50:10Z</dcterms:created>
  <dcterms:modified xsi:type="dcterms:W3CDTF">2019-05-15T10:04:33Z</dcterms:modified>
  <cp:category/>
  <cp:version/>
  <cp:contentType/>
  <cp:contentStatus/>
</cp:coreProperties>
</file>