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bbrezice-my.sharepoint.com/personal/vilma_zupancic_brezice_si/Documents/SLUZBA/JAVNA NAROČILA/POSTOPKI/Hidravlične izboljšave/Izvedba hidravlike/RD/Popis del - Izvedba HI/"/>
    </mc:Choice>
  </mc:AlternateContent>
  <xr:revisionPtr revIDLastSave="21" documentId="13_ncr:1_{881C5B90-07AD-4CA6-985B-FBC1A6F16FF9}" xr6:coauthVersionLast="47" xr6:coauthVersionMax="47" xr10:uidLastSave="{ABE454CB-3B29-4318-AD8C-4A817D32743A}"/>
  <bookViews>
    <workbookView xWindow="-120" yWindow="-120" windowWidth="25440" windowHeight="15390" firstSheet="6" activeTab="8" xr2:uid="{00000000-000D-0000-FFFF-FFFF00000000}"/>
  </bookViews>
  <sheets>
    <sheet name="REKAPITULACIJA" sheetId="10" r:id="rId1"/>
    <sheet name="Vodovod TREBČE-SREBRNIK" sheetId="1" r:id="rId2"/>
    <sheet name="Vodovod TREBČE-BISTRICA" sheetId="2" r:id="rId3"/>
    <sheet name="Vodovod BISTRICA-GORENJE" sheetId="3" r:id="rId4"/>
    <sheet name="Vodovod JAVORJE-VH TREBČE" sheetId="4" r:id="rId5"/>
    <sheet name="Vodovod KRIŽAN VRH-DEKMANCA" sheetId="5" r:id="rId6"/>
    <sheet name="Vodovod BISTRICA-KUNŠPERK" sheetId="6" r:id="rId7"/>
    <sheet name="Vodovod BISTRICA-DOMAČIJA" sheetId="7" r:id="rId8"/>
    <sheet name="Vodovod BIZELJSKO-BISTRICA" sheetId="8" r:id="rId9"/>
    <sheet name="Vodovod BISTRICA-KOREN" sheetId="9" r:id="rId10"/>
  </sheets>
  <definedNames>
    <definedName name="_xlnm.Print_Area" localSheetId="7">'Vodovod BISTRICA-DOMAČIJA'!$A$1:$F$71</definedName>
    <definedName name="_xlnm.Print_Area" localSheetId="3">'Vodovod BISTRICA-GORENJE'!$A$1:$F$63</definedName>
    <definedName name="_xlnm.Print_Area" localSheetId="9">'Vodovod BISTRICA-KOREN'!$A$1:$F$74</definedName>
    <definedName name="_xlnm.Print_Area" localSheetId="6">'Vodovod BISTRICA-KUNŠPERK'!$A$1:$F$74</definedName>
    <definedName name="_xlnm.Print_Area" localSheetId="8">'Vodovod BIZELJSKO-BISTRICA'!$A$1:$F$85</definedName>
    <definedName name="_xlnm.Print_Area" localSheetId="4">'Vodovod JAVORJE-VH TREBČE'!$A$1:$F$82</definedName>
    <definedName name="_xlnm.Print_Area" localSheetId="5">'Vodovod KRIŽAN VRH-DEKMANCA'!$A$1:$F$78</definedName>
    <definedName name="_xlnm.Print_Area" localSheetId="2">'Vodovod TREBČE-BISTRICA'!$A$1:$F$84</definedName>
    <definedName name="_xlnm.Print_Area" localSheetId="1">'Vodovod TREBČE-SREBRNIK'!$A$1:$F$84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8" l="1"/>
  <c r="F38" i="5"/>
  <c r="F41" i="2"/>
  <c r="F42" i="1"/>
  <c r="F42" i="8"/>
  <c r="F43" i="8"/>
  <c r="D60" i="9"/>
  <c r="D70" i="8"/>
  <c r="D56" i="7"/>
  <c r="D59" i="6"/>
  <c r="D64" i="5"/>
  <c r="D68" i="4"/>
  <c r="D50" i="3"/>
  <c r="D70" i="1"/>
  <c r="F31" i="2"/>
  <c r="F68" i="8" l="1"/>
  <c r="F69" i="8"/>
  <c r="F66" i="8"/>
  <c r="F67" i="8"/>
  <c r="F47" i="2" l="1"/>
  <c r="F48" i="2"/>
  <c r="F63" i="9"/>
  <c r="F37" i="9"/>
  <c r="F44" i="9"/>
  <c r="F9" i="9"/>
  <c r="F74" i="8"/>
  <c r="F48" i="8"/>
  <c r="F9" i="8"/>
  <c r="F60" i="7"/>
  <c r="F42" i="7"/>
  <c r="F9" i="7"/>
  <c r="F4" i="6"/>
  <c r="F63" i="6"/>
  <c r="F44" i="6"/>
  <c r="F67" i="5"/>
  <c r="F47" i="5"/>
  <c r="F8" i="5"/>
  <c r="F71" i="4"/>
  <c r="F51" i="4"/>
  <c r="F53" i="3"/>
  <c r="F44" i="3"/>
  <c r="F9" i="3"/>
  <c r="F73" i="2"/>
  <c r="F74" i="2"/>
  <c r="F54" i="2"/>
  <c r="F9" i="2"/>
  <c r="F53" i="1"/>
  <c r="F73" i="1"/>
  <c r="F9" i="1"/>
  <c r="F39" i="9" l="1"/>
  <c r="F41" i="8"/>
  <c r="F35" i="7"/>
  <c r="F36" i="6"/>
  <c r="F39" i="5"/>
  <c r="F43" i="4"/>
  <c r="F39" i="3"/>
  <c r="F40" i="2"/>
  <c r="F41" i="1"/>
  <c r="F43" i="1"/>
  <c r="F44" i="1"/>
  <c r="F45" i="1"/>
  <c r="F46" i="1"/>
  <c r="F47" i="1"/>
  <c r="F48" i="1"/>
  <c r="F62" i="9" l="1"/>
  <c r="F64" i="9"/>
  <c r="F73" i="8"/>
  <c r="F75" i="8"/>
  <c r="F59" i="7"/>
  <c r="F61" i="7"/>
  <c r="F62" i="6"/>
  <c r="F64" i="6"/>
  <c r="F66" i="5"/>
  <c r="F68" i="5"/>
  <c r="F52" i="3"/>
  <c r="F54" i="3"/>
  <c r="F72" i="2"/>
  <c r="F72" i="1"/>
  <c r="F74" i="1"/>
  <c r="F72" i="4"/>
  <c r="F36" i="4"/>
  <c r="F37" i="4"/>
  <c r="F38" i="4"/>
  <c r="F39" i="4"/>
  <c r="F40" i="4"/>
  <c r="F46" i="5" l="1"/>
  <c r="F52" i="2" l="1"/>
  <c r="F42" i="9"/>
  <c r="F46" i="8"/>
  <c r="F40" i="7"/>
  <c r="F42" i="6"/>
  <c r="F44" i="5"/>
  <c r="F49" i="4"/>
  <c r="F42" i="3"/>
  <c r="F51" i="2"/>
  <c r="F51" i="1"/>
  <c r="F28" i="9" l="1"/>
  <c r="F29" i="9"/>
  <c r="F8" i="9"/>
  <c r="F54" i="9"/>
  <c r="F53" i="9"/>
  <c r="F52" i="9"/>
  <c r="F50" i="9"/>
  <c r="F49" i="9"/>
  <c r="F48" i="9"/>
  <c r="F47" i="9"/>
  <c r="F29" i="8"/>
  <c r="F30" i="8"/>
  <c r="F58" i="7"/>
  <c r="F25" i="7"/>
  <c r="F26" i="7"/>
  <c r="F26" i="6"/>
  <c r="F27" i="6"/>
  <c r="F8" i="6"/>
  <c r="F28" i="5"/>
  <c r="F29" i="5"/>
  <c r="F27" i="4"/>
  <c r="F28" i="4"/>
  <c r="F29" i="3"/>
  <c r="F30" i="3"/>
  <c r="F30" i="2"/>
  <c r="F56" i="1"/>
  <c r="B78" i="1"/>
  <c r="F55" i="9" l="1"/>
  <c r="F71" i="9" s="1"/>
  <c r="F30" i="1" l="1"/>
  <c r="F31" i="1"/>
  <c r="F72" i="8" l="1"/>
  <c r="F61" i="6"/>
  <c r="B72" i="9" l="1"/>
  <c r="A72" i="9"/>
  <c r="B70" i="9"/>
  <c r="A70" i="9"/>
  <c r="B69" i="9"/>
  <c r="A69" i="9"/>
  <c r="B68" i="9"/>
  <c r="A68" i="9"/>
  <c r="F61" i="9"/>
  <c r="F60" i="9"/>
  <c r="F59" i="9"/>
  <c r="F58" i="9"/>
  <c r="F57" i="9"/>
  <c r="F43" i="9"/>
  <c r="F41" i="9"/>
  <c r="F40" i="9"/>
  <c r="F38" i="9"/>
  <c r="F35" i="9"/>
  <c r="F27" i="9"/>
  <c r="F26" i="9"/>
  <c r="F25" i="9"/>
  <c r="F24" i="9"/>
  <c r="F23" i="9"/>
  <c r="F22" i="9"/>
  <c r="F21" i="9"/>
  <c r="F20" i="9"/>
  <c r="F19" i="9"/>
  <c r="F17" i="9"/>
  <c r="F14" i="9"/>
  <c r="F13" i="9"/>
  <c r="F12" i="9"/>
  <c r="F11" i="9"/>
  <c r="F10" i="9"/>
  <c r="F7" i="9"/>
  <c r="F6" i="9"/>
  <c r="F5" i="9"/>
  <c r="F4" i="9"/>
  <c r="B83" i="8"/>
  <c r="B81" i="8"/>
  <c r="A81" i="8"/>
  <c r="B80" i="8"/>
  <c r="A80" i="8"/>
  <c r="B79" i="8"/>
  <c r="A79" i="8"/>
  <c r="F71" i="8"/>
  <c r="F70" i="8"/>
  <c r="F64" i="8"/>
  <c r="F63" i="8"/>
  <c r="F62" i="8"/>
  <c r="F47" i="8"/>
  <c r="F45" i="8"/>
  <c r="F44" i="8"/>
  <c r="F39" i="8"/>
  <c r="F37" i="8"/>
  <c r="F36" i="8"/>
  <c r="F28" i="8"/>
  <c r="F27" i="8"/>
  <c r="F26" i="8"/>
  <c r="F25" i="8"/>
  <c r="F24" i="8"/>
  <c r="F23" i="8"/>
  <c r="F22" i="8"/>
  <c r="F21" i="8"/>
  <c r="F20" i="8"/>
  <c r="F18" i="8"/>
  <c r="F15" i="8"/>
  <c r="F14" i="8"/>
  <c r="F59" i="8"/>
  <c r="F58" i="8"/>
  <c r="F57" i="8"/>
  <c r="F55" i="8"/>
  <c r="F54" i="8"/>
  <c r="F53" i="8"/>
  <c r="F52" i="8"/>
  <c r="F51" i="8"/>
  <c r="F13" i="8"/>
  <c r="F12" i="8"/>
  <c r="F11" i="8"/>
  <c r="F10" i="8"/>
  <c r="F8" i="8"/>
  <c r="F7" i="8"/>
  <c r="F6" i="8"/>
  <c r="F5" i="8"/>
  <c r="F4" i="8"/>
  <c r="B69" i="7"/>
  <c r="A69" i="7"/>
  <c r="B67" i="7"/>
  <c r="A67" i="7"/>
  <c r="B66" i="7"/>
  <c r="A66" i="7"/>
  <c r="B65" i="7"/>
  <c r="A65" i="7"/>
  <c r="F57" i="7"/>
  <c r="F56" i="7"/>
  <c r="F55" i="7"/>
  <c r="F54" i="7"/>
  <c r="F41" i="7"/>
  <c r="F39" i="7"/>
  <c r="F38" i="7"/>
  <c r="F37" i="7"/>
  <c r="F36" i="7"/>
  <c r="F34" i="7"/>
  <c r="F32" i="7"/>
  <c r="F24" i="7"/>
  <c r="F23" i="7"/>
  <c r="F22" i="7"/>
  <c r="F21" i="7"/>
  <c r="F20" i="7"/>
  <c r="F19" i="7"/>
  <c r="F18" i="7"/>
  <c r="F17" i="7"/>
  <c r="F13" i="7"/>
  <c r="F12" i="7"/>
  <c r="F51" i="7"/>
  <c r="F50" i="7"/>
  <c r="F48" i="7"/>
  <c r="F47" i="7"/>
  <c r="F46" i="7"/>
  <c r="F45" i="7"/>
  <c r="F11" i="7"/>
  <c r="F10" i="7"/>
  <c r="F8" i="7"/>
  <c r="F7" i="7"/>
  <c r="F6" i="7"/>
  <c r="F5" i="7"/>
  <c r="F4" i="7"/>
  <c r="B72" i="6"/>
  <c r="B70" i="6"/>
  <c r="A70" i="6"/>
  <c r="B69" i="6"/>
  <c r="A69" i="6"/>
  <c r="B68" i="6"/>
  <c r="A68" i="6"/>
  <c r="F60" i="6"/>
  <c r="F59" i="6"/>
  <c r="F58" i="6"/>
  <c r="F57" i="6"/>
  <c r="F56" i="6"/>
  <c r="F43" i="6"/>
  <c r="F41" i="6"/>
  <c r="F40" i="6"/>
  <c r="F39" i="6"/>
  <c r="F38" i="6"/>
  <c r="F37" i="6"/>
  <c r="F35" i="6"/>
  <c r="F33" i="6"/>
  <c r="F25" i="6"/>
  <c r="F24" i="6"/>
  <c r="F23" i="6"/>
  <c r="F22" i="6"/>
  <c r="F21" i="6"/>
  <c r="F20" i="6"/>
  <c r="F19" i="6"/>
  <c r="F18" i="6"/>
  <c r="F17" i="6"/>
  <c r="F13" i="6"/>
  <c r="F12" i="6"/>
  <c r="F53" i="6"/>
  <c r="F52" i="6"/>
  <c r="F50" i="6"/>
  <c r="F49" i="6"/>
  <c r="F48" i="6"/>
  <c r="F47" i="6"/>
  <c r="F11" i="6"/>
  <c r="F10" i="6"/>
  <c r="F7" i="6"/>
  <c r="F6" i="6"/>
  <c r="F5" i="6"/>
  <c r="B76" i="5"/>
  <c r="A76" i="5"/>
  <c r="B74" i="5"/>
  <c r="A74" i="5"/>
  <c r="B73" i="5"/>
  <c r="A73" i="5"/>
  <c r="B72" i="5"/>
  <c r="A72" i="5"/>
  <c r="F65" i="5"/>
  <c r="F64" i="5"/>
  <c r="F63" i="5"/>
  <c r="F62" i="5"/>
  <c r="F61" i="5"/>
  <c r="F45" i="5"/>
  <c r="F43" i="5"/>
  <c r="F42" i="5"/>
  <c r="F41" i="5"/>
  <c r="F40" i="5"/>
  <c r="F37" i="5"/>
  <c r="F35" i="5"/>
  <c r="F27" i="5"/>
  <c r="F26" i="5"/>
  <c r="F25" i="5"/>
  <c r="F24" i="5"/>
  <c r="F23" i="5"/>
  <c r="F22" i="5"/>
  <c r="F21" i="5"/>
  <c r="F20" i="5"/>
  <c r="F19" i="5"/>
  <c r="F17" i="5"/>
  <c r="F14" i="5"/>
  <c r="F13" i="5"/>
  <c r="F58" i="5"/>
  <c r="F57" i="5"/>
  <c r="F56" i="5"/>
  <c r="F54" i="5"/>
  <c r="F53" i="5"/>
  <c r="F52" i="5"/>
  <c r="F51" i="5"/>
  <c r="F50" i="5"/>
  <c r="F12" i="5"/>
  <c r="F11" i="5"/>
  <c r="F10" i="5"/>
  <c r="F9" i="5"/>
  <c r="F7" i="5"/>
  <c r="F6" i="5"/>
  <c r="F5" i="5"/>
  <c r="F4" i="5"/>
  <c r="B80" i="4"/>
  <c r="A80" i="4"/>
  <c r="B78" i="4"/>
  <c r="A78" i="4"/>
  <c r="B77" i="4"/>
  <c r="A77" i="4"/>
  <c r="B76" i="4"/>
  <c r="A76" i="4"/>
  <c r="F70" i="4"/>
  <c r="F69" i="4"/>
  <c r="F68" i="4"/>
  <c r="F67" i="4"/>
  <c r="F66" i="4"/>
  <c r="F65" i="4"/>
  <c r="F50" i="4"/>
  <c r="F48" i="4"/>
  <c r="F47" i="4"/>
  <c r="F46" i="4"/>
  <c r="F45" i="4"/>
  <c r="F44" i="4"/>
  <c r="F42" i="4"/>
  <c r="F34" i="4"/>
  <c r="F26" i="4"/>
  <c r="F25" i="4"/>
  <c r="F24" i="4"/>
  <c r="F23" i="4"/>
  <c r="F22" i="4"/>
  <c r="F21" i="4"/>
  <c r="F20" i="4"/>
  <c r="F19" i="4"/>
  <c r="F18" i="4"/>
  <c r="F16" i="4"/>
  <c r="F13" i="4"/>
  <c r="F12" i="4"/>
  <c r="F62" i="4"/>
  <c r="F61" i="4"/>
  <c r="F60" i="4"/>
  <c r="F58" i="4"/>
  <c r="F57" i="4"/>
  <c r="F56" i="4"/>
  <c r="F55" i="4"/>
  <c r="F54" i="4"/>
  <c r="F11" i="4"/>
  <c r="F10" i="4"/>
  <c r="F9" i="4"/>
  <c r="F8" i="4"/>
  <c r="F7" i="4"/>
  <c r="F6" i="4"/>
  <c r="F5" i="4"/>
  <c r="F4" i="4"/>
  <c r="B61" i="3"/>
  <c r="A61" i="3"/>
  <c r="B60" i="3"/>
  <c r="A60" i="3"/>
  <c r="B59" i="3"/>
  <c r="A59" i="3"/>
  <c r="B58" i="3"/>
  <c r="A58" i="3"/>
  <c r="F51" i="3"/>
  <c r="F50" i="3"/>
  <c r="F49" i="3"/>
  <c r="F48" i="3"/>
  <c r="F47" i="3"/>
  <c r="F43" i="3"/>
  <c r="F41" i="3"/>
  <c r="F40" i="3"/>
  <c r="F38" i="3"/>
  <c r="F36" i="3"/>
  <c r="F28" i="3"/>
  <c r="F27" i="3"/>
  <c r="F26" i="3"/>
  <c r="F25" i="3"/>
  <c r="F24" i="3"/>
  <c r="F23" i="3"/>
  <c r="F22" i="3"/>
  <c r="F21" i="3"/>
  <c r="F20" i="3"/>
  <c r="F19" i="3"/>
  <c r="F17" i="3"/>
  <c r="F14" i="3"/>
  <c r="F13" i="3"/>
  <c r="F12" i="3"/>
  <c r="F11" i="3"/>
  <c r="F10" i="3"/>
  <c r="F8" i="3"/>
  <c r="F7" i="3"/>
  <c r="F6" i="3"/>
  <c r="F5" i="3"/>
  <c r="F4" i="3"/>
  <c r="B82" i="2"/>
  <c r="B80" i="2"/>
  <c r="A80" i="2"/>
  <c r="B79" i="2"/>
  <c r="A79" i="2"/>
  <c r="B78" i="2"/>
  <c r="A78" i="2"/>
  <c r="F71" i="2"/>
  <c r="F70" i="2"/>
  <c r="F69" i="2"/>
  <c r="F68" i="2"/>
  <c r="F67" i="2"/>
  <c r="F53" i="2"/>
  <c r="F50" i="2"/>
  <c r="F49" i="2"/>
  <c r="F46" i="2"/>
  <c r="F45" i="2"/>
  <c r="F44" i="2"/>
  <c r="F43" i="2"/>
  <c r="F42" i="2"/>
  <c r="F39" i="2"/>
  <c r="F37" i="2"/>
  <c r="F29" i="2"/>
  <c r="F28" i="2"/>
  <c r="F27" i="2"/>
  <c r="F26" i="2"/>
  <c r="F25" i="2"/>
  <c r="F24" i="2"/>
  <c r="F23" i="2"/>
  <c r="F22" i="2"/>
  <c r="F21" i="2"/>
  <c r="F20" i="2"/>
  <c r="F18" i="2"/>
  <c r="F15" i="2"/>
  <c r="F14" i="2"/>
  <c r="F64" i="2"/>
  <c r="F63" i="2"/>
  <c r="F61" i="2"/>
  <c r="F60" i="2"/>
  <c r="F59" i="2"/>
  <c r="F58" i="2"/>
  <c r="F57" i="2"/>
  <c r="F13" i="2"/>
  <c r="F12" i="2"/>
  <c r="F11" i="2"/>
  <c r="F10" i="2"/>
  <c r="F8" i="2"/>
  <c r="F7" i="2"/>
  <c r="F6" i="2"/>
  <c r="F5" i="2"/>
  <c r="F4" i="2"/>
  <c r="B82" i="1"/>
  <c r="A82" i="1"/>
  <c r="B80" i="1"/>
  <c r="A80" i="1"/>
  <c r="B79" i="1"/>
  <c r="A79" i="1"/>
  <c r="A78" i="1"/>
  <c r="F71" i="1"/>
  <c r="F70" i="1"/>
  <c r="F69" i="1"/>
  <c r="F68" i="1"/>
  <c r="F67" i="1"/>
  <c r="F52" i="1"/>
  <c r="F50" i="1"/>
  <c r="F49" i="1"/>
  <c r="F40" i="1"/>
  <c r="F38" i="1"/>
  <c r="F37" i="1"/>
  <c r="F29" i="1"/>
  <c r="F28" i="1"/>
  <c r="F27" i="1"/>
  <c r="F26" i="1"/>
  <c r="F25" i="1"/>
  <c r="F24" i="1"/>
  <c r="F23" i="1"/>
  <c r="F22" i="1"/>
  <c r="F21" i="1"/>
  <c r="F20" i="1"/>
  <c r="F18" i="1"/>
  <c r="F15" i="1"/>
  <c r="F14" i="1"/>
  <c r="F64" i="1"/>
  <c r="F63" i="1"/>
  <c r="F62" i="1"/>
  <c r="F60" i="1"/>
  <c r="F59" i="1"/>
  <c r="F58" i="1"/>
  <c r="F57" i="1"/>
  <c r="F13" i="1"/>
  <c r="F12" i="1"/>
  <c r="F11" i="1"/>
  <c r="F10" i="1"/>
  <c r="F8" i="1"/>
  <c r="F7" i="1"/>
  <c r="F6" i="1"/>
  <c r="F5" i="1"/>
  <c r="F4" i="1"/>
  <c r="F54" i="1" l="1"/>
  <c r="F80" i="1" s="1"/>
  <c r="F14" i="4"/>
  <c r="F76" i="4" s="1"/>
  <c r="F29" i="4"/>
  <c r="F77" i="4" s="1"/>
  <c r="F63" i="4"/>
  <c r="F79" i="4" s="1"/>
  <c r="F52" i="4"/>
  <c r="F78" i="4" s="1"/>
  <c r="F73" i="4"/>
  <c r="F80" i="4" s="1"/>
  <c r="F45" i="3"/>
  <c r="F60" i="3" s="1"/>
  <c r="F55" i="2"/>
  <c r="F80" i="2" s="1"/>
  <c r="F16" i="2"/>
  <c r="F78" i="2" s="1"/>
  <c r="F65" i="2"/>
  <c r="F75" i="2"/>
  <c r="F82" i="2" s="1"/>
  <c r="F69" i="5"/>
  <c r="F76" i="5" s="1"/>
  <c r="F48" i="5"/>
  <c r="F74" i="5" s="1"/>
  <c r="F45" i="9"/>
  <c r="F70" i="9" s="1"/>
  <c r="F49" i="8"/>
  <c r="F81" i="8" s="1"/>
  <c r="F43" i="7"/>
  <c r="F67" i="7" s="1"/>
  <c r="F45" i="6"/>
  <c r="F65" i="6"/>
  <c r="F72" i="6" s="1"/>
  <c r="F55" i="3"/>
  <c r="F61" i="3" s="1"/>
  <c r="F75" i="1"/>
  <c r="F82" i="1" s="1"/>
  <c r="F65" i="9"/>
  <c r="F72" i="9" s="1"/>
  <c r="F76" i="8"/>
  <c r="F83" i="8" s="1"/>
  <c r="F62" i="7"/>
  <c r="F69" i="7" s="1"/>
  <c r="F30" i="9"/>
  <c r="F69" i="9" s="1"/>
  <c r="F31" i="8"/>
  <c r="F80" i="8" s="1"/>
  <c r="F60" i="8"/>
  <c r="F82" i="8" s="1"/>
  <c r="F27" i="7"/>
  <c r="F66" i="7" s="1"/>
  <c r="F52" i="7"/>
  <c r="F68" i="7" s="1"/>
  <c r="F28" i="6"/>
  <c r="F69" i="6" s="1"/>
  <c r="F54" i="6"/>
  <c r="F71" i="6" s="1"/>
  <c r="F30" i="5"/>
  <c r="F73" i="5" s="1"/>
  <c r="F59" i="5"/>
  <c r="F75" i="5" s="1"/>
  <c r="F31" i="3"/>
  <c r="F59" i="3" s="1"/>
  <c r="F32" i="2"/>
  <c r="F79" i="2" s="1"/>
  <c r="F81" i="2"/>
  <c r="F32" i="1"/>
  <c r="F79" i="1" s="1"/>
  <c r="F65" i="1"/>
  <c r="F81" i="1" s="1"/>
  <c r="F16" i="8"/>
  <c r="F79" i="8" s="1"/>
  <c r="F70" i="6"/>
  <c r="F16" i="1"/>
  <c r="F78" i="1" s="1"/>
  <c r="F15" i="9"/>
  <c r="F68" i="9" s="1"/>
  <c r="F14" i="7"/>
  <c r="F65" i="7" s="1"/>
  <c r="F14" i="6"/>
  <c r="F68" i="6" s="1"/>
  <c r="F15" i="5"/>
  <c r="F72" i="5" s="1"/>
  <c r="F15" i="3"/>
  <c r="F58" i="3" s="1"/>
  <c r="F74" i="9" l="1"/>
  <c r="D21" i="10" s="1"/>
  <c r="F82" i="4"/>
  <c r="D16" i="10" s="1"/>
  <c r="F85" i="8"/>
  <c r="D20" i="10" s="1"/>
  <c r="F71" i="7"/>
  <c r="D19" i="10" s="1"/>
  <c r="F78" i="5"/>
  <c r="D17" i="10" s="1"/>
  <c r="F74" i="6"/>
  <c r="D18" i="10" s="1"/>
  <c r="F63" i="3"/>
  <c r="D15" i="10" s="1"/>
  <c r="F84" i="2"/>
  <c r="D14" i="10" s="1"/>
  <c r="F84" i="1"/>
  <c r="D13" i="10" s="1"/>
  <c r="D23" i="10" l="1"/>
</calcChain>
</file>

<file path=xl/sharedStrings.xml><?xml version="1.0" encoding="utf-8"?>
<sst xmlns="http://schemas.openxmlformats.org/spreadsheetml/2006/main" count="1615" uniqueCount="202">
  <si>
    <t>Post.</t>
  </si>
  <si>
    <t>Opis postavke</t>
  </si>
  <si>
    <t>EM</t>
  </si>
  <si>
    <t>Količina</t>
  </si>
  <si>
    <t>Cena/enoto</t>
  </si>
  <si>
    <t>Vrednost</t>
  </si>
  <si>
    <t>Priprava gradbišča, odstranitev eventuelnih ovir in utrditev delovnega platoja. Po končanih delih se gradbišče pospravi in vzpostavi v prvotno stanje.</t>
  </si>
  <si>
    <t>m</t>
  </si>
  <si>
    <t>Črpanje vode iz gradbene jame v času gradnje.</t>
  </si>
  <si>
    <t>ur</t>
  </si>
  <si>
    <t>Zakoličenje osi cevovoda z zavarovanjem osi, oznako horizontalnih in vertikalnih lomov, oznako vozlišč, odcepov in zakoličba mesta prevezave na obstoječi cevovod.</t>
  </si>
  <si>
    <t>m1</t>
  </si>
  <si>
    <t xml:space="preserve">Zakoličba obstoječih komunalnih vodov in oznaka križanj. </t>
  </si>
  <si>
    <t>kos</t>
  </si>
  <si>
    <t>Izdelava elaborata za delno zaporo magistralne ceste</t>
  </si>
  <si>
    <t>kom</t>
  </si>
  <si>
    <t>Postavitev gradbenih profilov na vzpostavljeno os trase cevovoda ter določitev nivoja za merjenje globine izkopa in polaganje cevovoda.</t>
  </si>
  <si>
    <t>Posek grmičevja in dreves do fi 10 cm z nalaganjem na kamion.</t>
  </si>
  <si>
    <t>m2</t>
  </si>
  <si>
    <t>Rušenje asfaltnega cestišča debeline 3+5 cm, s pravilnim odrezom robov z nakladanjem na kamion.</t>
  </si>
  <si>
    <t>Nabava in dobava gramoza frakcije 0.02-60 mm in izdelava spodnjega ustroja asfaltnega cestišča v deb. 30 cm.</t>
  </si>
  <si>
    <t>m3</t>
  </si>
  <si>
    <t>Izdelava  makadamskega vozišča z  dobavo,utrditvijo in vgrajevanjem . Izvedba po zahtevi upravljalca ceste.</t>
  </si>
  <si>
    <t>Obrezovanje starega asfalta pri priključku z novim, kompletno z nakladanjem na kamion in odvozom na trajno deponijo h=25 km.</t>
  </si>
  <si>
    <t xml:space="preserve">Premaz rezanih stikov z bitumensko emulzijo </t>
  </si>
  <si>
    <t>Reskanje asfaltnih površin debeline 4-6 cm predvsem pb stikih z obst.asf.</t>
  </si>
  <si>
    <t>Dobava in izdelava asfaltne mulda komplet s pripravo površine, dobavo in vgradnjo asfalta</t>
  </si>
  <si>
    <t xml:space="preserve">Naprava proviziranih dostopov do objektov preko izkopanih jarkov iz plohov deb. 5 cm z ograjo </t>
  </si>
  <si>
    <t>SKUPAJ</t>
  </si>
  <si>
    <t>II</t>
  </si>
  <si>
    <t>ZEMELJSKA DELA</t>
  </si>
  <si>
    <t>Površinski odkop humusa v poprečni debelini 20 cm, z odrivom do 10 m od roba izkopa.</t>
  </si>
  <si>
    <t>v terenu III-IV. kat.</t>
  </si>
  <si>
    <t>v terenu V. kat.</t>
  </si>
  <si>
    <t>Ročno planiranje dna jarka s točnostjo +/- 3 cm v projektiranem padcu.</t>
  </si>
  <si>
    <t xml:space="preserve">Dobava 2x sejanega peska 0-4mm in izdelava temeljne plasti posteljice deb. 10 cm ter obsip cevi do višine 15 cm nad temenom cevi.   </t>
  </si>
  <si>
    <t>Dobava gramoza 8-32 mm in izdelava nasipa nad položenimi cevmi v cestišču, ki ga je potrebno  utrditi do 92 % trdnosti po standardnem Proktorjevem postopku.</t>
  </si>
  <si>
    <t>Zasipavanje  jarka z izkopanim materialom, skupaj z dovozom materiala iz začasne deponije, s komprimiranjem v slojih po 20 cm.</t>
  </si>
  <si>
    <t>Opaženje izkopa pri srednje močnem zemeljskem pritisku .</t>
  </si>
  <si>
    <t>Odvoz odkopanega materiala s kamionom kiperjem na trajno deponijo z nakladanjem, razkladanjem, razgrinjanjem, planiranjem in utrjevanjem v slojih po 50 cm.</t>
  </si>
  <si>
    <t>III.</t>
  </si>
  <si>
    <t>VODOVODNA DELA</t>
  </si>
  <si>
    <t xml:space="preserve">V postavkah IV - VODOVODNA DELA  morajo biti zajeti vsi stroški dobave vodovodnih materialov  (cevi, armature, fazonski kosi…), transporti in prenosi do mesta vgraditve ter montaža oz vgradnja teh v cevovod z vsem potrebnim spojnim materialom (vijaki, tesnila, bet.podstavki.....)                                           </t>
  </si>
  <si>
    <t>Cevi dobava in montaža</t>
  </si>
  <si>
    <t>DN 90</t>
  </si>
  <si>
    <t>DN 63</t>
  </si>
  <si>
    <t>DN 125</t>
  </si>
  <si>
    <t>DN 110</t>
  </si>
  <si>
    <t>Dezinfekcija cevovoda.</t>
  </si>
  <si>
    <t>Tlačni preizkus cevovoda.</t>
  </si>
  <si>
    <t>ocena</t>
  </si>
  <si>
    <t>IV.</t>
  </si>
  <si>
    <t>ZAKLJUČNA DELA</t>
  </si>
  <si>
    <t xml:space="preserve">Planiranje in čiščenje terena po končani gradnji, vključno z razgrabljanjem </t>
  </si>
  <si>
    <t>Sejannje trave oz. rekultivacija terena z začetno nego - zalivanje in gnojenje površin</t>
  </si>
  <si>
    <t>Ureditev bankin s posipanjem z gramozom debeline 10 cm ter utrjevanjem</t>
  </si>
  <si>
    <t>Izvajanje nadzora nad izgradnjo. Nadzor vršijo pristojne službe za upravljanje in vzdrževanje ostalih komunalnih napeljav, geolog v času izkopa gr. jame in ostale prizadete organizacije. Nadzor na trasi cevovoda.</t>
  </si>
  <si>
    <t>kpl</t>
  </si>
  <si>
    <t>Geodetski posnetek položenega vodovoda</t>
  </si>
  <si>
    <t>Dobava in montaža poletilenskih cevi za pitno vodo PE 110 PN 16</t>
  </si>
  <si>
    <t>Cevi iz nodularne litine (Duktil) s sidrnim spojem in tesnilom, izdelane po standardu SIST EN 545-2010, preferiranega tlačnega razreda najmanj C40, dolžina posamezne cevi je minimalno 5,5m. Cevi morajo biti izdelane na obojko. Na zunanji strani morajo biti zaščitene z aktivno galvansko zaščito, ki omogoča vgradnjo cevi tudi v agresivno zemljo z zlitino Zn+Al debeline min. 400 g/m2 (v razmerju 85% Zn + 15% Al), na notranji strani pa s cementno oblogo.</t>
  </si>
  <si>
    <t>1.</t>
  </si>
  <si>
    <t>ODSEK 1</t>
  </si>
  <si>
    <t>CEVOVOD VH TREBČE - SREBRNIK</t>
  </si>
  <si>
    <t>2.</t>
  </si>
  <si>
    <t>ODSEK 2</t>
  </si>
  <si>
    <t>CEVOVOD VH TREBČE - BISTRICA OB SOTLI</t>
  </si>
  <si>
    <t>3.</t>
  </si>
  <si>
    <t>ODSEK 2.1</t>
  </si>
  <si>
    <t>CEVOVOD BISTRICA OB SOTLI - GORENJE</t>
  </si>
  <si>
    <t>4.</t>
  </si>
  <si>
    <t>ODSEK 2.2</t>
  </si>
  <si>
    <t>CEVOVOD JAVORJE - VH TREBČE</t>
  </si>
  <si>
    <t>5.</t>
  </si>
  <si>
    <t>ODSEK 3</t>
  </si>
  <si>
    <t>CEVOVOD KRIŽAN VRH - DEKMANCA</t>
  </si>
  <si>
    <t>6.</t>
  </si>
  <si>
    <t>ODSEK 4</t>
  </si>
  <si>
    <t>CEVOVOD BISTRICA OB SOTLI - KUNŠPERK</t>
  </si>
  <si>
    <t>7.</t>
  </si>
  <si>
    <t>ODSEK 4.1</t>
  </si>
  <si>
    <t>CEVOVOD BISTRICA OB SOTLI - DOMAČIJA BRATUŠA</t>
  </si>
  <si>
    <t>8.</t>
  </si>
  <si>
    <t>ODSEK 5</t>
  </si>
  <si>
    <t>CEVOVOD BIZELJKO - ČEHOVEC - BISTRICA OB SOTLI</t>
  </si>
  <si>
    <t>9.</t>
  </si>
  <si>
    <t>ODSEK 5.1</t>
  </si>
  <si>
    <t>CEVOVOD BISTRICA OB SOTLI - KOREN</t>
  </si>
  <si>
    <t>Izvajanje arheološkega nadzora med gradnjo</t>
  </si>
  <si>
    <t>NL DN 100</t>
  </si>
  <si>
    <t>Sejanje trave oz. rekultivacija terena z začetno nego - zalivanje in gnojenje površin</t>
  </si>
  <si>
    <t>10.</t>
  </si>
  <si>
    <t>Križanje kanalizacije z ostalimi komunalnimi vodi (izkop se izvaja ročno).</t>
  </si>
  <si>
    <t>11.</t>
  </si>
  <si>
    <t>Obbetoniranje kanalizacijskih cevi na območju križanj z vodi, z betonom C 12/15 h=10 cm nad temenom cevi.</t>
  </si>
  <si>
    <t>I.</t>
  </si>
  <si>
    <t>12.</t>
  </si>
  <si>
    <t>Izdelava elaborata za delno zaporo magistralne ceste.</t>
  </si>
  <si>
    <t>Rušenje asfaltnega cestišča debeline 3+5 cm, s pravilnim odrezom robov z nakladanjem na kamion in odvozom na trajno deponijo.  V postavki je upoštevano rezanje asfalta, všteto je tudi plačilo takse za deponiranje. Zagotovitev deponije in plačilo takse je strošek izvajalca.</t>
  </si>
  <si>
    <t>Rušenje makadamskega cestišča z nakladanjem na kamion in odvozom na trajno deponijo. Zagotovitev deponije je naloga izvajalca.</t>
  </si>
  <si>
    <t>Premaz rezanih stikov z bitumensko emulzijo.</t>
  </si>
  <si>
    <t>Dobava in izdelava asfaltne mulda komplet s pripravo površine, dobavo in vgradnjo asfalta.</t>
  </si>
  <si>
    <t>Naprava proviziranih dostopov do objektov preko izkopanih jarkov iz plohov deb. 5 cm z ograjo.</t>
  </si>
  <si>
    <t>Stroški za postavitev signalizacije.</t>
  </si>
  <si>
    <t>Naprava povoznih proviziranih dostopov do objektov preko izkopanih jarkov iz plohov deb. 5 cm z ograjo.</t>
  </si>
  <si>
    <t>II.</t>
  </si>
  <si>
    <t>v terenu III. - IV. kat.</t>
  </si>
  <si>
    <t>Manjši fazonski kosi dobava in montaža.</t>
  </si>
  <si>
    <t>ODSEK 1 - VH TREBČE - SREBRNIK</t>
  </si>
  <si>
    <t>REKAPITULACIJA</t>
  </si>
  <si>
    <t>Dobava in montaža poletilenskih cevi za pitno vodo PE 90 in 63 PN 16</t>
  </si>
  <si>
    <t>PRIPRAVLJALNA DELA</t>
  </si>
  <si>
    <t>CESTARSKA DELA</t>
  </si>
  <si>
    <t>V.</t>
  </si>
  <si>
    <t>Reskanje asfaltnih površin debeline 4-6 cm predvsem ob stikih z obst.asf.</t>
  </si>
  <si>
    <t>Izdelava  tampnskega sloja deb. 10 cm  z  dobavo, utrditvijo in vgrajevanjem . Izvedba po zahtevi upravljalca ceste.</t>
  </si>
  <si>
    <t>Površinski odkop humusa v poprečni debelini 20 cm, z odrivom do 10 m od roba izkopa. Po končanem zasipu jarka humus povrniti v prvotno stanje.</t>
  </si>
  <si>
    <t>Izkop z vrtanjem pod potokom in cesto z uvrtavnjem zaščitne cevi fi 200 in vodovodne cevi fi 90. Vštet je premik vrtalne glave, vrtanje ter montaža in demontaža, vrtalne garniture. Vključno z vsemi pripravljalnimi deli, vključno z zaščitno cevjo.</t>
  </si>
  <si>
    <t>ODSEK 2 - VH TREBČE . BISTRICA OB SOTLI</t>
  </si>
  <si>
    <t>Izkop z vrtanjem pod potokom in cesto z uvrtavnjem zaščitne cevi fi 200 in vodovodne cevi fi 110. Vštet je premik vrtalne glave, vrtanje ter montaža in demontaža, vrtalne garniture. Vključno z vsemi pripravljalnimi deli, vključno z zaščitno cevjo.</t>
  </si>
  <si>
    <t>ODSEK 2.1 - BISTRICA OB SOTLI - GORENJE</t>
  </si>
  <si>
    <t>Geodetski posnetek položenega vodovoda.</t>
  </si>
  <si>
    <t>Ureditev bankin s posipanjem z gramozom debeline 10 cm ter utrjevanjem.</t>
  </si>
  <si>
    <t>Sejanje trave oz. rekultivacija terena z začetno nego - zalivanje in gnojenje površin.</t>
  </si>
  <si>
    <t>Planiranje in čiščenje terena po končani gradnji, vključno z razgrabljanjem.</t>
  </si>
  <si>
    <t xml:space="preserve">Naprava proviziranih dostopov do objektov preko izkopanih jarkov iz plohov deb. 5 cm z ograjo. </t>
  </si>
  <si>
    <t>ODSEK 2.2 - JAVORJE - VH TREBČE</t>
  </si>
  <si>
    <t xml:space="preserve">Premaz rezanih stikov z bitumensko emulzijo. </t>
  </si>
  <si>
    <t>ODSEK 3 - KRIŽAN VRH - DEKMANCA</t>
  </si>
  <si>
    <t>Dobava in montaža poletilenskih cevi za pitno vodo PE 125 PN 16</t>
  </si>
  <si>
    <t>Dobava in montaža poletilenskih cevi za pitno vodo PE 63 PN 16</t>
  </si>
  <si>
    <t xml:space="preserve">Planiranje in čiščenje terena po končani gradnji, vključno z razgrabljanjem. </t>
  </si>
  <si>
    <t>ODSEK 4 - BISTRICA OB SOTLI - KUNŠPERK</t>
  </si>
  <si>
    <t>Izdelava elaborata za delno zaporo občinske ceste.</t>
  </si>
  <si>
    <t>CESTASRKA DELA</t>
  </si>
  <si>
    <t>Izvajanje arheološkega nadzora med gradnjo.</t>
  </si>
  <si>
    <t>ODSEK 4.1 - BISTRICA OB SOTLI - DOMAČIJA BRATUŠA</t>
  </si>
  <si>
    <t>Dobava in montaža poletilenskih cevi za pitno vodo PE 90 PN 16</t>
  </si>
  <si>
    <t>ODSEK 5 - BISTRICA OB SOTLI - ČEHOVEC - BIZELJSKO</t>
  </si>
  <si>
    <t>ODSEK 5.1 - BISTRICA OB SOTLI - KOREN</t>
  </si>
  <si>
    <t>Dobava in vgradnja opozornilnega traka "POZOR VODA".</t>
  </si>
  <si>
    <t>Dobava in vgradnja zadrževalnega ventila kot npr. Pico ventil DN100 PN16.</t>
  </si>
  <si>
    <t>REKAPITULACIJA CEVOVODI</t>
  </si>
  <si>
    <t>SKUPAJ CEVOVODI:</t>
  </si>
  <si>
    <t>Izdelava elaborata za delno zaporo magistralne in občinske ceste.</t>
  </si>
  <si>
    <t xml:space="preserve">Strojno ročni izkop izkop jarka za vodovod globine 0.0-4.0 m  z odlaganjem materiala 1.00 m od roba izkopa. Brežine se izvajajo v naklonu 70-80°. </t>
  </si>
  <si>
    <t xml:space="preserve">Ročni izkop jarka med ovirami globine 0.0-4.0 m v terenu IV. kat. z odlaganjem materiala 1.00 m od roba izkopa. Brežine se izvajajo v naklonu 70-80°. </t>
  </si>
  <si>
    <t xml:space="preserve">Strojno ročni izkop izkop jarka za vodovod globine 0.0-6.0 m  z odlaganjem materiala 1.00 m od roba izkopa. Brežine se izvajajo v naklonu 70-80°. </t>
  </si>
  <si>
    <t xml:space="preserve">Ročni izkop jarka med ovirami globine 0.0-6.0 m v terenu IV. kat. z odlaganjem materiala 1.00 m od roba izkopa. Brežine se izvajajo v naklonu 70-80°. </t>
  </si>
  <si>
    <t>Nadzor upravljalca vodovodnega sistema na tem območju med gradnjo.</t>
  </si>
  <si>
    <t>Dobava in montaža MMK kosov, vključno s tesnilnim in spojnim materialom.</t>
  </si>
  <si>
    <r>
      <t>MMK DN100/11</t>
    </r>
    <r>
      <rPr>
        <sz val="10"/>
        <color indexed="8"/>
        <rFont val="Calibri"/>
        <family val="2"/>
      </rPr>
      <t>°</t>
    </r>
  </si>
  <si>
    <r>
      <t>MMK DN100/22</t>
    </r>
    <r>
      <rPr>
        <sz val="10"/>
        <color indexed="8"/>
        <rFont val="Calibri"/>
        <family val="2"/>
      </rPr>
      <t>°</t>
    </r>
  </si>
  <si>
    <r>
      <t>MMK DN100/30</t>
    </r>
    <r>
      <rPr>
        <sz val="10"/>
        <color indexed="8"/>
        <rFont val="Calibri"/>
        <family val="2"/>
      </rPr>
      <t>°</t>
    </r>
  </si>
  <si>
    <r>
      <t>MMK DN100/45</t>
    </r>
    <r>
      <rPr>
        <sz val="10"/>
        <color indexed="8"/>
        <rFont val="Calibri"/>
        <family val="2"/>
      </rPr>
      <t>°</t>
    </r>
  </si>
  <si>
    <r>
      <t>MMK DN100/90</t>
    </r>
    <r>
      <rPr>
        <sz val="10"/>
        <color indexed="8"/>
        <rFont val="Calibri"/>
        <family val="2"/>
      </rPr>
      <t>°</t>
    </r>
  </si>
  <si>
    <t>Asfaltiranje cestišča z dvoslojnim asfaltom; nosilni sloj bitugramoz v deb. 6 cm in obrabni sloj asfaltbeton v deb. 4 cm. Izvedba po zahtevi upravljalca ceste.</t>
  </si>
  <si>
    <t>AC22 base B50/70 A3 v debelini 6 cm</t>
  </si>
  <si>
    <t>AC11 surf B50/70 A3 v debelini 4 cm</t>
  </si>
  <si>
    <t>VOZLIŠČE a</t>
  </si>
  <si>
    <t>VOZLIŠČE c</t>
  </si>
  <si>
    <t>VOZLIŠČE d</t>
  </si>
  <si>
    <t>VOZLIŠČE k</t>
  </si>
  <si>
    <t>VOZLIŠČE i</t>
  </si>
  <si>
    <t>VOZLIŠČE j</t>
  </si>
  <si>
    <t>VOZLIŠČE l</t>
  </si>
  <si>
    <t>VOZLIŠČE m</t>
  </si>
  <si>
    <t>VOZLIŠČE e</t>
  </si>
  <si>
    <t>VOZLIŠČE f</t>
  </si>
  <si>
    <t>VOZLIŠČE g</t>
  </si>
  <si>
    <t>VOZLIŠČE h</t>
  </si>
  <si>
    <t>VOZLIŠČE n</t>
  </si>
  <si>
    <t>VOZLIŠČE o</t>
  </si>
  <si>
    <t>VOZLIŠČE r</t>
  </si>
  <si>
    <t>VOZLIŠČE p</t>
  </si>
  <si>
    <t>Dobava in izvedba navezav na obstoječe omrežje, hidrantov, zračnikov, blatnikov,…</t>
  </si>
  <si>
    <t>VOZLIŠČE s</t>
  </si>
  <si>
    <t>VOZLIŠČE t</t>
  </si>
  <si>
    <t>Izvedba delne in popolne zapore na lokalni cesti, vključno s postavitvijo potrebne signalizacije in obveščanja krajanov glede zapore ceste.</t>
  </si>
  <si>
    <t xml:space="preserve">V postavkah III. - VODOVODNA DELA  morajo biti zajeti vsi stroški dobave vodovodnih materialov  (cevi, armature, fazonski kosi…), transporti in prenosi do mesta vgraditve ter montaža oz vgradnja teh v cevovod z vsem potrebnim spojnim materialom (vijaki, tesnila, bet.podstavki.....)                                           </t>
  </si>
  <si>
    <t>Projektanstki nadzor in usklajevanje projekta z dejansko ugotovljenim stanjem na terenu.</t>
  </si>
  <si>
    <t>Izvedba začasnih inštalacij (vodovod). Dobava in montaža potrebnih cevi in fazonskih kosov, vključno z vsemi zemeljskimi deli in drobnim materialom.</t>
  </si>
  <si>
    <t>Obbetoniranje cevi na območju križanj z vodi, z betonom C 12/15 h=10 cm nad temenom cevi.</t>
  </si>
  <si>
    <t>Izdelava PID in DZO dokumentacije za odsek cevovoda.</t>
  </si>
  <si>
    <t>Izkop z vrtanjem pod cesto z uvrtavnjem zaščitne cevi fi 200 in vodovodne cevi fi 125. Vštet je premik vrtalne glave, vrtanje ter montaža in demontaža, vrtalne garniture. Vključno z vsemi pripravljalnimi deli, vključno z zaščitno cevjo.</t>
  </si>
  <si>
    <t>Obbetoniranje na območju križanj z vodi, z betonom C 12/15 h=10 cm nad temenom cevi.</t>
  </si>
  <si>
    <t>Izdelava  makadamskega vozišča z  dobavo,utrditvijo in vgrajevanjem gramoza . Izvedba po zahtevi upravljalca ceste.</t>
  </si>
  <si>
    <t>Izdelava  makadamskega vozišča z  dobavo,utrditvijo in vgrajevanjem gramoza. Izvedba po zahtevi upravljalca ceste.</t>
  </si>
  <si>
    <t>VOZLIŠČE u</t>
  </si>
  <si>
    <t>VOZLIŠČE v</t>
  </si>
  <si>
    <t>Dobava in vgradnja tipskega jaška, vključno z dobavo reducirnega ventila 3/4".</t>
  </si>
  <si>
    <t>Sanacijska dela na VH Bitrica ob Sotli, zaradi priključitve cevovoda v vodohran.</t>
  </si>
  <si>
    <t>Vzidava cevi in fazonskih kosov v stene objekta.</t>
  </si>
  <si>
    <t>Krpanje lukenj s cementno malto z dodatkom vezur cementa.</t>
  </si>
  <si>
    <t>Nabava, dobava, polaganje in stičenje keramičnih ploščic na pripravljeno podlago, vključno z vsemi deli in prenosi do mesta vgraditve  - talne keramične ploščice z leplenjem  na podlago.</t>
  </si>
  <si>
    <t>Nabava, dobava, polaganje in stičenje keramičnih ploščic na pripravljeno podlago, vključno z vsemi deli in prenosi do mesta vgraditve  - stenske keramične ploščice z leplenjem  na podlago.</t>
  </si>
  <si>
    <t>Dobava in vgradnja tipskega plastičnega termo jaška, vključno z LTŽ pokrovom. V postavki je zajeta tudi dobava in montaža reducirnega in varnostnega ventila. Zemeljska dela so vključena v postavko.</t>
  </si>
  <si>
    <t>POPIS DEL S PREDIZMERAMI</t>
  </si>
  <si>
    <t>CEVOVODI</t>
  </si>
  <si>
    <r>
      <t xml:space="preserve">VOZLIŠČE </t>
    </r>
    <r>
      <rPr>
        <strike/>
        <sz val="10"/>
        <color rgb="FFFF0000"/>
        <rFont val="Candara"/>
        <family val="2"/>
        <charset val="238"/>
      </rPr>
      <t>c</t>
    </r>
    <r>
      <rPr>
        <sz val="10"/>
        <color rgb="FFFF0000"/>
        <rFont val="Candara"/>
        <family val="2"/>
        <charset val="238"/>
      </rPr>
      <t xml:space="preserve"> z</t>
    </r>
  </si>
  <si>
    <t>VOZLIŠČE b - v cestnem telesu</t>
  </si>
  <si>
    <t>VOZLIŠČE b - izven cestnega telesa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</si>
</sst>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5"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theme="0"/>
      <name val="Candara"/>
      <family val="2"/>
      <charset val="238"/>
    </font>
    <font>
      <b/>
      <sz val="10"/>
      <color theme="0"/>
      <name val="Candara"/>
      <family val="2"/>
      <charset val="238"/>
    </font>
    <font>
      <sz val="10"/>
      <name val="Candara"/>
      <family val="2"/>
      <charset val="238"/>
    </font>
    <font>
      <sz val="10"/>
      <color indexed="8"/>
      <name val="Candara"/>
      <family val="2"/>
      <charset val="238"/>
    </font>
    <font>
      <sz val="11"/>
      <name val="Garamond"/>
      <family val="1"/>
      <charset val="238"/>
    </font>
    <font>
      <b/>
      <sz val="10"/>
      <name val="Candara"/>
      <family val="2"/>
      <charset val="238"/>
    </font>
    <font>
      <b/>
      <sz val="11"/>
      <color indexed="10"/>
      <name val="Arial"/>
      <family val="2"/>
      <charset val="238"/>
    </font>
    <font>
      <b/>
      <sz val="10"/>
      <color theme="1"/>
      <name val="Candara"/>
      <family val="2"/>
      <charset val="238"/>
    </font>
    <font>
      <sz val="10"/>
      <name val="SL Swiss"/>
    </font>
    <font>
      <sz val="10"/>
      <name val="Candara"/>
      <family val="2"/>
    </font>
    <font>
      <sz val="10"/>
      <color indexed="8"/>
      <name val="Candara"/>
      <family val="2"/>
    </font>
    <font>
      <sz val="11"/>
      <color indexed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ndara"/>
      <family val="2"/>
      <charset val="238"/>
    </font>
    <font>
      <b/>
      <sz val="11"/>
      <color indexed="8"/>
      <name val="Candara"/>
      <family val="2"/>
      <charset val="238"/>
    </font>
    <font>
      <b/>
      <sz val="10"/>
      <color indexed="8"/>
      <name val="Candara"/>
      <family val="2"/>
      <charset val="238"/>
    </font>
    <font>
      <sz val="10"/>
      <color indexed="8"/>
      <name val="Arial"/>
      <family val="2"/>
      <charset val="238"/>
    </font>
    <font>
      <b/>
      <sz val="16"/>
      <color theme="1"/>
      <name val="Candara"/>
      <family val="2"/>
    </font>
    <font>
      <sz val="11"/>
      <color theme="1"/>
      <name val="Candara"/>
      <family val="2"/>
    </font>
    <font>
      <b/>
      <sz val="14"/>
      <color theme="1"/>
      <name val="Candara"/>
      <family val="2"/>
    </font>
    <font>
      <b/>
      <sz val="18"/>
      <color theme="1"/>
      <name val="Candara"/>
      <family val="2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ndara"/>
      <family val="2"/>
    </font>
    <font>
      <sz val="10"/>
      <color indexed="8"/>
      <name val="Candara"/>
      <family val="2"/>
    </font>
    <font>
      <b/>
      <sz val="11"/>
      <name val="Candara"/>
      <family val="2"/>
      <charset val="238"/>
    </font>
    <font>
      <b/>
      <sz val="11"/>
      <color theme="0"/>
      <name val="Candara"/>
      <family val="2"/>
      <charset val="238"/>
    </font>
    <font>
      <sz val="11"/>
      <color theme="0"/>
      <name val="Arial"/>
      <family val="2"/>
      <charset val="238"/>
    </font>
    <font>
      <b/>
      <sz val="12"/>
      <name val="Candara"/>
      <family val="2"/>
      <charset val="238"/>
    </font>
    <font>
      <b/>
      <sz val="12"/>
      <color indexed="8"/>
      <name val="Candara"/>
      <family val="2"/>
      <charset val="238"/>
    </font>
    <font>
      <sz val="12"/>
      <color indexed="8"/>
      <name val="Candara"/>
      <family val="2"/>
      <charset val="238"/>
    </font>
    <font>
      <sz val="12"/>
      <color theme="1"/>
      <name val="Candara"/>
      <family val="2"/>
    </font>
    <font>
      <b/>
      <sz val="12"/>
      <color theme="1"/>
      <name val="Candara"/>
      <family val="2"/>
    </font>
    <font>
      <b/>
      <sz val="14"/>
      <color theme="1"/>
      <name val="Candara"/>
      <family val="2"/>
      <charset val="238"/>
    </font>
    <font>
      <b/>
      <sz val="12"/>
      <color theme="1"/>
      <name val="Calibri"/>
      <family val="2"/>
      <scheme val="minor"/>
    </font>
    <font>
      <sz val="10"/>
      <name val="Candara"/>
      <family val="2"/>
      <charset val="238"/>
    </font>
    <font>
      <sz val="10"/>
      <color indexed="8"/>
      <name val="Candara"/>
      <family val="2"/>
      <charset val="238"/>
    </font>
    <font>
      <sz val="10"/>
      <color indexed="8"/>
      <name val="Calibri"/>
      <family val="2"/>
    </font>
    <font>
      <sz val="10"/>
      <color rgb="FFFF0000"/>
      <name val="Candara"/>
      <family val="2"/>
      <charset val="238"/>
    </font>
    <font>
      <strike/>
      <sz val="10"/>
      <color rgb="FFFF0000"/>
      <name val="Candara"/>
      <family val="2"/>
      <charset val="238"/>
    </font>
    <font>
      <sz val="10"/>
      <color rgb="FFFF0000"/>
      <name val="Candara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4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7" fillId="0" borderId="0"/>
    <xf numFmtId="0" fontId="11" fillId="0" borderId="0"/>
    <xf numFmtId="0" fontId="15" fillId="0" borderId="0"/>
    <xf numFmtId="44" fontId="26" fillId="0" borderId="0" applyFont="0" applyFill="0" applyBorder="0" applyAlignment="0" applyProtection="0"/>
    <xf numFmtId="0" fontId="11" fillId="0" borderId="0"/>
  </cellStyleXfs>
  <cellXfs count="181">
    <xf numFmtId="0" fontId="0" fillId="0" borderId="0" xfId="0"/>
    <xf numFmtId="4" fontId="4" fillId="4" borderId="1" xfId="0" applyNumberFormat="1" applyFont="1" applyFill="1" applyBorder="1" applyAlignment="1" applyProtection="1">
      <alignment horizontal="right"/>
      <protection locked="0"/>
    </xf>
    <xf numFmtId="4" fontId="5" fillId="5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4" fontId="24" fillId="0" borderId="0" xfId="0" applyNumberFormat="1" applyFont="1"/>
    <xf numFmtId="0" fontId="6" fillId="5" borderId="1" xfId="0" applyFont="1" applyFill="1" applyBorder="1" applyAlignment="1" applyProtection="1">
      <alignment horizontal="justify" vertical="top"/>
    </xf>
    <xf numFmtId="0" fontId="6" fillId="5" borderId="1" xfId="0" applyFont="1" applyFill="1" applyBorder="1" applyAlignment="1" applyProtection="1">
      <alignment horizontal="center"/>
    </xf>
    <xf numFmtId="4" fontId="5" fillId="5" borderId="1" xfId="0" applyNumberFormat="1" applyFont="1" applyFill="1" applyBorder="1" applyProtection="1">
      <protection locked="0"/>
    </xf>
    <xf numFmtId="4" fontId="12" fillId="5" borderId="1" xfId="0" applyNumberFormat="1" applyFont="1" applyFill="1" applyBorder="1" applyAlignment="1" applyProtection="1">
      <alignment horizontal="right"/>
      <protection locked="0"/>
    </xf>
    <xf numFmtId="0" fontId="28" fillId="5" borderId="1" xfId="0" applyFont="1" applyFill="1" applyBorder="1" applyAlignment="1" applyProtection="1">
      <alignment vertical="top" wrapText="1"/>
    </xf>
    <xf numFmtId="0" fontId="28" fillId="5" borderId="1" xfId="0" applyFont="1" applyFill="1" applyBorder="1" applyAlignment="1" applyProtection="1">
      <alignment horizontal="center"/>
    </xf>
    <xf numFmtId="4" fontId="27" fillId="5" borderId="1" xfId="0" applyNumberFormat="1" applyFont="1" applyFill="1" applyBorder="1" applyAlignment="1" applyProtection="1">
      <alignment horizontal="center"/>
    </xf>
    <xf numFmtId="4" fontId="27" fillId="5" borderId="1" xfId="0" applyNumberFormat="1" applyFont="1" applyFill="1" applyBorder="1" applyAlignment="1" applyProtection="1">
      <alignment horizontal="right"/>
      <protection locked="0"/>
    </xf>
    <xf numFmtId="4" fontId="8" fillId="6" borderId="1" xfId="0" applyNumberFormat="1" applyFont="1" applyFill="1" applyBorder="1" applyAlignment="1" applyProtection="1">
      <alignment horizontal="right"/>
      <protection locked="0"/>
    </xf>
    <xf numFmtId="49" fontId="5" fillId="5" borderId="2" xfId="0" applyNumberFormat="1" applyFont="1" applyFill="1" applyBorder="1" applyAlignment="1" applyProtection="1">
      <alignment horizontal="center" vertical="top"/>
    </xf>
    <xf numFmtId="4" fontId="5" fillId="5" borderId="1" xfId="0" applyNumberFormat="1" applyFont="1" applyFill="1" applyBorder="1" applyAlignment="1" applyProtection="1">
      <alignment horizontal="center"/>
    </xf>
    <xf numFmtId="0" fontId="6" fillId="4" borderId="7" xfId="0" applyFont="1" applyFill="1" applyBorder="1" applyAlignment="1" applyProtection="1">
      <alignment horizontal="center"/>
    </xf>
    <xf numFmtId="49" fontId="5" fillId="4" borderId="6" xfId="0" applyNumberFormat="1" applyFont="1" applyFill="1" applyBorder="1" applyAlignment="1" applyProtection="1">
      <alignment horizontal="left" vertical="top"/>
    </xf>
    <xf numFmtId="4" fontId="5" fillId="4" borderId="7" xfId="0" applyNumberFormat="1" applyFont="1" applyFill="1" applyBorder="1" applyAlignment="1" applyProtection="1">
      <alignment horizontal="center"/>
    </xf>
    <xf numFmtId="4" fontId="5" fillId="4" borderId="5" xfId="0" applyNumberFormat="1" applyFont="1" applyFill="1" applyBorder="1" applyAlignment="1" applyProtection="1">
      <alignment horizontal="right"/>
    </xf>
    <xf numFmtId="0" fontId="30" fillId="4" borderId="7" xfId="0" applyFont="1" applyFill="1" applyBorder="1" applyAlignment="1" applyProtection="1">
      <alignment wrapText="1"/>
    </xf>
    <xf numFmtId="49" fontId="8" fillId="4" borderId="6" xfId="0" applyNumberFormat="1" applyFont="1" applyFill="1" applyBorder="1" applyAlignment="1" applyProtection="1">
      <alignment horizontal="left" vertical="top"/>
    </xf>
    <xf numFmtId="0" fontId="18" fillId="4" borderId="7" xfId="0" applyFont="1" applyFill="1" applyBorder="1" applyAlignment="1" applyProtection="1">
      <alignment horizontal="center"/>
    </xf>
    <xf numFmtId="4" fontId="8" fillId="4" borderId="7" xfId="0" applyNumberFormat="1" applyFont="1" applyFill="1" applyBorder="1" applyAlignment="1" applyProtection="1">
      <alignment horizontal="center"/>
    </xf>
    <xf numFmtId="4" fontId="8" fillId="4" borderId="5" xfId="0" applyNumberFormat="1" applyFont="1" applyFill="1" applyBorder="1" applyAlignment="1" applyProtection="1">
      <alignment horizontal="right"/>
    </xf>
    <xf numFmtId="49" fontId="3" fillId="4" borderId="6" xfId="0" applyNumberFormat="1" applyFont="1" applyFill="1" applyBorder="1" applyAlignment="1" applyProtection="1">
      <alignment horizontal="left" vertical="top"/>
    </xf>
    <xf numFmtId="0" fontId="3" fillId="4" borderId="7" xfId="0" applyFont="1" applyFill="1" applyBorder="1" applyAlignment="1" applyProtection="1">
      <alignment horizontal="center"/>
    </xf>
    <xf numFmtId="4" fontId="3" fillId="4" borderId="7" xfId="0" applyNumberFormat="1" applyFont="1" applyFill="1" applyBorder="1" applyAlignment="1" applyProtection="1">
      <alignment horizontal="center"/>
    </xf>
    <xf numFmtId="4" fontId="3" fillId="4" borderId="5" xfId="0" applyNumberFormat="1" applyFont="1" applyFill="1" applyBorder="1" applyAlignment="1" applyProtection="1">
      <alignment horizontal="right"/>
    </xf>
    <xf numFmtId="49" fontId="4" fillId="4" borderId="6" xfId="0" applyNumberFormat="1" applyFont="1" applyFill="1" applyBorder="1" applyAlignment="1" applyProtection="1">
      <alignment horizontal="left" vertical="top"/>
    </xf>
    <xf numFmtId="0" fontId="4" fillId="4" borderId="7" xfId="0" applyFont="1" applyFill="1" applyBorder="1" applyAlignment="1" applyProtection="1">
      <alignment horizontal="center"/>
    </xf>
    <xf numFmtId="4" fontId="4" fillId="4" borderId="7" xfId="0" applyNumberFormat="1" applyFont="1" applyFill="1" applyBorder="1" applyAlignment="1" applyProtection="1">
      <alignment horizontal="center"/>
    </xf>
    <xf numFmtId="4" fontId="4" fillId="4" borderId="5" xfId="0" applyNumberFormat="1" applyFont="1" applyFill="1" applyBorder="1" applyAlignment="1" applyProtection="1">
      <alignment horizontal="right"/>
    </xf>
    <xf numFmtId="49" fontId="30" fillId="4" borderId="6" xfId="0" applyNumberFormat="1" applyFont="1" applyFill="1" applyBorder="1" applyAlignment="1" applyProtection="1">
      <alignment horizontal="left" vertical="top"/>
    </xf>
    <xf numFmtId="0" fontId="30" fillId="4" borderId="7" xfId="0" applyFont="1" applyFill="1" applyBorder="1" applyAlignment="1" applyProtection="1">
      <alignment horizontal="center"/>
    </xf>
    <xf numFmtId="4" fontId="30" fillId="4" borderId="7" xfId="0" applyNumberFormat="1" applyFont="1" applyFill="1" applyBorder="1" applyAlignment="1" applyProtection="1">
      <alignment horizontal="center"/>
    </xf>
    <xf numFmtId="4" fontId="30" fillId="4" borderId="5" xfId="0" applyNumberFormat="1" applyFont="1" applyFill="1" applyBorder="1" applyAlignment="1" applyProtection="1">
      <alignment horizontal="right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13" fillId="5" borderId="1" xfId="0" applyFont="1" applyFill="1" applyBorder="1" applyAlignment="1" applyProtection="1">
      <alignment vertical="top" wrapText="1"/>
    </xf>
    <xf numFmtId="0" fontId="13" fillId="5" borderId="1" xfId="0" applyFont="1" applyFill="1" applyBorder="1" applyAlignment="1" applyProtection="1">
      <alignment horizontal="center"/>
    </xf>
    <xf numFmtId="4" fontId="12" fillId="5" borderId="1" xfId="0" applyNumberFormat="1" applyFont="1" applyFill="1" applyBorder="1" applyAlignment="1" applyProtection="1">
      <alignment horizontal="center"/>
    </xf>
    <xf numFmtId="49" fontId="12" fillId="5" borderId="2" xfId="2" applyNumberFormat="1" applyFont="1" applyFill="1" applyBorder="1" applyAlignment="1" applyProtection="1">
      <alignment horizontal="center" vertical="top"/>
    </xf>
    <xf numFmtId="0" fontId="37" fillId="0" borderId="0" xfId="0" applyFont="1" applyBorder="1" applyAlignment="1">
      <alignment horizontal="right" vertical="center"/>
    </xf>
    <xf numFmtId="44" fontId="36" fillId="0" borderId="0" xfId="4" applyFont="1"/>
    <xf numFmtId="44" fontId="22" fillId="0" borderId="8" xfId="4" applyFont="1" applyBorder="1"/>
    <xf numFmtId="44" fontId="36" fillId="0" borderId="4" xfId="4" applyFont="1" applyBorder="1"/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vertical="center"/>
    </xf>
    <xf numFmtId="44" fontId="38" fillId="0" borderId="0" xfId="4" applyFont="1"/>
    <xf numFmtId="0" fontId="40" fillId="5" borderId="1" xfId="1" applyFont="1" applyFill="1" applyBorder="1" applyAlignment="1" applyProtection="1">
      <alignment horizontal="justify" vertical="top"/>
    </xf>
    <xf numFmtId="10" fontId="40" fillId="5" borderId="1" xfId="1" applyNumberFormat="1" applyFont="1" applyFill="1" applyBorder="1" applyAlignment="1" applyProtection="1">
      <alignment horizontal="center"/>
    </xf>
    <xf numFmtId="4" fontId="39" fillId="5" borderId="1" xfId="1" applyNumberFormat="1" applyFont="1" applyFill="1" applyBorder="1" applyAlignment="1" applyProtection="1">
      <alignment horizontal="center"/>
    </xf>
    <xf numFmtId="4" fontId="39" fillId="5" borderId="1" xfId="0" applyNumberFormat="1" applyFont="1" applyFill="1" applyBorder="1" applyAlignment="1" applyProtection="1">
      <alignment horizontal="right"/>
      <protection locked="0"/>
    </xf>
    <xf numFmtId="49" fontId="39" fillId="5" borderId="2" xfId="0" applyNumberFormat="1" applyFont="1" applyFill="1" applyBorder="1" applyAlignment="1" applyProtection="1">
      <alignment horizontal="left" vertical="top"/>
    </xf>
    <xf numFmtId="49" fontId="39" fillId="5" borderId="2" xfId="0" applyNumberFormat="1" applyFont="1" applyFill="1" applyBorder="1" applyAlignment="1" applyProtection="1">
      <alignment horizontal="center" vertical="top"/>
    </xf>
    <xf numFmtId="0" fontId="40" fillId="5" borderId="1" xfId="0" applyFont="1" applyFill="1" applyBorder="1" applyAlignment="1" applyProtection="1">
      <alignment horizontal="center"/>
    </xf>
    <xf numFmtId="4" fontId="39" fillId="5" borderId="1" xfId="0" applyNumberFormat="1" applyFont="1" applyFill="1" applyBorder="1" applyAlignment="1" applyProtection="1">
      <alignment horizontal="center"/>
    </xf>
    <xf numFmtId="49" fontId="5" fillId="5" borderId="2" xfId="2" applyNumberFormat="1" applyFont="1" applyFill="1" applyBorder="1" applyAlignment="1" applyProtection="1">
      <alignment horizontal="center" vertical="top"/>
    </xf>
    <xf numFmtId="4" fontId="5" fillId="5" borderId="1" xfId="1" applyNumberFormat="1" applyFont="1" applyFill="1" applyBorder="1" applyAlignment="1" applyProtection="1">
      <alignment horizontal="center"/>
    </xf>
    <xf numFmtId="49" fontId="5" fillId="5" borderId="2" xfId="2" applyNumberFormat="1" applyFont="1" applyFill="1" applyBorder="1" applyAlignment="1" applyProtection="1">
      <alignment horizontal="left" vertical="top"/>
    </xf>
    <xf numFmtId="4" fontId="5" fillId="5" borderId="3" xfId="0" applyNumberFormat="1" applyFont="1" applyFill="1" applyBorder="1" applyAlignment="1" applyProtection="1">
      <alignment horizontal="right"/>
    </xf>
    <xf numFmtId="49" fontId="5" fillId="5" borderId="2" xfId="1" applyNumberFormat="1" applyFont="1" applyFill="1" applyBorder="1" applyAlignment="1" applyProtection="1">
      <alignment horizontal="center" vertical="top"/>
    </xf>
    <xf numFmtId="10" fontId="6" fillId="5" borderId="1" xfId="1" applyNumberFormat="1" applyFont="1" applyFill="1" applyBorder="1" applyAlignment="1" applyProtection="1">
      <alignment horizontal="center"/>
    </xf>
    <xf numFmtId="0" fontId="6" fillId="5" borderId="1" xfId="1" applyFont="1" applyFill="1" applyBorder="1" applyAlignment="1" applyProtection="1">
      <alignment horizontal="justify" vertical="top"/>
    </xf>
    <xf numFmtId="0" fontId="6" fillId="5" borderId="1" xfId="0" applyFont="1" applyFill="1" applyBorder="1" applyAlignment="1" applyProtection="1">
      <alignment vertical="top" wrapText="1"/>
    </xf>
    <xf numFmtId="0" fontId="13" fillId="5" borderId="1" xfId="0" applyFont="1" applyFill="1" applyBorder="1" applyAlignment="1" applyProtection="1">
      <alignment wrapText="1"/>
    </xf>
    <xf numFmtId="0" fontId="6" fillId="7" borderId="1" xfId="3" applyFont="1" applyFill="1" applyBorder="1" applyAlignment="1" applyProtection="1">
      <alignment horizontal="justify" vertical="top"/>
    </xf>
    <xf numFmtId="49" fontId="5" fillId="5" borderId="2" xfId="0" applyNumberFormat="1" applyFont="1" applyFill="1" applyBorder="1" applyAlignment="1" applyProtection="1">
      <alignment horizontal="left" vertical="top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5" fillId="5" borderId="1" xfId="0" applyFont="1" applyFill="1" applyBorder="1" applyAlignment="1" applyProtection="1">
      <alignment horizontal="center"/>
    </xf>
    <xf numFmtId="0" fontId="5" fillId="5" borderId="1" xfId="0" applyFont="1" applyFill="1" applyBorder="1" applyAlignment="1" applyProtection="1">
      <alignment vertical="top" wrapText="1"/>
    </xf>
    <xf numFmtId="0" fontId="5" fillId="5" borderId="1" xfId="0" applyFont="1" applyFill="1" applyBorder="1" applyAlignment="1" applyProtection="1">
      <alignment horizontal="center" wrapText="1"/>
    </xf>
    <xf numFmtId="0" fontId="5" fillId="5" borderId="1" xfId="0" applyFont="1" applyFill="1" applyBorder="1" applyAlignment="1" applyProtection="1">
      <alignment wrapText="1"/>
    </xf>
    <xf numFmtId="49" fontId="5" fillId="5" borderId="1" xfId="2" applyNumberFormat="1" applyFont="1" applyFill="1" applyBorder="1" applyAlignment="1" applyProtection="1">
      <alignment horizontal="center" vertical="top"/>
    </xf>
    <xf numFmtId="49" fontId="5" fillId="6" borderId="2" xfId="0" applyNumberFormat="1" applyFont="1" applyFill="1" applyBorder="1" applyAlignment="1" applyProtection="1">
      <alignment horizontal="left" vertical="top"/>
    </xf>
    <xf numFmtId="0" fontId="6" fillId="6" borderId="1" xfId="0" applyFont="1" applyFill="1" applyBorder="1" applyAlignment="1" applyProtection="1">
      <alignment horizontal="justify" vertical="top"/>
    </xf>
    <xf numFmtId="0" fontId="6" fillId="6" borderId="1" xfId="0" applyFont="1" applyFill="1" applyBorder="1" applyAlignment="1" applyProtection="1">
      <alignment horizontal="center"/>
    </xf>
    <xf numFmtId="4" fontId="5" fillId="6" borderId="1" xfId="0" applyNumberFormat="1" applyFont="1" applyFill="1" applyBorder="1" applyAlignment="1" applyProtection="1">
      <alignment horizontal="center"/>
    </xf>
    <xf numFmtId="49" fontId="4" fillId="4" borderId="2" xfId="0" applyNumberFormat="1" applyFont="1" applyFill="1" applyBorder="1" applyAlignment="1" applyProtection="1">
      <alignment horizontal="center" vertical="top"/>
    </xf>
    <xf numFmtId="0" fontId="4" fillId="4" borderId="1" xfId="0" applyFont="1" applyFill="1" applyBorder="1" applyAlignment="1" applyProtection="1">
      <alignment horizontal="justify" vertical="top"/>
    </xf>
    <xf numFmtId="0" fontId="4" fillId="4" borderId="1" xfId="0" applyFont="1" applyFill="1" applyBorder="1" applyAlignment="1" applyProtection="1">
      <alignment horizontal="center"/>
    </xf>
    <xf numFmtId="4" fontId="4" fillId="4" borderId="1" xfId="0" applyNumberFormat="1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 applyProtection="1">
      <alignment horizontal="right"/>
    </xf>
    <xf numFmtId="0" fontId="12" fillId="5" borderId="1" xfId="0" applyFont="1" applyFill="1" applyBorder="1" applyAlignment="1" applyProtection="1">
      <alignment horizontal="left" vertical="top" wrapText="1"/>
    </xf>
    <xf numFmtId="0" fontId="10" fillId="5" borderId="1" xfId="0" applyFont="1" applyFill="1" applyBorder="1" applyAlignment="1" applyProtection="1">
      <alignment vertical="top" wrapText="1"/>
    </xf>
    <xf numFmtId="0" fontId="6" fillId="5" borderId="1" xfId="0" applyFont="1" applyFill="1" applyBorder="1" applyAlignment="1" applyProtection="1">
      <alignment horizontal="left" vertical="top" wrapText="1"/>
    </xf>
    <xf numFmtId="0" fontId="5" fillId="5" borderId="1" xfId="0" applyFont="1" applyFill="1" applyBorder="1" applyAlignment="1" applyProtection="1">
      <alignment horizontal="justify" vertical="top" wrapText="1"/>
    </xf>
    <xf numFmtId="0" fontId="5" fillId="5" borderId="1" xfId="0" applyFont="1" applyFill="1" applyBorder="1" applyAlignment="1" applyProtection="1">
      <alignment horizontal="justify" vertical="top"/>
    </xf>
    <xf numFmtId="0" fontId="6" fillId="5" borderId="1" xfId="0" applyFont="1" applyFill="1" applyBorder="1" applyAlignment="1" applyProtection="1">
      <alignment horizontal="justify" vertical="top" wrapText="1"/>
    </xf>
    <xf numFmtId="10" fontId="5" fillId="5" borderId="1" xfId="1" applyNumberFormat="1" applyFont="1" applyFill="1" applyBorder="1" applyAlignment="1" applyProtection="1">
      <alignment horizontal="center"/>
    </xf>
    <xf numFmtId="0" fontId="4" fillId="4" borderId="1" xfId="0" applyFont="1" applyFill="1" applyBorder="1" applyAlignment="1" applyProtection="1">
      <alignment vertical="top" wrapText="1"/>
    </xf>
    <xf numFmtId="0" fontId="3" fillId="4" borderId="1" xfId="0" applyFont="1" applyFill="1" applyBorder="1" applyAlignment="1" applyProtection="1">
      <alignment horizontal="center" wrapText="1"/>
    </xf>
    <xf numFmtId="4" fontId="3" fillId="4" borderId="1" xfId="0" applyNumberFormat="1" applyFont="1" applyFill="1" applyBorder="1" applyAlignment="1" applyProtection="1">
      <alignment horizontal="center"/>
    </xf>
    <xf numFmtId="0" fontId="10" fillId="5" borderId="1" xfId="0" applyFont="1" applyFill="1" applyBorder="1" applyAlignment="1" applyProtection="1">
      <alignment horizontal="left" vertical="top" wrapText="1"/>
    </xf>
    <xf numFmtId="0" fontId="4" fillId="4" borderId="1" xfId="0" applyFont="1" applyFill="1" applyBorder="1" applyAlignment="1" applyProtection="1">
      <alignment vertical="top"/>
    </xf>
    <xf numFmtId="0" fontId="2" fillId="0" borderId="0" xfId="0" applyFont="1" applyProtection="1"/>
    <xf numFmtId="0" fontId="3" fillId="4" borderId="1" xfId="0" applyFont="1" applyFill="1" applyBorder="1" applyAlignment="1" applyProtection="1">
      <alignment horizontal="center" vertical="top"/>
    </xf>
    <xf numFmtId="0" fontId="3" fillId="4" borderId="1" xfId="0" applyFont="1" applyFill="1" applyBorder="1" applyProtection="1"/>
    <xf numFmtId="0" fontId="3" fillId="4" borderId="1" xfId="0" applyFont="1" applyFill="1" applyBorder="1" applyAlignment="1" applyProtection="1">
      <alignment horizontal="center"/>
    </xf>
    <xf numFmtId="4" fontId="4" fillId="4" borderId="1" xfId="0" applyNumberFormat="1" applyFont="1" applyFill="1" applyBorder="1" applyAlignment="1" applyProtection="1">
      <alignment horizontal="right"/>
    </xf>
    <xf numFmtId="4" fontId="8" fillId="6" borderId="1" xfId="0" applyNumberFormat="1" applyFont="1" applyFill="1" applyBorder="1" applyAlignment="1" applyProtection="1">
      <alignment horizontal="right"/>
    </xf>
    <xf numFmtId="44" fontId="8" fillId="6" borderId="3" xfId="4" applyFont="1" applyFill="1" applyBorder="1" applyAlignment="1" applyProtection="1">
      <alignment horizontal="right"/>
    </xf>
    <xf numFmtId="4" fontId="2" fillId="0" borderId="0" xfId="0" applyNumberFormat="1" applyFont="1" applyProtection="1"/>
    <xf numFmtId="0" fontId="2" fillId="0" borderId="0" xfId="0" applyFont="1" applyFill="1" applyProtection="1"/>
    <xf numFmtId="0" fontId="9" fillId="0" borderId="0" xfId="0" applyFont="1" applyProtection="1"/>
    <xf numFmtId="0" fontId="8" fillId="5" borderId="1" xfId="2" applyFont="1" applyFill="1" applyBorder="1" applyAlignment="1" applyProtection="1">
      <alignment horizontal="left" vertical="top" wrapText="1"/>
    </xf>
    <xf numFmtId="0" fontId="5" fillId="5" borderId="2" xfId="1" applyFont="1" applyFill="1" applyBorder="1" applyAlignment="1" applyProtection="1">
      <alignment horizontal="center" vertical="top"/>
    </xf>
    <xf numFmtId="0" fontId="5" fillId="5" borderId="1" xfId="1" applyFont="1" applyFill="1" applyBorder="1" applyAlignment="1" applyProtection="1">
      <alignment horizontal="left" vertical="top" wrapText="1"/>
    </xf>
    <xf numFmtId="16" fontId="5" fillId="5" borderId="2" xfId="0" quotePrefix="1" applyNumberFormat="1" applyFont="1" applyFill="1" applyBorder="1" applyAlignment="1" applyProtection="1">
      <alignment horizontal="center" vertical="top"/>
    </xf>
    <xf numFmtId="49" fontId="5" fillId="5" borderId="2" xfId="0" quotePrefix="1" applyNumberFormat="1" applyFont="1" applyFill="1" applyBorder="1" applyAlignment="1" applyProtection="1">
      <alignment horizontal="center" vertical="top"/>
    </xf>
    <xf numFmtId="0" fontId="14" fillId="0" borderId="0" xfId="0" applyFont="1" applyProtection="1"/>
    <xf numFmtId="0" fontId="5" fillId="7" borderId="1" xfId="3" applyFont="1" applyFill="1" applyBorder="1" applyAlignment="1" applyProtection="1">
      <alignment horizontal="justify" vertical="top"/>
    </xf>
    <xf numFmtId="0" fontId="5" fillId="5" borderId="1" xfId="1" applyFont="1" applyFill="1" applyBorder="1" applyAlignment="1" applyProtection="1">
      <alignment horizontal="justify" vertical="top" wrapText="1"/>
    </xf>
    <xf numFmtId="0" fontId="5" fillId="5" borderId="1" xfId="1" applyFont="1" applyFill="1" applyBorder="1" applyAlignment="1" applyProtection="1">
      <alignment horizontal="justify" vertical="top"/>
    </xf>
    <xf numFmtId="0" fontId="16" fillId="4" borderId="1" xfId="0" applyFont="1" applyFill="1" applyBorder="1" applyAlignment="1" applyProtection="1">
      <alignment wrapText="1"/>
    </xf>
    <xf numFmtId="0" fontId="30" fillId="4" borderId="1" xfId="0" applyFont="1" applyFill="1" applyBorder="1" applyAlignment="1" applyProtection="1">
      <alignment wrapText="1"/>
    </xf>
    <xf numFmtId="0" fontId="16" fillId="5" borderId="1" xfId="0" applyFont="1" applyFill="1" applyBorder="1" applyAlignment="1" applyProtection="1">
      <alignment wrapText="1"/>
    </xf>
    <xf numFmtId="0" fontId="6" fillId="5" borderId="1" xfId="0" applyFont="1" applyFill="1" applyBorder="1" applyAlignment="1" applyProtection="1">
      <alignment wrapText="1"/>
    </xf>
    <xf numFmtId="49" fontId="16" fillId="5" borderId="1" xfId="0" applyNumberFormat="1" applyFont="1" applyFill="1" applyBorder="1" applyAlignment="1" applyProtection="1">
      <alignment horizontal="center" wrapText="1"/>
    </xf>
    <xf numFmtId="49" fontId="16" fillId="5" borderId="1" xfId="0" applyNumberFormat="1" applyFont="1" applyFill="1" applyBorder="1" applyAlignment="1" applyProtection="1">
      <alignment wrapText="1"/>
    </xf>
    <xf numFmtId="44" fontId="16" fillId="5" borderId="1" xfId="4" applyFont="1" applyFill="1" applyBorder="1" applyAlignment="1" applyProtection="1">
      <alignment wrapText="1"/>
    </xf>
    <xf numFmtId="0" fontId="17" fillId="5" borderId="1" xfId="0" applyFont="1" applyFill="1" applyBorder="1" applyAlignment="1" applyProtection="1">
      <alignment wrapText="1"/>
    </xf>
    <xf numFmtId="44" fontId="18" fillId="5" borderId="1" xfId="4" applyFont="1" applyFill="1" applyBorder="1" applyAlignment="1" applyProtection="1">
      <alignment wrapText="1"/>
    </xf>
    <xf numFmtId="0" fontId="31" fillId="6" borderId="1" xfId="0" applyFont="1" applyFill="1" applyBorder="1" applyAlignment="1" applyProtection="1">
      <alignment wrapText="1"/>
    </xf>
    <xf numFmtId="0" fontId="32" fillId="6" borderId="1" xfId="0" applyFont="1" applyFill="1" applyBorder="1" applyAlignment="1" applyProtection="1">
      <alignment wrapText="1"/>
    </xf>
    <xf numFmtId="0" fontId="29" fillId="6" borderId="1" xfId="0" applyFont="1" applyFill="1" applyBorder="1" applyAlignment="1" applyProtection="1">
      <alignment wrapText="1"/>
    </xf>
    <xf numFmtId="44" fontId="32" fillId="6" borderId="1" xfId="4" applyFont="1" applyFill="1" applyBorder="1" applyAlignment="1" applyProtection="1">
      <alignment wrapText="1"/>
    </xf>
    <xf numFmtId="0" fontId="19" fillId="3" borderId="0" xfId="0" applyFont="1" applyFill="1" applyAlignment="1" applyProtection="1">
      <alignment horizontal="left" vertical="top"/>
    </xf>
    <xf numFmtId="0" fontId="19" fillId="3" borderId="0" xfId="0" applyFont="1" applyFill="1" applyProtection="1"/>
    <xf numFmtId="0" fontId="19" fillId="3" borderId="0" xfId="0" applyFont="1" applyFill="1" applyAlignment="1" applyProtection="1">
      <alignment horizontal="center"/>
    </xf>
    <xf numFmtId="4" fontId="19" fillId="3" borderId="0" xfId="0" applyNumberFormat="1" applyFont="1" applyFill="1" applyAlignment="1" applyProtection="1">
      <alignment horizontal="center"/>
    </xf>
    <xf numFmtId="4" fontId="19" fillId="3" borderId="0" xfId="0" applyNumberFormat="1" applyFont="1" applyFill="1" applyAlignment="1" applyProtection="1">
      <alignment horizontal="right"/>
    </xf>
    <xf numFmtId="0" fontId="19" fillId="0" borderId="0" xfId="0" applyFont="1" applyAlignment="1" applyProtection="1">
      <alignment horizontal="left" vertical="top"/>
    </xf>
    <xf numFmtId="0" fontId="19" fillId="0" borderId="0" xfId="0" applyFont="1" applyProtection="1"/>
    <xf numFmtId="0" fontId="19" fillId="0" borderId="0" xfId="0" applyFont="1" applyAlignment="1" applyProtection="1">
      <alignment horizontal="center"/>
    </xf>
    <xf numFmtId="4" fontId="19" fillId="0" borderId="0" xfId="0" applyNumberFormat="1" applyFont="1" applyAlignment="1" applyProtection="1">
      <alignment horizontal="center"/>
    </xf>
    <xf numFmtId="4" fontId="19" fillId="0" borderId="0" xfId="0" applyNumberFormat="1" applyFont="1" applyAlignment="1" applyProtection="1">
      <alignment horizontal="right"/>
    </xf>
    <xf numFmtId="4" fontId="5" fillId="4" borderId="7" xfId="0" applyNumberFormat="1" applyFont="1" applyFill="1" applyBorder="1" applyAlignment="1" applyProtection="1">
      <alignment horizontal="right"/>
    </xf>
    <xf numFmtId="0" fontId="16" fillId="8" borderId="1" xfId="0" applyFont="1" applyFill="1" applyBorder="1" applyAlignment="1" applyProtection="1">
      <alignment wrapText="1"/>
    </xf>
    <xf numFmtId="0" fontId="6" fillId="8" borderId="1" xfId="0" applyFont="1" applyFill="1" applyBorder="1" applyAlignment="1" applyProtection="1">
      <alignment wrapText="1"/>
    </xf>
    <xf numFmtId="49" fontId="16" fillId="8" borderId="1" xfId="0" applyNumberFormat="1" applyFont="1" applyFill="1" applyBorder="1" applyAlignment="1" applyProtection="1">
      <alignment horizontal="center" wrapText="1"/>
    </xf>
    <xf numFmtId="49" fontId="16" fillId="8" borderId="1" xfId="0" applyNumberFormat="1" applyFont="1" applyFill="1" applyBorder="1" applyAlignment="1" applyProtection="1">
      <alignment wrapText="1"/>
    </xf>
    <xf numFmtId="44" fontId="16" fillId="8" borderId="1" xfId="4" applyFont="1" applyFill="1" applyBorder="1" applyAlignment="1" applyProtection="1">
      <alignment wrapText="1"/>
    </xf>
    <xf numFmtId="0" fontId="17" fillId="8" borderId="1" xfId="0" applyFont="1" applyFill="1" applyBorder="1" applyAlignment="1" applyProtection="1">
      <alignment wrapText="1"/>
    </xf>
    <xf numFmtId="44" fontId="18" fillId="8" borderId="1" xfId="4" applyFont="1" applyFill="1" applyBorder="1" applyAlignment="1" applyProtection="1">
      <alignment wrapText="1"/>
    </xf>
    <xf numFmtId="0" fontId="2" fillId="6" borderId="1" xfId="0" applyFont="1" applyFill="1" applyBorder="1" applyAlignment="1" applyProtection="1">
      <alignment wrapText="1"/>
    </xf>
    <xf numFmtId="0" fontId="33" fillId="6" borderId="1" xfId="0" applyFont="1" applyFill="1" applyBorder="1" applyAlignment="1" applyProtection="1">
      <alignment wrapText="1"/>
    </xf>
    <xf numFmtId="0" fontId="17" fillId="6" borderId="1" xfId="0" applyFont="1" applyFill="1" applyBorder="1" applyAlignment="1" applyProtection="1">
      <alignment wrapText="1"/>
    </xf>
    <xf numFmtId="44" fontId="33" fillId="6" borderId="1" xfId="4" applyFont="1" applyFill="1" applyBorder="1" applyAlignment="1" applyProtection="1">
      <alignment wrapText="1"/>
    </xf>
    <xf numFmtId="0" fontId="12" fillId="5" borderId="1" xfId="0" applyFont="1" applyFill="1" applyBorder="1" applyAlignment="1" applyProtection="1">
      <alignment vertical="top" wrapText="1"/>
    </xf>
    <xf numFmtId="4" fontId="8" fillId="4" borderId="7" xfId="0" applyNumberFormat="1" applyFont="1" applyFill="1" applyBorder="1" applyAlignment="1" applyProtection="1">
      <alignment horizontal="right"/>
    </xf>
    <xf numFmtId="49" fontId="4" fillId="4" borderId="2" xfId="0" applyNumberFormat="1" applyFont="1" applyFill="1" applyBorder="1" applyAlignment="1" applyProtection="1">
      <alignment horizontal="left" vertical="top"/>
    </xf>
    <xf numFmtId="4" fontId="3" fillId="4" borderId="7" xfId="0" applyNumberFormat="1" applyFont="1" applyFill="1" applyBorder="1" applyAlignment="1" applyProtection="1">
      <alignment horizontal="right"/>
    </xf>
    <xf numFmtId="0" fontId="13" fillId="5" borderId="1" xfId="5" applyFont="1" applyFill="1" applyBorder="1" applyAlignment="1" applyProtection="1">
      <alignment vertical="top" wrapText="1"/>
    </xf>
    <xf numFmtId="0" fontId="12" fillId="5" borderId="1" xfId="0" applyFont="1" applyFill="1" applyBorder="1" applyAlignment="1" applyProtection="1">
      <alignment wrapText="1"/>
    </xf>
    <xf numFmtId="4" fontId="4" fillId="4" borderId="7" xfId="0" applyNumberFormat="1" applyFont="1" applyFill="1" applyBorder="1" applyAlignment="1" applyProtection="1">
      <alignment horizontal="right"/>
    </xf>
    <xf numFmtId="0" fontId="34" fillId="6" borderId="1" xfId="0" applyFont="1" applyFill="1" applyBorder="1" applyAlignment="1" applyProtection="1">
      <alignment wrapText="1"/>
    </xf>
    <xf numFmtId="4" fontId="30" fillId="4" borderId="7" xfId="0" applyNumberFormat="1" applyFont="1" applyFill="1" applyBorder="1" applyAlignment="1" applyProtection="1">
      <alignment horizontal="right"/>
    </xf>
    <xf numFmtId="10" fontId="42" fillId="5" borderId="1" xfId="1" applyNumberFormat="1" applyFont="1" applyFill="1" applyBorder="1" applyAlignment="1" applyProtection="1">
      <alignment horizontal="center"/>
    </xf>
    <xf numFmtId="4" fontId="42" fillId="5" borderId="1" xfId="1" applyNumberFormat="1" applyFont="1" applyFill="1" applyBorder="1" applyAlignment="1" applyProtection="1">
      <alignment horizontal="center"/>
    </xf>
    <xf numFmtId="49" fontId="42" fillId="5" borderId="1" xfId="1" applyNumberFormat="1" applyFont="1" applyFill="1" applyBorder="1" applyAlignment="1" applyProtection="1">
      <alignment horizontal="center"/>
    </xf>
    <xf numFmtId="49" fontId="43" fillId="5" borderId="2" xfId="0" applyNumberFormat="1" applyFont="1" applyFill="1" applyBorder="1" applyAlignment="1" applyProtection="1">
      <alignment horizontal="center" vertical="top"/>
    </xf>
    <xf numFmtId="0" fontId="43" fillId="5" borderId="1" xfId="0" applyFont="1" applyFill="1" applyBorder="1" applyAlignment="1" applyProtection="1">
      <alignment horizontal="justify" vertical="top"/>
    </xf>
    <xf numFmtId="0" fontId="43" fillId="5" borderId="1" xfId="0" applyFont="1" applyFill="1" applyBorder="1" applyAlignment="1" applyProtection="1">
      <alignment horizontal="center"/>
    </xf>
    <xf numFmtId="4" fontId="43" fillId="5" borderId="1" xfId="0" applyNumberFormat="1" applyFont="1" applyFill="1" applyBorder="1" applyAlignment="1" applyProtection="1">
      <alignment horizontal="center"/>
    </xf>
    <xf numFmtId="4" fontId="43" fillId="5" borderId="3" xfId="0" applyNumberFormat="1" applyFont="1" applyFill="1" applyBorder="1" applyAlignment="1" applyProtection="1">
      <alignment horizontal="right"/>
    </xf>
    <xf numFmtId="4" fontId="43" fillId="5" borderId="1" xfId="0" applyNumberFormat="1" applyFont="1" applyFill="1" applyBorder="1" applyAlignment="1" applyProtection="1">
      <alignment horizontal="right"/>
      <protection locked="0"/>
    </xf>
    <xf numFmtId="0" fontId="42" fillId="5" borderId="1" xfId="0" applyFont="1" applyFill="1" applyBorder="1" applyAlignment="1" applyProtection="1">
      <alignment wrapText="1"/>
    </xf>
    <xf numFmtId="4" fontId="44" fillId="5" borderId="1" xfId="0" applyNumberFormat="1" applyFont="1" applyFill="1" applyBorder="1" applyAlignment="1" applyProtection="1">
      <alignment horizontal="center"/>
    </xf>
    <xf numFmtId="4" fontId="42" fillId="5" borderId="1" xfId="0" applyNumberFormat="1" applyFont="1" applyFill="1" applyBorder="1" applyAlignment="1" applyProtection="1">
      <alignment horizontal="center"/>
    </xf>
    <xf numFmtId="49" fontId="5" fillId="5" borderId="2" xfId="0" quotePrefix="1" applyNumberFormat="1" applyFont="1" applyFill="1" applyBorder="1" applyAlignment="1" applyProtection="1">
      <alignment horizontal="left" vertical="top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1" fillId="2" borderId="4" xfId="0" applyFont="1" applyFill="1" applyBorder="1" applyAlignment="1" applyProtection="1">
      <alignment horizontal="center"/>
    </xf>
  </cellXfs>
  <cellStyles count="6">
    <cellStyle name="Navadno" xfId="0" builtinId="0"/>
    <cellStyle name="Navadno 2" xfId="1" xr:uid="{00000000-0005-0000-0000-000001000000}"/>
    <cellStyle name="Navadno 3 11" xfId="5" xr:uid="{00000000-0005-0000-0000-000002000000}"/>
    <cellStyle name="Navadno 6" xfId="2" xr:uid="{00000000-0005-0000-0000-000003000000}"/>
    <cellStyle name="Navadno 8" xfId="3" xr:uid="{00000000-0005-0000-0000-000004000000}"/>
    <cellStyle name="Valuta" xfId="4" builtinId="4"/>
  </cellStyles>
  <dxfs count="9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name val="Candara"/>
        <scheme val="none"/>
      </font>
      <protection locked="1" hidden="0"/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name val="Candara"/>
        <scheme val="none"/>
      </font>
      <protection locked="1" hidden="0"/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name val="Candara"/>
        <scheme val="none"/>
      </font>
      <protection locked="1" hidden="0"/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name val="Candara"/>
        <scheme val="none"/>
      </font>
      <protection locked="1" hidden="0"/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name val="Candara"/>
        <scheme val="none"/>
      </font>
      <protection locked="1" hidden="0"/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name val="Candara"/>
        <scheme val="none"/>
      </font>
      <protection locked="1" hidden="0"/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name val="Candara"/>
        <scheme val="none"/>
      </font>
      <protection locked="1" hidden="0"/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name val="Candara"/>
        <scheme val="none"/>
      </font>
      <protection locked="1" hidden="0"/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right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ndara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ndara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top" textRotation="0" wrapText="0" relative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outline val="0"/>
        <shadow val="0"/>
        <u val="none"/>
        <vertAlign val="baseline"/>
        <name val="Candara"/>
        <scheme val="none"/>
      </font>
      <protection locked="1" hidden="0"/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171450</xdr:rowOff>
    </xdr:from>
    <xdr:to>
      <xdr:col>3</xdr:col>
      <xdr:colOff>1114425</xdr:colOff>
      <xdr:row>3</xdr:row>
      <xdr:rowOff>123825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4C81F23-A380-4642-850D-BFBD9A609D4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71450"/>
          <a:ext cx="5591175" cy="5238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0345611" displayName="Tabela10345611" ref="A2:F75" totalsRowShown="0" headerRowDxfId="98" dataDxfId="96" headerRowBorderDxfId="97" tableBorderDxfId="95" totalsRowBorderDxfId="94">
  <tableColumns count="6">
    <tableColumn id="1" xr3:uid="{00000000-0010-0000-0000-000001000000}" name="Post." dataDxfId="93"/>
    <tableColumn id="2" xr3:uid="{00000000-0010-0000-0000-000002000000}" name="Opis postavke" dataDxfId="92"/>
    <tableColumn id="3" xr3:uid="{00000000-0010-0000-0000-000003000000}" name="EM" dataDxfId="91"/>
    <tableColumn id="4" xr3:uid="{00000000-0010-0000-0000-000004000000}" name="Količina" dataDxfId="90"/>
    <tableColumn id="5" xr3:uid="{00000000-0010-0000-0000-000005000000}" name="Cena/enoto" dataDxfId="89"/>
    <tableColumn id="6" xr3:uid="{00000000-0010-0000-0000-000006000000}" name="Vrednost" dataDxfId="88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1034561112" displayName="Tabela1034561112" ref="A2:F76" totalsRowShown="0" headerRowDxfId="87" dataDxfId="85" headerRowBorderDxfId="86" tableBorderDxfId="84" totalsRowBorderDxfId="83">
  <tableColumns count="6">
    <tableColumn id="1" xr3:uid="{00000000-0010-0000-0100-000001000000}" name="Post." dataDxfId="82"/>
    <tableColumn id="2" xr3:uid="{00000000-0010-0000-0100-000002000000}" name="Opis postavke" dataDxfId="81"/>
    <tableColumn id="3" xr3:uid="{00000000-0010-0000-0100-000003000000}" name="EM" dataDxfId="80"/>
    <tableColumn id="4" xr3:uid="{00000000-0010-0000-0100-000004000000}" name="Količina" dataDxfId="79"/>
    <tableColumn id="5" xr3:uid="{00000000-0010-0000-0100-000005000000}" name="Cena/enoto" dataDxfId="78"/>
    <tableColumn id="6" xr3:uid="{00000000-0010-0000-0100-000006000000}" name="Vrednost" dataDxfId="77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a1034561113" displayName="Tabela1034561113" ref="A2:F56" totalsRowShown="0" headerRowDxfId="76" dataDxfId="74" headerRowBorderDxfId="75" tableBorderDxfId="73" totalsRowBorderDxfId="72">
  <tableColumns count="6">
    <tableColumn id="1" xr3:uid="{00000000-0010-0000-0200-000001000000}" name="Post." dataDxfId="71"/>
    <tableColumn id="2" xr3:uid="{00000000-0010-0000-0200-000002000000}" name="Opis postavke" dataDxfId="70"/>
    <tableColumn id="3" xr3:uid="{00000000-0010-0000-0200-000003000000}" name="EM" dataDxfId="69"/>
    <tableColumn id="4" xr3:uid="{00000000-0010-0000-0200-000004000000}" name="Količina" dataDxfId="68"/>
    <tableColumn id="5" xr3:uid="{00000000-0010-0000-0200-000005000000}" name="Cena/enoto" dataDxfId="67"/>
    <tableColumn id="6" xr3:uid="{00000000-0010-0000-0200-000006000000}" name="Vrednost" dataDxfId="66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a1034561114" displayName="Tabela1034561114" ref="A2:F74" totalsRowShown="0" headerRowDxfId="65" dataDxfId="63" headerRowBorderDxfId="64" tableBorderDxfId="62" totalsRowBorderDxfId="61">
  <tableColumns count="6">
    <tableColumn id="1" xr3:uid="{00000000-0010-0000-0300-000001000000}" name="Post." dataDxfId="60"/>
    <tableColumn id="2" xr3:uid="{00000000-0010-0000-0300-000002000000}" name="Opis postavke" dataDxfId="59"/>
    <tableColumn id="3" xr3:uid="{00000000-0010-0000-0300-000003000000}" name="EM" dataDxfId="58"/>
    <tableColumn id="4" xr3:uid="{00000000-0010-0000-0300-000004000000}" name="Količina" dataDxfId="57"/>
    <tableColumn id="5" xr3:uid="{00000000-0010-0000-0300-000005000000}" name="Cena/enoto" dataDxfId="56"/>
    <tableColumn id="6" xr3:uid="{00000000-0010-0000-0300-000006000000}" name="Vrednost" dataDxfId="55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ela103456" displayName="Tabela103456" ref="A2:F70" totalsRowShown="0" headerRowDxfId="54" dataDxfId="52" headerRowBorderDxfId="53" tableBorderDxfId="51" totalsRowBorderDxfId="50">
  <tableColumns count="6">
    <tableColumn id="1" xr3:uid="{00000000-0010-0000-0400-000001000000}" name="Post." dataDxfId="49"/>
    <tableColumn id="2" xr3:uid="{00000000-0010-0000-0400-000002000000}" name="Opis postavke" dataDxfId="48"/>
    <tableColumn id="3" xr3:uid="{00000000-0010-0000-0400-000003000000}" name="EM" dataDxfId="47"/>
    <tableColumn id="4" xr3:uid="{00000000-0010-0000-0400-000004000000}" name="Količina" dataDxfId="46"/>
    <tableColumn id="5" xr3:uid="{00000000-0010-0000-0400-000005000000}" name="Cena/enoto" dataDxfId="45"/>
    <tableColumn id="6" xr3:uid="{00000000-0010-0000-0400-000006000000}" name="Vrednost" dataDxfId="4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ela1034567" displayName="Tabela1034567" ref="A2:F66" totalsRowShown="0" headerRowDxfId="43" dataDxfId="41" headerRowBorderDxfId="42" tableBorderDxfId="40" totalsRowBorderDxfId="39">
  <tableColumns count="6">
    <tableColumn id="1" xr3:uid="{00000000-0010-0000-0500-000001000000}" name="Post." dataDxfId="38"/>
    <tableColumn id="2" xr3:uid="{00000000-0010-0000-0500-000002000000}" name="Opis postavke" dataDxfId="37"/>
    <tableColumn id="3" xr3:uid="{00000000-0010-0000-0500-000003000000}" name="EM" dataDxfId="36"/>
    <tableColumn id="4" xr3:uid="{00000000-0010-0000-0500-000004000000}" name="Količina" dataDxfId="35"/>
    <tableColumn id="5" xr3:uid="{00000000-0010-0000-0500-000005000000}" name="Cena/enoto" dataDxfId="34"/>
    <tableColumn id="6" xr3:uid="{00000000-0010-0000-0500-000006000000}" name="Vrednost" dataDxfId="3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ela10345678" displayName="Tabela10345678" ref="A2:F63" totalsRowShown="0" headerRowDxfId="32" dataDxfId="30" headerRowBorderDxfId="31" tableBorderDxfId="29" totalsRowBorderDxfId="28">
  <tableColumns count="6">
    <tableColumn id="1" xr3:uid="{00000000-0010-0000-0600-000001000000}" name="Post." dataDxfId="27"/>
    <tableColumn id="2" xr3:uid="{00000000-0010-0000-0600-000002000000}" name="Opis postavke" dataDxfId="26"/>
    <tableColumn id="3" xr3:uid="{00000000-0010-0000-0600-000003000000}" name="EM" dataDxfId="25"/>
    <tableColumn id="4" xr3:uid="{00000000-0010-0000-0600-000004000000}" name="Količina" dataDxfId="24"/>
    <tableColumn id="5" xr3:uid="{00000000-0010-0000-0600-000005000000}" name="Cena/enoto" dataDxfId="23"/>
    <tableColumn id="6" xr3:uid="{00000000-0010-0000-0600-000006000000}" name="Vrednost" dataDxfId="22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ela103456789" displayName="Tabela103456789" ref="A2:F77" totalsRowShown="0" headerRowDxfId="21" dataDxfId="19" headerRowBorderDxfId="20" tableBorderDxfId="18" totalsRowBorderDxfId="17">
  <tableColumns count="6">
    <tableColumn id="1" xr3:uid="{00000000-0010-0000-0700-000001000000}" name="Post." dataDxfId="16"/>
    <tableColumn id="2" xr3:uid="{00000000-0010-0000-0700-000002000000}" name="Opis postavke" dataDxfId="15"/>
    <tableColumn id="3" xr3:uid="{00000000-0010-0000-0700-000003000000}" name="EM" dataDxfId="14"/>
    <tableColumn id="4" xr3:uid="{00000000-0010-0000-0700-000004000000}" name="Količina" dataDxfId="13"/>
    <tableColumn id="5" xr3:uid="{00000000-0010-0000-0700-000005000000}" name="Cena/enoto" dataDxfId="12"/>
    <tableColumn id="6" xr3:uid="{00000000-0010-0000-0700-000006000000}" name="Vrednost" dataDxfId="11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ela10345678910" displayName="Tabela10345678910" ref="A2:F66" totalsRowShown="0" headerRowDxfId="10" dataDxfId="8" headerRowBorderDxfId="9" tableBorderDxfId="7" totalsRowBorderDxfId="6">
  <tableColumns count="6">
    <tableColumn id="1" xr3:uid="{00000000-0010-0000-0800-000001000000}" name="Post." dataDxfId="5"/>
    <tableColumn id="2" xr3:uid="{00000000-0010-0000-0800-000002000000}" name="Opis postavke" dataDxfId="4"/>
    <tableColumn id="3" xr3:uid="{00000000-0010-0000-0800-000003000000}" name="EM" dataDxfId="3"/>
    <tableColumn id="4" xr3:uid="{00000000-0010-0000-0800-000004000000}" name="Količina" dataDxfId="2"/>
    <tableColumn id="5" xr3:uid="{00000000-0010-0000-0800-000005000000}" name="Cena/enoto" dataDxfId="1"/>
    <tableColumn id="6" xr3:uid="{00000000-0010-0000-0800-000006000000}" name="Vrednos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G30"/>
  <sheetViews>
    <sheetView topLeftCell="A4" workbookViewId="0">
      <selection activeCell="C10" sqref="C10"/>
    </sheetView>
  </sheetViews>
  <sheetFormatPr defaultRowHeight="15"/>
  <cols>
    <col min="1" max="1" width="6.7109375" customWidth="1"/>
    <col min="2" max="2" width="11" customWidth="1"/>
    <col min="3" max="3" width="51.42578125" customWidth="1"/>
    <col min="4" max="4" width="18.140625" customWidth="1"/>
    <col min="7" max="7" width="16.28515625" bestFit="1" customWidth="1"/>
  </cols>
  <sheetData>
    <row r="6" spans="1:7" ht="18.75">
      <c r="C6" s="74" t="s">
        <v>197</v>
      </c>
    </row>
    <row r="8" spans="1:7" ht="23.25">
      <c r="A8" s="178" t="s">
        <v>142</v>
      </c>
      <c r="B8" s="178"/>
      <c r="C8" s="178"/>
      <c r="D8" s="178"/>
    </row>
    <row r="9" spans="1:7" ht="23.25">
      <c r="A9" s="75"/>
      <c r="B9" s="75"/>
      <c r="C9" s="75"/>
      <c r="D9" s="75"/>
    </row>
    <row r="10" spans="1:7" ht="21">
      <c r="A10" s="4"/>
      <c r="B10" s="5"/>
      <c r="C10" s="5"/>
    </row>
    <row r="11" spans="1:7" ht="18.75">
      <c r="A11" s="179" t="s">
        <v>198</v>
      </c>
      <c r="B11" s="179"/>
      <c r="C11" s="5"/>
    </row>
    <row r="12" spans="1:7" ht="18.75">
      <c r="A12" s="6"/>
      <c r="B12" s="5"/>
      <c r="C12" s="5"/>
    </row>
    <row r="13" spans="1:7" ht="15.75">
      <c r="A13" s="42" t="s">
        <v>61</v>
      </c>
      <c r="B13" s="43" t="s">
        <v>62</v>
      </c>
      <c r="C13" s="43" t="s">
        <v>63</v>
      </c>
      <c r="D13" s="49">
        <f>+'Vodovod TREBČE-SREBRNIK'!F84</f>
        <v>0</v>
      </c>
      <c r="G13" s="54"/>
    </row>
    <row r="14" spans="1:7" ht="15.75">
      <c r="A14" s="42" t="s">
        <v>64</v>
      </c>
      <c r="B14" s="43" t="s">
        <v>65</v>
      </c>
      <c r="C14" s="43" t="s">
        <v>66</v>
      </c>
      <c r="D14" s="49">
        <f>+'Vodovod TREBČE-BISTRICA'!F84</f>
        <v>0</v>
      </c>
      <c r="G14" s="54"/>
    </row>
    <row r="15" spans="1:7" ht="15.75">
      <c r="A15" s="42" t="s">
        <v>67</v>
      </c>
      <c r="B15" s="43" t="s">
        <v>68</v>
      </c>
      <c r="C15" s="43" t="s">
        <v>69</v>
      </c>
      <c r="D15" s="49">
        <f>+'Vodovod BISTRICA-GORENJE'!F63</f>
        <v>0</v>
      </c>
      <c r="G15" s="54"/>
    </row>
    <row r="16" spans="1:7" ht="15.75">
      <c r="A16" s="42" t="s">
        <v>70</v>
      </c>
      <c r="B16" s="43" t="s">
        <v>71</v>
      </c>
      <c r="C16" s="43" t="s">
        <v>72</v>
      </c>
      <c r="D16" s="49">
        <f>+'Vodovod JAVORJE-VH TREBČE'!F82</f>
        <v>0</v>
      </c>
      <c r="G16" s="54"/>
    </row>
    <row r="17" spans="1:7" ht="15.75">
      <c r="A17" s="42" t="s">
        <v>73</v>
      </c>
      <c r="B17" s="43" t="s">
        <v>74</v>
      </c>
      <c r="C17" s="43" t="s">
        <v>75</v>
      </c>
      <c r="D17" s="49">
        <f>+'Vodovod KRIŽAN VRH-DEKMANCA'!F78</f>
        <v>0</v>
      </c>
      <c r="G17" s="54"/>
    </row>
    <row r="18" spans="1:7" ht="15.75">
      <c r="A18" s="42" t="s">
        <v>76</v>
      </c>
      <c r="B18" s="43" t="s">
        <v>77</v>
      </c>
      <c r="C18" s="43" t="s">
        <v>78</v>
      </c>
      <c r="D18" s="49">
        <f>+'Vodovod BISTRICA-KUNŠPERK'!F74</f>
        <v>0</v>
      </c>
      <c r="G18" s="54"/>
    </row>
    <row r="19" spans="1:7" ht="15.75">
      <c r="A19" s="42" t="s">
        <v>79</v>
      </c>
      <c r="B19" s="43" t="s">
        <v>80</v>
      </c>
      <c r="C19" s="43" t="s">
        <v>81</v>
      </c>
      <c r="D19" s="49">
        <f>+'Vodovod BISTRICA-DOMAČIJA'!F71</f>
        <v>0</v>
      </c>
      <c r="G19" s="54"/>
    </row>
    <row r="20" spans="1:7" ht="15.75">
      <c r="A20" s="42" t="s">
        <v>82</v>
      </c>
      <c r="B20" s="43" t="s">
        <v>83</v>
      </c>
      <c r="C20" s="43" t="s">
        <v>84</v>
      </c>
      <c r="D20" s="49">
        <f>+'Vodovod BIZELJSKO-BISTRICA'!F85</f>
        <v>0</v>
      </c>
      <c r="G20" s="54"/>
    </row>
    <row r="21" spans="1:7" ht="15.75">
      <c r="A21" s="52" t="s">
        <v>85</v>
      </c>
      <c r="B21" s="53" t="s">
        <v>86</v>
      </c>
      <c r="C21" s="53" t="s">
        <v>87</v>
      </c>
      <c r="D21" s="51">
        <f>+'Vodovod BISTRICA-KOREN'!F74</f>
        <v>0</v>
      </c>
      <c r="G21" s="54"/>
    </row>
    <row r="22" spans="1:7" ht="15.75">
      <c r="A22" s="7"/>
      <c r="B22" s="8"/>
      <c r="C22" s="8"/>
      <c r="D22" s="49"/>
      <c r="G22" s="54"/>
    </row>
    <row r="23" spans="1:7" ht="19.5" thickBot="1">
      <c r="A23" s="5"/>
      <c r="B23" s="5"/>
      <c r="C23" s="48" t="s">
        <v>143</v>
      </c>
      <c r="D23" s="50">
        <f>SUM(D13:D21)</f>
        <v>0</v>
      </c>
      <c r="G23" s="54"/>
    </row>
    <row r="24" spans="1:7" ht="15.75" thickTop="1"/>
    <row r="30" spans="1:7" ht="18.75">
      <c r="D30" s="9"/>
    </row>
  </sheetData>
  <sheetProtection algorithmName="SHA-512" hashValue="xwjPyzMRerkQ/eNdTJsTr6MqjVcrZx7CJ1+L1zSmzfS2sSlFJ7+Bkj4YlF90K3SwPUU8wNucAUmaJlrikX0B0A==" saltValue="gYRZf738ULNIkqcj2qy8CA==" spinCount="100000" sheet="1"/>
  <mergeCells count="2">
    <mergeCell ref="A8:D8"/>
    <mergeCell ref="A11:B1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545"/>
  <sheetViews>
    <sheetView topLeftCell="A40" zoomScale="110" zoomScaleNormal="110" workbookViewId="0">
      <selection activeCell="E39" sqref="E39"/>
    </sheetView>
  </sheetViews>
  <sheetFormatPr defaultColWidth="9.140625" defaultRowHeight="14.25" zeroHeight="1"/>
  <cols>
    <col min="1" max="1" width="7.140625" style="139" bestFit="1" customWidth="1"/>
    <col min="2" max="2" width="36.140625" style="140" customWidth="1"/>
    <col min="3" max="3" width="8.140625" style="141" customWidth="1"/>
    <col min="4" max="4" width="9" style="142" customWidth="1"/>
    <col min="5" max="5" width="11.140625" style="143" customWidth="1"/>
    <col min="6" max="6" width="13.7109375" style="143" customWidth="1"/>
    <col min="7" max="16384" width="9.140625" style="102"/>
  </cols>
  <sheetData>
    <row r="1" spans="1:6" ht="15" customHeight="1">
      <c r="A1" s="180" t="s">
        <v>139</v>
      </c>
      <c r="B1" s="180"/>
      <c r="C1" s="180"/>
      <c r="D1" s="180"/>
      <c r="E1" s="180"/>
      <c r="F1" s="180"/>
    </row>
    <row r="2" spans="1:6">
      <c r="A2" s="103" t="s">
        <v>0</v>
      </c>
      <c r="B2" s="104" t="s">
        <v>1</v>
      </c>
      <c r="C2" s="105" t="s">
        <v>2</v>
      </c>
      <c r="D2" s="105" t="s">
        <v>3</v>
      </c>
      <c r="E2" s="99" t="s">
        <v>4</v>
      </c>
      <c r="F2" s="99" t="s">
        <v>5</v>
      </c>
    </row>
    <row r="3" spans="1:6">
      <c r="A3" s="85" t="s">
        <v>95</v>
      </c>
      <c r="B3" s="101" t="s">
        <v>111</v>
      </c>
      <c r="C3" s="101"/>
      <c r="D3" s="88"/>
      <c r="E3" s="106"/>
      <c r="F3" s="89"/>
    </row>
    <row r="4" spans="1:6" ht="51">
      <c r="A4" s="19" t="s">
        <v>61</v>
      </c>
      <c r="B4" s="93" t="s">
        <v>6</v>
      </c>
      <c r="C4" s="76" t="s">
        <v>15</v>
      </c>
      <c r="D4" s="20">
        <v>1</v>
      </c>
      <c r="E4" s="2">
        <v>0</v>
      </c>
      <c r="F4" s="66">
        <f>ROUND(D4*E4,2)</f>
        <v>0</v>
      </c>
    </row>
    <row r="5" spans="1:6" ht="25.5">
      <c r="A5" s="19" t="s">
        <v>64</v>
      </c>
      <c r="B5" s="77" t="s">
        <v>8</v>
      </c>
      <c r="C5" s="78" t="s">
        <v>9</v>
      </c>
      <c r="D5" s="20">
        <v>5</v>
      </c>
      <c r="E5" s="2">
        <v>0</v>
      </c>
      <c r="F5" s="66">
        <f t="shared" ref="F5:F14" si="0">ROUND(D5*E5,2)</f>
        <v>0</v>
      </c>
    </row>
    <row r="6" spans="1:6" ht="51">
      <c r="A6" s="19" t="s">
        <v>67</v>
      </c>
      <c r="B6" s="93" t="s">
        <v>10</v>
      </c>
      <c r="C6" s="76" t="s">
        <v>11</v>
      </c>
      <c r="D6" s="20">
        <v>870</v>
      </c>
      <c r="E6" s="2">
        <v>0</v>
      </c>
      <c r="F6" s="66">
        <f t="shared" si="0"/>
        <v>0</v>
      </c>
    </row>
    <row r="7" spans="1:6" ht="25.5">
      <c r="A7" s="19" t="s">
        <v>70</v>
      </c>
      <c r="B7" s="93" t="s">
        <v>12</v>
      </c>
      <c r="C7" s="76" t="s">
        <v>13</v>
      </c>
      <c r="D7" s="20">
        <v>2</v>
      </c>
      <c r="E7" s="2">
        <v>0</v>
      </c>
      <c r="F7" s="66">
        <f t="shared" si="0"/>
        <v>0</v>
      </c>
    </row>
    <row r="8" spans="1:6" ht="25.5">
      <c r="A8" s="19" t="s">
        <v>73</v>
      </c>
      <c r="B8" s="95" t="s">
        <v>14</v>
      </c>
      <c r="C8" s="11" t="s">
        <v>15</v>
      </c>
      <c r="D8" s="20">
        <v>1</v>
      </c>
      <c r="E8" s="2">
        <v>0</v>
      </c>
      <c r="F8" s="66">
        <f t="shared" si="0"/>
        <v>0</v>
      </c>
    </row>
    <row r="9" spans="1:6" ht="51">
      <c r="A9" s="19" t="s">
        <v>76</v>
      </c>
      <c r="B9" s="92" t="s">
        <v>178</v>
      </c>
      <c r="C9" s="11" t="s">
        <v>15</v>
      </c>
      <c r="D9" s="20">
        <v>1</v>
      </c>
      <c r="E9" s="2">
        <v>0</v>
      </c>
      <c r="F9" s="66">
        <f t="shared" si="0"/>
        <v>0</v>
      </c>
    </row>
    <row r="10" spans="1:6" ht="51">
      <c r="A10" s="19" t="s">
        <v>79</v>
      </c>
      <c r="B10" s="93" t="s">
        <v>16</v>
      </c>
      <c r="C10" s="76" t="s">
        <v>13</v>
      </c>
      <c r="D10" s="20">
        <v>29</v>
      </c>
      <c r="E10" s="2">
        <v>0</v>
      </c>
      <c r="F10" s="66">
        <f t="shared" si="0"/>
        <v>0</v>
      </c>
    </row>
    <row r="11" spans="1:6" ht="25.5">
      <c r="A11" s="19" t="s">
        <v>82</v>
      </c>
      <c r="B11" s="94" t="s">
        <v>17</v>
      </c>
      <c r="C11" s="76" t="s">
        <v>18</v>
      </c>
      <c r="D11" s="20">
        <v>145</v>
      </c>
      <c r="E11" s="2">
        <v>0</v>
      </c>
      <c r="F11" s="66">
        <f t="shared" si="0"/>
        <v>0</v>
      </c>
    </row>
    <row r="12" spans="1:6" ht="38.25">
      <c r="A12" s="19" t="s">
        <v>85</v>
      </c>
      <c r="B12" s="93" t="s">
        <v>19</v>
      </c>
      <c r="C12" s="76" t="s">
        <v>18</v>
      </c>
      <c r="D12" s="20">
        <v>305</v>
      </c>
      <c r="E12" s="2">
        <v>0</v>
      </c>
      <c r="F12" s="66">
        <f t="shared" si="0"/>
        <v>0</v>
      </c>
    </row>
    <row r="13" spans="1:6" ht="38.25">
      <c r="A13" s="19" t="s">
        <v>91</v>
      </c>
      <c r="B13" s="94" t="s">
        <v>27</v>
      </c>
      <c r="C13" s="76" t="s">
        <v>15</v>
      </c>
      <c r="D13" s="20">
        <v>1</v>
      </c>
      <c r="E13" s="2">
        <v>0</v>
      </c>
      <c r="F13" s="66">
        <f t="shared" si="0"/>
        <v>0</v>
      </c>
    </row>
    <row r="14" spans="1:6">
      <c r="A14" s="19" t="s">
        <v>93</v>
      </c>
      <c r="B14" s="10" t="s">
        <v>103</v>
      </c>
      <c r="C14" s="11" t="s">
        <v>15</v>
      </c>
      <c r="D14" s="20">
        <v>1</v>
      </c>
      <c r="E14" s="2">
        <v>0</v>
      </c>
      <c r="F14" s="66">
        <f t="shared" si="0"/>
        <v>0</v>
      </c>
    </row>
    <row r="15" spans="1:6">
      <c r="A15" s="81"/>
      <c r="B15" s="82"/>
      <c r="C15" s="83"/>
      <c r="D15" s="84"/>
      <c r="E15" s="18" t="s">
        <v>28</v>
      </c>
      <c r="F15" s="108">
        <f>SUBTOTAL(109,F4:F14)</f>
        <v>0</v>
      </c>
    </row>
    <row r="16" spans="1:6">
      <c r="A16" s="85" t="s">
        <v>105</v>
      </c>
      <c r="B16" s="86" t="s">
        <v>30</v>
      </c>
      <c r="C16" s="87"/>
      <c r="D16" s="88"/>
      <c r="E16" s="1"/>
      <c r="F16" s="89"/>
    </row>
    <row r="17" spans="1:10" ht="38.25">
      <c r="A17" s="19" t="s">
        <v>61</v>
      </c>
      <c r="B17" s="93" t="s">
        <v>31</v>
      </c>
      <c r="C17" s="76" t="s">
        <v>21</v>
      </c>
      <c r="D17" s="20">
        <v>98.4</v>
      </c>
      <c r="E17" s="2">
        <v>0</v>
      </c>
      <c r="F17" s="66">
        <f>ROUND(D17*E17,2)</f>
        <v>0</v>
      </c>
    </row>
    <row r="18" spans="1:10" ht="51">
      <c r="A18" s="19" t="s">
        <v>64</v>
      </c>
      <c r="B18" s="77" t="s">
        <v>147</v>
      </c>
      <c r="C18" s="76"/>
      <c r="D18" s="20"/>
      <c r="E18" s="2"/>
      <c r="F18" s="66"/>
    </row>
    <row r="19" spans="1:10">
      <c r="A19" s="19"/>
      <c r="B19" s="77" t="s">
        <v>32</v>
      </c>
      <c r="C19" s="78" t="s">
        <v>21</v>
      </c>
      <c r="D19" s="20">
        <v>839.2</v>
      </c>
      <c r="E19" s="2">
        <v>0</v>
      </c>
      <c r="F19" s="66">
        <f>ROUND(D19*E19,2)</f>
        <v>0</v>
      </c>
      <c r="J19" s="109"/>
    </row>
    <row r="20" spans="1:10">
      <c r="A20" s="19"/>
      <c r="B20" s="77" t="s">
        <v>33</v>
      </c>
      <c r="C20" s="76" t="s">
        <v>21</v>
      </c>
      <c r="D20" s="20">
        <v>362.6</v>
      </c>
      <c r="E20" s="2">
        <v>0</v>
      </c>
      <c r="F20" s="66">
        <f>ROUND(D20*E20,2)</f>
        <v>0</v>
      </c>
    </row>
    <row r="21" spans="1:10" ht="51">
      <c r="A21" s="19" t="s">
        <v>67</v>
      </c>
      <c r="B21" s="77" t="s">
        <v>146</v>
      </c>
      <c r="C21" s="78" t="s">
        <v>21</v>
      </c>
      <c r="D21" s="20">
        <v>14</v>
      </c>
      <c r="E21" s="2">
        <v>0</v>
      </c>
      <c r="F21" s="66">
        <f t="shared" ref="F21:F29" si="1">ROUND(D21*E21,2)</f>
        <v>0</v>
      </c>
    </row>
    <row r="22" spans="1:10" ht="25.5">
      <c r="A22" s="19" t="s">
        <v>70</v>
      </c>
      <c r="B22" s="77" t="s">
        <v>34</v>
      </c>
      <c r="C22" s="78" t="s">
        <v>18</v>
      </c>
      <c r="D22" s="20">
        <v>522</v>
      </c>
      <c r="E22" s="2">
        <v>0</v>
      </c>
      <c r="F22" s="66">
        <f t="shared" si="1"/>
        <v>0</v>
      </c>
    </row>
    <row r="23" spans="1:10" ht="51">
      <c r="A23" s="19" t="s">
        <v>73</v>
      </c>
      <c r="B23" s="77" t="s">
        <v>35</v>
      </c>
      <c r="C23" s="76" t="s">
        <v>21</v>
      </c>
      <c r="D23" s="20">
        <v>191</v>
      </c>
      <c r="E23" s="2">
        <v>0</v>
      </c>
      <c r="F23" s="66">
        <f t="shared" si="1"/>
        <v>0</v>
      </c>
    </row>
    <row r="24" spans="1:10" ht="51">
      <c r="A24" s="19" t="s">
        <v>76</v>
      </c>
      <c r="B24" s="77" t="s">
        <v>36</v>
      </c>
      <c r="C24" s="76" t="s">
        <v>21</v>
      </c>
      <c r="D24" s="20">
        <v>337.2</v>
      </c>
      <c r="E24" s="2">
        <v>0</v>
      </c>
      <c r="F24" s="66">
        <f t="shared" si="1"/>
        <v>0</v>
      </c>
    </row>
    <row r="25" spans="1:10" ht="51">
      <c r="A25" s="19" t="s">
        <v>79</v>
      </c>
      <c r="B25" s="77" t="s">
        <v>37</v>
      </c>
      <c r="C25" s="76" t="s">
        <v>21</v>
      </c>
      <c r="D25" s="20">
        <v>487.5</v>
      </c>
      <c r="E25" s="2">
        <v>0</v>
      </c>
      <c r="F25" s="66">
        <f t="shared" si="1"/>
        <v>0</v>
      </c>
    </row>
    <row r="26" spans="1:10" ht="25.5">
      <c r="A26" s="19" t="s">
        <v>82</v>
      </c>
      <c r="B26" s="77" t="s">
        <v>38</v>
      </c>
      <c r="C26" s="78" t="s">
        <v>18</v>
      </c>
      <c r="D26" s="20">
        <v>135</v>
      </c>
      <c r="E26" s="2">
        <v>0</v>
      </c>
      <c r="F26" s="66">
        <f>+E26*D26</f>
        <v>0</v>
      </c>
    </row>
    <row r="27" spans="1:10" ht="51">
      <c r="A27" s="19" t="s">
        <v>91</v>
      </c>
      <c r="B27" s="77" t="s">
        <v>39</v>
      </c>
      <c r="C27" s="78" t="s">
        <v>21</v>
      </c>
      <c r="D27" s="20">
        <v>760.9</v>
      </c>
      <c r="E27" s="2">
        <v>0</v>
      </c>
      <c r="F27" s="66">
        <f t="shared" si="1"/>
        <v>0</v>
      </c>
    </row>
    <row r="28" spans="1:10" ht="25.5">
      <c r="A28" s="19" t="s">
        <v>93</v>
      </c>
      <c r="B28" s="14" t="s">
        <v>92</v>
      </c>
      <c r="C28" s="15" t="s">
        <v>15</v>
      </c>
      <c r="D28" s="16">
        <v>6</v>
      </c>
      <c r="E28" s="17">
        <v>0</v>
      </c>
      <c r="F28" s="66">
        <f t="shared" si="1"/>
        <v>0</v>
      </c>
    </row>
    <row r="29" spans="1:10" ht="38.25">
      <c r="A29" s="19" t="s">
        <v>96</v>
      </c>
      <c r="B29" s="14" t="s">
        <v>94</v>
      </c>
      <c r="C29" s="78" t="s">
        <v>21</v>
      </c>
      <c r="D29" s="16">
        <v>1.2</v>
      </c>
      <c r="E29" s="17">
        <v>0</v>
      </c>
      <c r="F29" s="66">
        <f t="shared" si="1"/>
        <v>0</v>
      </c>
    </row>
    <row r="30" spans="1:10">
      <c r="A30" s="81"/>
      <c r="B30" s="82"/>
      <c r="C30" s="83"/>
      <c r="D30" s="84"/>
      <c r="E30" s="18" t="s">
        <v>28</v>
      </c>
      <c r="F30" s="108">
        <f>SUBTOTAL(109,F17:F29)</f>
        <v>0</v>
      </c>
    </row>
    <row r="31" spans="1:10" s="111" customFormat="1" ht="15">
      <c r="A31" s="85" t="s">
        <v>40</v>
      </c>
      <c r="B31" s="86" t="s">
        <v>41</v>
      </c>
      <c r="C31" s="87"/>
      <c r="D31" s="88"/>
      <c r="E31" s="1"/>
      <c r="F31" s="89"/>
    </row>
    <row r="32" spans="1:10" ht="102">
      <c r="A32" s="73"/>
      <c r="B32" s="91" t="s">
        <v>42</v>
      </c>
      <c r="C32" s="11"/>
      <c r="D32" s="20"/>
      <c r="E32" s="2"/>
      <c r="F32" s="66"/>
    </row>
    <row r="33" spans="1:6">
      <c r="A33" s="73"/>
      <c r="B33" s="112" t="s">
        <v>43</v>
      </c>
      <c r="C33" s="11"/>
      <c r="D33" s="20"/>
      <c r="E33" s="2"/>
      <c r="F33" s="66"/>
    </row>
    <row r="34" spans="1:6" ht="25.5">
      <c r="A34" s="113" t="s">
        <v>61</v>
      </c>
      <c r="B34" s="114" t="s">
        <v>130</v>
      </c>
      <c r="C34" s="76"/>
      <c r="D34" s="20"/>
      <c r="E34" s="2"/>
      <c r="F34" s="66"/>
    </row>
    <row r="35" spans="1:6">
      <c r="A35" s="19"/>
      <c r="B35" s="77" t="s">
        <v>45</v>
      </c>
      <c r="C35" s="78" t="s">
        <v>11</v>
      </c>
      <c r="D35" s="20">
        <v>870</v>
      </c>
      <c r="E35" s="2">
        <v>0</v>
      </c>
      <c r="F35" s="66">
        <f t="shared" ref="F35" si="2">ROUND(D35*E35,2)</f>
        <v>0</v>
      </c>
    </row>
    <row r="36" spans="1:6" ht="25.5">
      <c r="A36" s="19"/>
      <c r="B36" s="112" t="s">
        <v>175</v>
      </c>
      <c r="C36" s="78"/>
      <c r="D36" s="20"/>
      <c r="E36" s="2"/>
      <c r="F36" s="66"/>
    </row>
    <row r="37" spans="1:6">
      <c r="A37" s="115" t="s">
        <v>64</v>
      </c>
      <c r="B37" s="79" t="s">
        <v>160</v>
      </c>
      <c r="C37" s="11" t="s">
        <v>57</v>
      </c>
      <c r="D37" s="20">
        <v>1</v>
      </c>
      <c r="E37" s="2">
        <v>0</v>
      </c>
      <c r="F37" s="66">
        <f t="shared" ref="F37:F44" si="3">ROUND(D37*E37,2)</f>
        <v>0</v>
      </c>
    </row>
    <row r="38" spans="1:6">
      <c r="A38" s="115"/>
      <c r="B38" s="174" t="s">
        <v>199</v>
      </c>
      <c r="C38" s="76" t="s">
        <v>57</v>
      </c>
      <c r="D38" s="20">
        <v>1</v>
      </c>
      <c r="E38" s="12">
        <v>0</v>
      </c>
      <c r="F38" s="66">
        <f t="shared" si="3"/>
        <v>0</v>
      </c>
    </row>
    <row r="39" spans="1:6">
      <c r="A39" s="116"/>
      <c r="B39" s="79" t="s">
        <v>177</v>
      </c>
      <c r="C39" s="45" t="s">
        <v>57</v>
      </c>
      <c r="D39" s="46">
        <v>5</v>
      </c>
      <c r="E39" s="13">
        <v>0</v>
      </c>
      <c r="F39" s="66">
        <f t="shared" si="3"/>
        <v>0</v>
      </c>
    </row>
    <row r="40" spans="1:6">
      <c r="A40" s="80" t="s">
        <v>67</v>
      </c>
      <c r="B40" s="77" t="s">
        <v>48</v>
      </c>
      <c r="C40" s="78" t="s">
        <v>11</v>
      </c>
      <c r="D40" s="20">
        <v>870</v>
      </c>
      <c r="E40" s="2">
        <v>0</v>
      </c>
      <c r="F40" s="66">
        <f t="shared" si="3"/>
        <v>0</v>
      </c>
    </row>
    <row r="41" spans="1:6">
      <c r="A41" s="80" t="s">
        <v>70</v>
      </c>
      <c r="B41" s="77" t="s">
        <v>49</v>
      </c>
      <c r="C41" s="78" t="s">
        <v>11</v>
      </c>
      <c r="D41" s="20">
        <v>870</v>
      </c>
      <c r="E41" s="2">
        <v>0</v>
      </c>
      <c r="F41" s="66">
        <f t="shared" si="3"/>
        <v>0</v>
      </c>
    </row>
    <row r="42" spans="1:6" ht="25.5">
      <c r="A42" s="47" t="s">
        <v>73</v>
      </c>
      <c r="B42" s="44" t="s">
        <v>140</v>
      </c>
      <c r="C42" s="45" t="s">
        <v>11</v>
      </c>
      <c r="D42" s="46">
        <v>870</v>
      </c>
      <c r="E42" s="13">
        <v>0</v>
      </c>
      <c r="F42" s="66">
        <f t="shared" si="3"/>
        <v>0</v>
      </c>
    </row>
    <row r="43" spans="1:6">
      <c r="A43" s="63" t="s">
        <v>76</v>
      </c>
      <c r="B43" s="44" t="s">
        <v>107</v>
      </c>
      <c r="C43" s="45" t="s">
        <v>50</v>
      </c>
      <c r="D43" s="46">
        <v>1</v>
      </c>
      <c r="E43" s="13">
        <v>0</v>
      </c>
      <c r="F43" s="66">
        <f t="shared" si="3"/>
        <v>0</v>
      </c>
    </row>
    <row r="44" spans="1:6" ht="51">
      <c r="A44" s="63" t="s">
        <v>79</v>
      </c>
      <c r="B44" s="70" t="s">
        <v>181</v>
      </c>
      <c r="C44" s="11" t="s">
        <v>15</v>
      </c>
      <c r="D44" s="20">
        <v>2</v>
      </c>
      <c r="E44" s="2">
        <v>0</v>
      </c>
      <c r="F44" s="66">
        <f t="shared" si="3"/>
        <v>0</v>
      </c>
    </row>
    <row r="45" spans="1:6" s="117" customFormat="1">
      <c r="A45" s="81"/>
      <c r="B45" s="82"/>
      <c r="C45" s="83"/>
      <c r="D45" s="84"/>
      <c r="E45" s="18" t="s">
        <v>28</v>
      </c>
      <c r="F45" s="108">
        <f>SUBTOTAL(109,F32:F44)</f>
        <v>0</v>
      </c>
    </row>
    <row r="46" spans="1:6" s="117" customFormat="1">
      <c r="A46" s="85" t="s">
        <v>51</v>
      </c>
      <c r="B46" s="86" t="s">
        <v>112</v>
      </c>
      <c r="C46" s="87"/>
      <c r="D46" s="88"/>
      <c r="E46" s="1"/>
      <c r="F46" s="89"/>
    </row>
    <row r="47" spans="1:6" ht="38.25">
      <c r="A47" s="19" t="s">
        <v>61</v>
      </c>
      <c r="B47" s="77" t="s">
        <v>20</v>
      </c>
      <c r="C47" s="78" t="s">
        <v>21</v>
      </c>
      <c r="D47" s="20">
        <v>27</v>
      </c>
      <c r="E47" s="2">
        <v>0</v>
      </c>
      <c r="F47" s="66">
        <f t="shared" ref="F47:F50" si="4">ROUND(D47*E47,2)</f>
        <v>0</v>
      </c>
    </row>
    <row r="48" spans="1:6" ht="38.25">
      <c r="A48" s="19" t="s">
        <v>64</v>
      </c>
      <c r="B48" s="77" t="s">
        <v>23</v>
      </c>
      <c r="C48" s="78" t="s">
        <v>11</v>
      </c>
      <c r="D48" s="20">
        <v>20</v>
      </c>
      <c r="E48" s="2">
        <v>0</v>
      </c>
      <c r="F48" s="66">
        <f t="shared" si="4"/>
        <v>0</v>
      </c>
    </row>
    <row r="49" spans="1:6" ht="25.5">
      <c r="A49" s="19" t="s">
        <v>67</v>
      </c>
      <c r="B49" s="114" t="s">
        <v>24</v>
      </c>
      <c r="C49" s="78" t="s">
        <v>11</v>
      </c>
      <c r="D49" s="20">
        <v>20</v>
      </c>
      <c r="E49" s="2">
        <v>0</v>
      </c>
      <c r="F49" s="66">
        <f t="shared" si="4"/>
        <v>0</v>
      </c>
    </row>
    <row r="50" spans="1:6" ht="25.5">
      <c r="A50" s="19" t="s">
        <v>70</v>
      </c>
      <c r="B50" s="77" t="s">
        <v>25</v>
      </c>
      <c r="C50" s="78" t="s">
        <v>18</v>
      </c>
      <c r="D50" s="20">
        <v>34</v>
      </c>
      <c r="E50" s="2">
        <v>0</v>
      </c>
      <c r="F50" s="66">
        <f t="shared" si="4"/>
        <v>0</v>
      </c>
    </row>
    <row r="51" spans="1:6" ht="51">
      <c r="A51" s="19" t="s">
        <v>73</v>
      </c>
      <c r="B51" s="90" t="s">
        <v>156</v>
      </c>
      <c r="C51" s="76"/>
      <c r="D51" s="20"/>
      <c r="E51" s="2"/>
      <c r="F51" s="66"/>
    </row>
    <row r="52" spans="1:6">
      <c r="A52" s="19"/>
      <c r="B52" s="90" t="s">
        <v>157</v>
      </c>
      <c r="C52" s="78" t="s">
        <v>18</v>
      </c>
      <c r="D52" s="20">
        <v>305</v>
      </c>
      <c r="E52" s="2">
        <v>0</v>
      </c>
      <c r="F52" s="66">
        <f t="shared" ref="F52:F54" si="5">ROUND(D52*E52,2)</f>
        <v>0</v>
      </c>
    </row>
    <row r="53" spans="1:6">
      <c r="A53" s="19"/>
      <c r="B53" s="90" t="s">
        <v>158</v>
      </c>
      <c r="C53" s="76" t="s">
        <v>18</v>
      </c>
      <c r="D53" s="20">
        <v>620</v>
      </c>
      <c r="E53" s="2">
        <v>0</v>
      </c>
      <c r="F53" s="66">
        <f t="shared" si="5"/>
        <v>0</v>
      </c>
    </row>
    <row r="54" spans="1:6" ht="38.25">
      <c r="A54" s="19" t="s">
        <v>76</v>
      </c>
      <c r="B54" s="77" t="s">
        <v>26</v>
      </c>
      <c r="C54" s="76" t="s">
        <v>11</v>
      </c>
      <c r="D54" s="20">
        <v>60</v>
      </c>
      <c r="E54" s="2">
        <v>0</v>
      </c>
      <c r="F54" s="66">
        <f t="shared" si="5"/>
        <v>0</v>
      </c>
    </row>
    <row r="55" spans="1:6" s="117" customFormat="1">
      <c r="A55" s="81"/>
      <c r="B55" s="82"/>
      <c r="C55" s="83"/>
      <c r="D55" s="84"/>
      <c r="E55" s="18" t="s">
        <v>28</v>
      </c>
      <c r="F55" s="108">
        <f>SUBTOTAL(109,F47:F54)</f>
        <v>0</v>
      </c>
    </row>
    <row r="56" spans="1:6">
      <c r="A56" s="85" t="s">
        <v>113</v>
      </c>
      <c r="B56" s="97" t="s">
        <v>52</v>
      </c>
      <c r="C56" s="98"/>
      <c r="D56" s="99"/>
      <c r="E56" s="3"/>
      <c r="F56" s="89"/>
    </row>
    <row r="57" spans="1:6" ht="25.5">
      <c r="A57" s="19" t="s">
        <v>61</v>
      </c>
      <c r="B57" s="118" t="s">
        <v>53</v>
      </c>
      <c r="C57" s="76" t="s">
        <v>18</v>
      </c>
      <c r="D57" s="20">
        <v>1740</v>
      </c>
      <c r="E57" s="2">
        <v>0</v>
      </c>
      <c r="F57" s="66">
        <f t="shared" ref="F57:F64" si="6">ROUND(D57*E57,2)</f>
        <v>0</v>
      </c>
    </row>
    <row r="58" spans="1:6" ht="25.5">
      <c r="A58" s="19" t="s">
        <v>64</v>
      </c>
      <c r="B58" s="118" t="s">
        <v>54</v>
      </c>
      <c r="C58" s="76" t="s">
        <v>18</v>
      </c>
      <c r="D58" s="20">
        <v>982</v>
      </c>
      <c r="E58" s="2">
        <v>0</v>
      </c>
      <c r="F58" s="66">
        <f t="shared" si="6"/>
        <v>0</v>
      </c>
    </row>
    <row r="59" spans="1:6" ht="25.5">
      <c r="A59" s="19" t="s">
        <v>67</v>
      </c>
      <c r="B59" s="118" t="s">
        <v>55</v>
      </c>
      <c r="C59" s="76" t="s">
        <v>7</v>
      </c>
      <c r="D59" s="20">
        <v>220</v>
      </c>
      <c r="E59" s="2">
        <v>0</v>
      </c>
      <c r="F59" s="66">
        <f t="shared" si="6"/>
        <v>0</v>
      </c>
    </row>
    <row r="60" spans="1:6" ht="76.5">
      <c r="A60" s="19" t="s">
        <v>70</v>
      </c>
      <c r="B60" s="119" t="s">
        <v>56</v>
      </c>
      <c r="C60" s="165" t="s">
        <v>9</v>
      </c>
      <c r="D60" s="166">
        <f>3*4</f>
        <v>12</v>
      </c>
      <c r="E60" s="2">
        <v>0</v>
      </c>
      <c r="F60" s="66">
        <f>+E60*D60</f>
        <v>0</v>
      </c>
    </row>
    <row r="61" spans="1:6" s="111" customFormat="1" ht="15">
      <c r="A61" s="19" t="s">
        <v>73</v>
      </c>
      <c r="B61" s="94" t="s">
        <v>58</v>
      </c>
      <c r="C61" s="76" t="s">
        <v>11</v>
      </c>
      <c r="D61" s="20">
        <v>870</v>
      </c>
      <c r="E61" s="2">
        <v>0</v>
      </c>
      <c r="F61" s="66">
        <f t="shared" si="6"/>
        <v>0</v>
      </c>
    </row>
    <row r="62" spans="1:6" ht="25.5">
      <c r="A62" s="19" t="s">
        <v>76</v>
      </c>
      <c r="B62" s="120" t="s">
        <v>183</v>
      </c>
      <c r="C62" s="96" t="s">
        <v>57</v>
      </c>
      <c r="D62" s="64">
        <v>1</v>
      </c>
      <c r="E62" s="2">
        <v>0</v>
      </c>
      <c r="F62" s="66">
        <f t="shared" si="6"/>
        <v>0</v>
      </c>
    </row>
    <row r="63" spans="1:6" ht="38.25">
      <c r="A63" s="19" t="s">
        <v>79</v>
      </c>
      <c r="B63" s="69" t="s">
        <v>180</v>
      </c>
      <c r="C63" s="68" t="s">
        <v>9</v>
      </c>
      <c r="D63" s="64">
        <v>12</v>
      </c>
      <c r="E63" s="2">
        <v>0</v>
      </c>
      <c r="F63" s="66">
        <f t="shared" si="6"/>
        <v>0</v>
      </c>
    </row>
    <row r="64" spans="1:6" ht="25.5">
      <c r="A64" s="19" t="s">
        <v>82</v>
      </c>
      <c r="B64" s="55" t="s">
        <v>149</v>
      </c>
      <c r="C64" s="56" t="s">
        <v>9</v>
      </c>
      <c r="D64" s="57">
        <v>8</v>
      </c>
      <c r="E64" s="58">
        <v>0</v>
      </c>
      <c r="F64" s="66">
        <f t="shared" si="6"/>
        <v>0</v>
      </c>
    </row>
    <row r="65" spans="1:6">
      <c r="A65" s="81"/>
      <c r="B65" s="82"/>
      <c r="C65" s="83"/>
      <c r="D65" s="84"/>
      <c r="E65" s="107" t="s">
        <v>28</v>
      </c>
      <c r="F65" s="108">
        <f>SUBTOTAL(109,F57:F64)</f>
        <v>0</v>
      </c>
    </row>
    <row r="66" spans="1:6" ht="15">
      <c r="A66" s="38"/>
      <c r="B66" s="25" t="s">
        <v>109</v>
      </c>
      <c r="C66" s="39"/>
      <c r="D66" s="40"/>
      <c r="E66" s="164"/>
      <c r="F66" s="41"/>
    </row>
    <row r="67" spans="1:6" ht="15">
      <c r="A67" s="123"/>
      <c r="B67" s="123"/>
      <c r="C67" s="123"/>
      <c r="D67" s="123"/>
      <c r="E67" s="123"/>
      <c r="F67" s="124"/>
    </row>
    <row r="68" spans="1:6" ht="15">
      <c r="A68" s="125" t="str">
        <f>+A3</f>
        <v>I.</v>
      </c>
      <c r="B68" s="126" t="str">
        <f>+B3</f>
        <v>PRIPRAVLJALNA DELA</v>
      </c>
      <c r="C68" s="123"/>
      <c r="D68" s="123"/>
      <c r="E68" s="123"/>
      <c r="F68" s="127">
        <f>F15</f>
        <v>0</v>
      </c>
    </row>
    <row r="69" spans="1:6" ht="15">
      <c r="A69" s="125" t="str">
        <f>+A16</f>
        <v>II.</v>
      </c>
      <c r="B69" s="126" t="str">
        <f>+B16</f>
        <v>ZEMELJSKA DELA</v>
      </c>
      <c r="C69" s="123"/>
      <c r="D69" s="123"/>
      <c r="E69" s="123"/>
      <c r="F69" s="127">
        <f>F30</f>
        <v>0</v>
      </c>
    </row>
    <row r="70" spans="1:6" ht="15">
      <c r="A70" s="125" t="str">
        <f>+A31</f>
        <v>III.</v>
      </c>
      <c r="B70" s="126" t="str">
        <f>+B31</f>
        <v>VODOVODNA DELA</v>
      </c>
      <c r="C70" s="123"/>
      <c r="D70" s="123"/>
      <c r="E70" s="123"/>
      <c r="F70" s="127">
        <f>F45</f>
        <v>0</v>
      </c>
    </row>
    <row r="71" spans="1:6" ht="15">
      <c r="A71" s="125" t="s">
        <v>51</v>
      </c>
      <c r="B71" s="126" t="s">
        <v>112</v>
      </c>
      <c r="C71" s="123"/>
      <c r="D71" s="123"/>
      <c r="E71" s="123"/>
      <c r="F71" s="127">
        <f>F55</f>
        <v>0</v>
      </c>
    </row>
    <row r="72" spans="1:6" ht="15">
      <c r="A72" s="125" t="str">
        <f>+A56</f>
        <v>V.</v>
      </c>
      <c r="B72" s="126" t="str">
        <f>+B56</f>
        <v>ZAKLJUČNA DELA</v>
      </c>
      <c r="C72" s="123"/>
      <c r="D72" s="123"/>
      <c r="E72" s="123"/>
      <c r="F72" s="127">
        <f>F65</f>
        <v>0</v>
      </c>
    </row>
    <row r="73" spans="1:6" ht="15">
      <c r="A73" s="123"/>
      <c r="B73" s="128"/>
      <c r="C73" s="128"/>
      <c r="D73" s="128"/>
      <c r="E73" s="128"/>
      <c r="F73" s="129"/>
    </row>
    <row r="74" spans="1:6" ht="15.75">
      <c r="A74" s="163"/>
      <c r="B74" s="153" t="s">
        <v>28</v>
      </c>
      <c r="C74" s="153"/>
      <c r="D74" s="153"/>
      <c r="E74" s="153"/>
      <c r="F74" s="155">
        <f>SUM(F68:F72)</f>
        <v>0</v>
      </c>
    </row>
    <row r="75" spans="1:6">
      <c r="A75" s="134"/>
      <c r="B75" s="135"/>
      <c r="C75" s="136"/>
      <c r="D75" s="137"/>
      <c r="E75" s="138"/>
      <c r="F75" s="138"/>
    </row>
    <row r="76" spans="1:6">
      <c r="A76" s="134"/>
      <c r="B76" s="135"/>
      <c r="C76" s="136"/>
      <c r="D76" s="137"/>
      <c r="E76" s="138"/>
      <c r="F76" s="138"/>
    </row>
    <row r="77" spans="1:6">
      <c r="A77" s="134"/>
      <c r="B77" s="135"/>
      <c r="C77" s="136"/>
      <c r="D77" s="137"/>
      <c r="E77" s="138"/>
      <c r="F77" s="138"/>
    </row>
    <row r="78" spans="1:6">
      <c r="A78" s="134"/>
      <c r="B78" s="135"/>
      <c r="C78" s="136"/>
      <c r="D78" s="137"/>
      <c r="E78" s="138"/>
      <c r="F78" s="138"/>
    </row>
    <row r="79" spans="1:6">
      <c r="A79" s="134"/>
      <c r="B79" s="135"/>
      <c r="C79" s="136"/>
      <c r="D79" s="137"/>
      <c r="E79" s="138"/>
      <c r="F79" s="138"/>
    </row>
    <row r="80" spans="1:6">
      <c r="A80" s="134"/>
      <c r="B80" s="135"/>
      <c r="C80" s="136"/>
      <c r="D80" s="137"/>
      <c r="E80" s="138"/>
      <c r="F80" s="138"/>
    </row>
    <row r="81" spans="1:6">
      <c r="A81" s="134"/>
      <c r="B81" s="135"/>
      <c r="C81" s="136"/>
      <c r="D81" s="137"/>
      <c r="E81" s="138"/>
      <c r="F81" s="138"/>
    </row>
    <row r="82" spans="1:6">
      <c r="A82" s="134"/>
      <c r="B82" s="135"/>
      <c r="C82" s="136"/>
      <c r="D82" s="137"/>
      <c r="E82" s="138"/>
      <c r="F82" s="138"/>
    </row>
    <row r="83" spans="1:6">
      <c r="A83" s="134"/>
      <c r="B83" s="135"/>
      <c r="C83" s="136"/>
      <c r="D83" s="137"/>
      <c r="E83" s="138"/>
      <c r="F83" s="138"/>
    </row>
    <row r="84" spans="1:6">
      <c r="A84" s="134"/>
      <c r="B84" s="135"/>
      <c r="C84" s="136"/>
      <c r="D84" s="137"/>
      <c r="E84" s="138"/>
      <c r="F84" s="138"/>
    </row>
    <row r="85" spans="1:6">
      <c r="A85" s="134"/>
      <c r="B85" s="135"/>
      <c r="C85" s="136"/>
      <c r="D85" s="137"/>
      <c r="E85" s="138"/>
      <c r="F85" s="138"/>
    </row>
    <row r="86" spans="1:6">
      <c r="A86" s="134"/>
      <c r="B86" s="135"/>
      <c r="C86" s="136"/>
      <c r="D86" s="137"/>
      <c r="E86" s="138"/>
      <c r="F86" s="138"/>
    </row>
    <row r="87" spans="1:6">
      <c r="A87" s="134"/>
      <c r="B87" s="135"/>
      <c r="C87" s="136"/>
      <c r="D87" s="137"/>
      <c r="E87" s="138"/>
      <c r="F87" s="138"/>
    </row>
    <row r="88" spans="1:6">
      <c r="A88" s="134"/>
      <c r="B88" s="135"/>
      <c r="C88" s="136"/>
      <c r="D88" s="137"/>
      <c r="E88" s="138"/>
      <c r="F88" s="138"/>
    </row>
    <row r="89" spans="1:6">
      <c r="A89" s="134"/>
      <c r="B89" s="135"/>
      <c r="C89" s="136"/>
      <c r="D89" s="137"/>
      <c r="E89" s="138"/>
      <c r="F89" s="138"/>
    </row>
    <row r="90" spans="1:6">
      <c r="A90" s="134"/>
      <c r="B90" s="135"/>
      <c r="C90" s="136"/>
      <c r="D90" s="137"/>
      <c r="E90" s="138"/>
      <c r="F90" s="138"/>
    </row>
    <row r="91" spans="1:6">
      <c r="A91" s="134"/>
      <c r="B91" s="135"/>
      <c r="C91" s="136"/>
      <c r="D91" s="137"/>
      <c r="E91" s="138"/>
      <c r="F91" s="138"/>
    </row>
    <row r="92" spans="1:6">
      <c r="A92" s="134"/>
      <c r="B92" s="135"/>
      <c r="C92" s="136"/>
      <c r="D92" s="137"/>
      <c r="E92" s="138"/>
      <c r="F92" s="138"/>
    </row>
    <row r="93" spans="1:6">
      <c r="A93" s="134"/>
      <c r="B93" s="135"/>
      <c r="C93" s="136"/>
      <c r="D93" s="137"/>
      <c r="E93" s="138"/>
      <c r="F93" s="138"/>
    </row>
    <row r="94" spans="1:6">
      <c r="A94" s="134"/>
      <c r="B94" s="135"/>
      <c r="C94" s="136"/>
      <c r="D94" s="137"/>
      <c r="E94" s="138"/>
      <c r="F94" s="138"/>
    </row>
    <row r="95" spans="1:6">
      <c r="A95" s="134"/>
      <c r="B95" s="135"/>
      <c r="C95" s="136"/>
      <c r="D95" s="137"/>
      <c r="E95" s="138"/>
      <c r="F95" s="138"/>
    </row>
    <row r="96" spans="1:6">
      <c r="A96" s="134"/>
      <c r="B96" s="135"/>
      <c r="C96" s="136"/>
      <c r="D96" s="137"/>
      <c r="E96" s="138"/>
      <c r="F96" s="138"/>
    </row>
    <row r="97" spans="1:6">
      <c r="A97" s="134"/>
      <c r="B97" s="135"/>
      <c r="C97" s="136"/>
      <c r="D97" s="137"/>
      <c r="E97" s="138"/>
      <c r="F97" s="138"/>
    </row>
    <row r="98" spans="1:6">
      <c r="A98" s="134"/>
      <c r="B98" s="135"/>
      <c r="C98" s="136"/>
      <c r="D98" s="137"/>
      <c r="E98" s="138"/>
      <c r="F98" s="138"/>
    </row>
    <row r="99" spans="1:6">
      <c r="A99" s="134"/>
      <c r="B99" s="135"/>
      <c r="C99" s="136"/>
      <c r="D99" s="137"/>
      <c r="E99" s="138"/>
      <c r="F99" s="138"/>
    </row>
    <row r="100" spans="1:6">
      <c r="A100" s="134"/>
      <c r="B100" s="135"/>
      <c r="C100" s="136"/>
      <c r="D100" s="137"/>
      <c r="E100" s="138"/>
      <c r="F100" s="138"/>
    </row>
    <row r="101" spans="1:6">
      <c r="A101" s="134"/>
      <c r="B101" s="135"/>
      <c r="C101" s="136"/>
      <c r="D101" s="137"/>
      <c r="E101" s="138"/>
      <c r="F101" s="138"/>
    </row>
    <row r="102" spans="1:6">
      <c r="A102" s="134"/>
      <c r="B102" s="135"/>
      <c r="C102" s="136"/>
      <c r="D102" s="137"/>
      <c r="E102" s="138"/>
      <c r="F102" s="138"/>
    </row>
    <row r="103" spans="1:6">
      <c r="A103" s="134"/>
      <c r="B103" s="135"/>
      <c r="C103" s="136"/>
      <c r="D103" s="137"/>
      <c r="E103" s="138"/>
      <c r="F103" s="138"/>
    </row>
    <row r="104" spans="1:6">
      <c r="A104" s="134"/>
      <c r="B104" s="135"/>
      <c r="C104" s="136"/>
      <c r="D104" s="137"/>
      <c r="E104" s="138"/>
      <c r="F104" s="138"/>
    </row>
    <row r="105" spans="1:6">
      <c r="A105" s="134"/>
      <c r="B105" s="135"/>
      <c r="C105" s="136"/>
      <c r="D105" s="137"/>
      <c r="E105" s="138"/>
      <c r="F105" s="138"/>
    </row>
    <row r="106" spans="1:6">
      <c r="A106" s="134"/>
      <c r="B106" s="135"/>
      <c r="C106" s="136"/>
      <c r="D106" s="137"/>
      <c r="E106" s="138"/>
      <c r="F106" s="138"/>
    </row>
    <row r="107" spans="1:6">
      <c r="A107" s="134"/>
      <c r="B107" s="135"/>
      <c r="C107" s="136"/>
      <c r="D107" s="137"/>
      <c r="E107" s="138"/>
      <c r="F107" s="138"/>
    </row>
    <row r="108" spans="1:6">
      <c r="A108" s="134"/>
      <c r="B108" s="135"/>
      <c r="C108" s="136"/>
      <c r="D108" s="137"/>
      <c r="E108" s="138"/>
      <c r="F108" s="138"/>
    </row>
    <row r="109" spans="1:6">
      <c r="A109" s="134"/>
      <c r="B109" s="135"/>
      <c r="C109" s="136"/>
      <c r="D109" s="137"/>
      <c r="E109" s="138"/>
      <c r="F109" s="138"/>
    </row>
    <row r="110" spans="1:6">
      <c r="A110" s="134"/>
      <c r="B110" s="135"/>
      <c r="C110" s="136"/>
      <c r="D110" s="137"/>
      <c r="E110" s="138"/>
      <c r="F110" s="138"/>
    </row>
    <row r="111" spans="1:6">
      <c r="A111" s="134"/>
      <c r="B111" s="135"/>
      <c r="C111" s="136"/>
      <c r="D111" s="137"/>
      <c r="E111" s="138"/>
      <c r="F111" s="138"/>
    </row>
    <row r="112" spans="1:6">
      <c r="A112" s="134"/>
      <c r="B112" s="135"/>
      <c r="C112" s="136"/>
      <c r="D112" s="137"/>
      <c r="E112" s="138"/>
      <c r="F112" s="138"/>
    </row>
    <row r="113" spans="1:6">
      <c r="A113" s="134"/>
      <c r="B113" s="135"/>
      <c r="C113" s="136"/>
      <c r="D113" s="137"/>
      <c r="E113" s="138"/>
      <c r="F113" s="138"/>
    </row>
    <row r="114" spans="1:6"/>
    <row r="126" spans="1:6"/>
    <row r="127" spans="1:6"/>
    <row r="128" spans="1:6"/>
    <row r="129"/>
    <row r="144"/>
    <row r="145"/>
    <row r="177"/>
    <row r="190"/>
    <row r="192"/>
    <row r="193"/>
    <row r="194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</sheetData>
  <sheetProtection algorithmName="SHA-512" hashValue="KmJ41mqCLoLwK7y5w0bLimWAOu+ux9sKlFACvoIwK1co+xfnjgu/t/OSyC7Gv5DaiFo/V4gWkuBA20/gyI4YCg==" saltValue="453rxQSe5fUFM1YKrLidzw==" spinCount="100000" sheet="1" objects="1" scenarios="1"/>
  <mergeCells count="1">
    <mergeCell ref="A1:F1"/>
  </mergeCells>
  <pageMargins left="0.7" right="0.7" top="0.75" bottom="0.75" header="0.3" footer="0.3"/>
  <pageSetup paperSize="9" orientation="portrait" r:id="rId1"/>
  <rowBreaks count="5" manualBreakCount="5">
    <brk id="15" max="16383" man="1"/>
    <brk id="30" max="16383" man="1"/>
    <brk id="45" max="16383" man="1"/>
    <brk id="55" max="16383" man="1"/>
    <brk id="65" max="16383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7"/>
  <sheetViews>
    <sheetView topLeftCell="A52" zoomScale="110" zoomScaleNormal="110" workbookViewId="0">
      <selection activeCell="E42" sqref="E42"/>
    </sheetView>
  </sheetViews>
  <sheetFormatPr defaultColWidth="9.140625" defaultRowHeight="14.25" zeroHeight="1"/>
  <cols>
    <col min="1" max="1" width="7.140625" style="139" bestFit="1" customWidth="1"/>
    <col min="2" max="2" width="35.42578125" style="140" customWidth="1"/>
    <col min="3" max="3" width="7.7109375" style="141" customWidth="1"/>
    <col min="4" max="4" width="10.5703125" style="142" customWidth="1"/>
    <col min="5" max="5" width="11.140625" style="143" customWidth="1"/>
    <col min="6" max="6" width="15.140625" style="143" customWidth="1"/>
    <col min="7" max="9" width="9.140625" style="102"/>
    <col min="10" max="10" width="10.42578125" style="102" bestFit="1" customWidth="1"/>
    <col min="11" max="16373" width="9.140625" style="102"/>
    <col min="16374" max="16384" width="19" style="102" customWidth="1"/>
  </cols>
  <sheetData>
    <row r="1" spans="1:6" ht="15" customHeight="1">
      <c r="A1" s="180" t="s">
        <v>108</v>
      </c>
      <c r="B1" s="180"/>
      <c r="C1" s="180"/>
      <c r="D1" s="180"/>
      <c r="E1" s="180"/>
      <c r="F1" s="180"/>
    </row>
    <row r="2" spans="1:6">
      <c r="A2" s="103" t="s">
        <v>0</v>
      </c>
      <c r="B2" s="104" t="s">
        <v>1</v>
      </c>
      <c r="C2" s="105" t="s">
        <v>2</v>
      </c>
      <c r="D2" s="105" t="s">
        <v>3</v>
      </c>
      <c r="E2" s="99" t="s">
        <v>4</v>
      </c>
      <c r="F2" s="99" t="s">
        <v>5</v>
      </c>
    </row>
    <row r="3" spans="1:6">
      <c r="A3" s="85" t="s">
        <v>95</v>
      </c>
      <c r="B3" s="101" t="s">
        <v>111</v>
      </c>
      <c r="C3" s="101"/>
      <c r="D3" s="88"/>
      <c r="E3" s="106"/>
      <c r="F3" s="89"/>
    </row>
    <row r="4" spans="1:6" ht="51">
      <c r="A4" s="19" t="s">
        <v>61</v>
      </c>
      <c r="B4" s="93" t="s">
        <v>6</v>
      </c>
      <c r="C4" s="76" t="s">
        <v>15</v>
      </c>
      <c r="D4" s="20">
        <v>1</v>
      </c>
      <c r="E4" s="2">
        <v>0</v>
      </c>
      <c r="F4" s="66">
        <f>ROUND(D4*E4,2)</f>
        <v>0</v>
      </c>
    </row>
    <row r="5" spans="1:6" ht="25.5">
      <c r="A5" s="19" t="s">
        <v>64</v>
      </c>
      <c r="B5" s="77" t="s">
        <v>8</v>
      </c>
      <c r="C5" s="78" t="s">
        <v>9</v>
      </c>
      <c r="D5" s="20">
        <v>50</v>
      </c>
      <c r="E5" s="2">
        <v>0</v>
      </c>
      <c r="F5" s="66">
        <f t="shared" ref="F5:F15" si="0">ROUND(D5*E5,2)</f>
        <v>0</v>
      </c>
    </row>
    <row r="6" spans="1:6" ht="63.75">
      <c r="A6" s="19" t="s">
        <v>67</v>
      </c>
      <c r="B6" s="93" t="s">
        <v>10</v>
      </c>
      <c r="C6" s="76" t="s">
        <v>11</v>
      </c>
      <c r="D6" s="20">
        <v>7992</v>
      </c>
      <c r="E6" s="2">
        <v>0</v>
      </c>
      <c r="F6" s="66">
        <f t="shared" si="0"/>
        <v>0</v>
      </c>
    </row>
    <row r="7" spans="1:6" ht="25.5">
      <c r="A7" s="19" t="s">
        <v>70</v>
      </c>
      <c r="B7" s="93" t="s">
        <v>12</v>
      </c>
      <c r="C7" s="76" t="s">
        <v>13</v>
      </c>
      <c r="D7" s="20">
        <v>5</v>
      </c>
      <c r="E7" s="2">
        <v>0</v>
      </c>
      <c r="F7" s="66">
        <f t="shared" si="0"/>
        <v>0</v>
      </c>
    </row>
    <row r="8" spans="1:6" ht="25.5">
      <c r="A8" s="19" t="s">
        <v>73</v>
      </c>
      <c r="B8" s="95" t="s">
        <v>144</v>
      </c>
      <c r="C8" s="11" t="s">
        <v>15</v>
      </c>
      <c r="D8" s="20">
        <v>1</v>
      </c>
      <c r="E8" s="2">
        <v>0</v>
      </c>
      <c r="F8" s="66">
        <f t="shared" si="0"/>
        <v>0</v>
      </c>
    </row>
    <row r="9" spans="1:6" ht="51">
      <c r="A9" s="19" t="s">
        <v>76</v>
      </c>
      <c r="B9" s="92" t="s">
        <v>178</v>
      </c>
      <c r="C9" s="11" t="s">
        <v>15</v>
      </c>
      <c r="D9" s="20">
        <v>3</v>
      </c>
      <c r="E9" s="2">
        <v>0</v>
      </c>
      <c r="F9" s="66">
        <f t="shared" si="0"/>
        <v>0</v>
      </c>
    </row>
    <row r="10" spans="1:6" ht="51">
      <c r="A10" s="19" t="s">
        <v>79</v>
      </c>
      <c r="B10" s="93" t="s">
        <v>16</v>
      </c>
      <c r="C10" s="76" t="s">
        <v>13</v>
      </c>
      <c r="D10" s="20">
        <v>267</v>
      </c>
      <c r="E10" s="2">
        <v>0</v>
      </c>
      <c r="F10" s="66">
        <f t="shared" si="0"/>
        <v>0</v>
      </c>
    </row>
    <row r="11" spans="1:6" ht="25.5">
      <c r="A11" s="19" t="s">
        <v>82</v>
      </c>
      <c r="B11" s="94" t="s">
        <v>17</v>
      </c>
      <c r="C11" s="76" t="s">
        <v>18</v>
      </c>
      <c r="D11" s="20">
        <v>600</v>
      </c>
      <c r="E11" s="2">
        <v>0</v>
      </c>
      <c r="F11" s="66">
        <f t="shared" si="0"/>
        <v>0</v>
      </c>
    </row>
    <row r="12" spans="1:6" ht="91.5" customHeight="1">
      <c r="A12" s="19" t="s">
        <v>85</v>
      </c>
      <c r="B12" s="93" t="s">
        <v>98</v>
      </c>
      <c r="C12" s="76" t="s">
        <v>18</v>
      </c>
      <c r="D12" s="20">
        <v>5365</v>
      </c>
      <c r="E12" s="2">
        <v>0</v>
      </c>
      <c r="F12" s="66">
        <f t="shared" si="0"/>
        <v>0</v>
      </c>
    </row>
    <row r="13" spans="1:6" ht="51">
      <c r="A13" s="19" t="s">
        <v>91</v>
      </c>
      <c r="B13" s="93" t="s">
        <v>99</v>
      </c>
      <c r="C13" s="76" t="s">
        <v>18</v>
      </c>
      <c r="D13" s="20">
        <v>210</v>
      </c>
      <c r="E13" s="2">
        <v>0</v>
      </c>
      <c r="F13" s="66">
        <f t="shared" si="0"/>
        <v>0</v>
      </c>
    </row>
    <row r="14" spans="1:6" ht="38.25">
      <c r="A14" s="19" t="s">
        <v>93</v>
      </c>
      <c r="B14" s="94" t="s">
        <v>102</v>
      </c>
      <c r="C14" s="76" t="s">
        <v>15</v>
      </c>
      <c r="D14" s="20">
        <v>10</v>
      </c>
      <c r="E14" s="2">
        <v>0</v>
      </c>
      <c r="F14" s="66">
        <f t="shared" si="0"/>
        <v>0</v>
      </c>
    </row>
    <row r="15" spans="1:6">
      <c r="A15" s="19" t="s">
        <v>96</v>
      </c>
      <c r="B15" s="10" t="s">
        <v>103</v>
      </c>
      <c r="C15" s="11" t="s">
        <v>15</v>
      </c>
      <c r="D15" s="20">
        <v>1</v>
      </c>
      <c r="E15" s="2">
        <v>0</v>
      </c>
      <c r="F15" s="66">
        <f t="shared" si="0"/>
        <v>0</v>
      </c>
    </row>
    <row r="16" spans="1:6">
      <c r="A16" s="81"/>
      <c r="B16" s="82"/>
      <c r="C16" s="83"/>
      <c r="D16" s="84"/>
      <c r="E16" s="18" t="s">
        <v>28</v>
      </c>
      <c r="F16" s="108">
        <f>SUBTOTAL(109,F4:F15)</f>
        <v>0</v>
      </c>
    </row>
    <row r="17" spans="1:10">
      <c r="A17" s="85" t="s">
        <v>105</v>
      </c>
      <c r="B17" s="86" t="s">
        <v>30</v>
      </c>
      <c r="C17" s="87"/>
      <c r="D17" s="88"/>
      <c r="E17" s="1"/>
      <c r="F17" s="89"/>
    </row>
    <row r="18" spans="1:10" ht="51">
      <c r="A18" s="19" t="s">
        <v>61</v>
      </c>
      <c r="B18" s="93" t="s">
        <v>116</v>
      </c>
      <c r="C18" s="76" t="s">
        <v>21</v>
      </c>
      <c r="D18" s="20">
        <v>1266.4000000000001</v>
      </c>
      <c r="E18" s="2">
        <v>0</v>
      </c>
      <c r="F18" s="66">
        <f>ROUND(D18*E18,2)</f>
        <v>0</v>
      </c>
    </row>
    <row r="19" spans="1:10" ht="51">
      <c r="A19" s="19" t="s">
        <v>64</v>
      </c>
      <c r="B19" s="77" t="s">
        <v>145</v>
      </c>
      <c r="C19" s="76"/>
      <c r="D19" s="20"/>
      <c r="E19" s="2"/>
      <c r="F19" s="66"/>
    </row>
    <row r="20" spans="1:10">
      <c r="A20" s="19"/>
      <c r="B20" s="77" t="s">
        <v>106</v>
      </c>
      <c r="C20" s="78" t="s">
        <v>21</v>
      </c>
      <c r="D20" s="20">
        <v>8235.2999999999993</v>
      </c>
      <c r="E20" s="2">
        <v>0</v>
      </c>
      <c r="F20" s="66">
        <f>ROUND(D20*E20,2)</f>
        <v>0</v>
      </c>
      <c r="J20" s="109"/>
    </row>
    <row r="21" spans="1:10">
      <c r="A21" s="19"/>
      <c r="B21" s="77" t="s">
        <v>33</v>
      </c>
      <c r="C21" s="76" t="s">
        <v>21</v>
      </c>
      <c r="D21" s="20">
        <v>1732.8</v>
      </c>
      <c r="E21" s="2">
        <v>0</v>
      </c>
      <c r="F21" s="66">
        <f>ROUND(D21*E21,2)</f>
        <v>0</v>
      </c>
    </row>
    <row r="22" spans="1:10" ht="51">
      <c r="A22" s="19" t="s">
        <v>67</v>
      </c>
      <c r="B22" s="77" t="s">
        <v>146</v>
      </c>
      <c r="C22" s="78" t="s">
        <v>21</v>
      </c>
      <c r="D22" s="20">
        <v>78</v>
      </c>
      <c r="E22" s="2">
        <v>0</v>
      </c>
      <c r="F22" s="66">
        <f t="shared" ref="F22:F31" si="1">ROUND(D22*E22,2)</f>
        <v>0</v>
      </c>
    </row>
    <row r="23" spans="1:10" ht="25.5">
      <c r="A23" s="19" t="s">
        <v>70</v>
      </c>
      <c r="B23" s="77" t="s">
        <v>34</v>
      </c>
      <c r="C23" s="78" t="s">
        <v>18</v>
      </c>
      <c r="D23" s="20">
        <v>4795.2</v>
      </c>
      <c r="E23" s="2">
        <v>0</v>
      </c>
      <c r="F23" s="66">
        <f t="shared" si="1"/>
        <v>0</v>
      </c>
    </row>
    <row r="24" spans="1:10" ht="51">
      <c r="A24" s="19" t="s">
        <v>73</v>
      </c>
      <c r="B24" s="77" t="s">
        <v>35</v>
      </c>
      <c r="C24" s="76" t="s">
        <v>21</v>
      </c>
      <c r="D24" s="20">
        <v>1918</v>
      </c>
      <c r="E24" s="2">
        <v>0</v>
      </c>
      <c r="F24" s="66">
        <f t="shared" si="1"/>
        <v>0</v>
      </c>
      <c r="H24" s="110"/>
    </row>
    <row r="25" spans="1:10" ht="51">
      <c r="A25" s="19" t="s">
        <v>76</v>
      </c>
      <c r="B25" s="77" t="s">
        <v>36</v>
      </c>
      <c r="C25" s="76" t="s">
        <v>21</v>
      </c>
      <c r="D25" s="20">
        <v>3198</v>
      </c>
      <c r="E25" s="2">
        <v>0</v>
      </c>
      <c r="F25" s="66">
        <f t="shared" si="1"/>
        <v>0</v>
      </c>
      <c r="H25" s="110"/>
    </row>
    <row r="26" spans="1:10" ht="51">
      <c r="A26" s="19" t="s">
        <v>79</v>
      </c>
      <c r="B26" s="77" t="s">
        <v>37</v>
      </c>
      <c r="C26" s="76" t="s">
        <v>21</v>
      </c>
      <c r="D26" s="20">
        <v>5050.3</v>
      </c>
      <c r="E26" s="2">
        <v>0</v>
      </c>
      <c r="F26" s="66">
        <f t="shared" si="1"/>
        <v>0</v>
      </c>
    </row>
    <row r="27" spans="1:10" ht="25.5">
      <c r="A27" s="19" t="s">
        <v>82</v>
      </c>
      <c r="B27" s="77" t="s">
        <v>38</v>
      </c>
      <c r="C27" s="78" t="s">
        <v>18</v>
      </c>
      <c r="D27" s="20">
        <v>360</v>
      </c>
      <c r="E27" s="2">
        <v>0</v>
      </c>
      <c r="F27" s="66">
        <f>+E27*D27</f>
        <v>0</v>
      </c>
    </row>
    <row r="28" spans="1:10" ht="89.25">
      <c r="A28" s="19" t="s">
        <v>85</v>
      </c>
      <c r="B28" s="77" t="s">
        <v>117</v>
      </c>
      <c r="C28" s="78" t="s">
        <v>11</v>
      </c>
      <c r="D28" s="20">
        <v>70</v>
      </c>
      <c r="E28" s="2">
        <v>0</v>
      </c>
      <c r="F28" s="66">
        <f t="shared" si="1"/>
        <v>0</v>
      </c>
    </row>
    <row r="29" spans="1:10" ht="56.25" customHeight="1">
      <c r="A29" s="19" t="s">
        <v>91</v>
      </c>
      <c r="B29" s="77" t="s">
        <v>39</v>
      </c>
      <c r="C29" s="78" t="s">
        <v>21</v>
      </c>
      <c r="D29" s="20">
        <v>4472.3999999999996</v>
      </c>
      <c r="E29" s="2">
        <v>0</v>
      </c>
      <c r="F29" s="66">
        <f t="shared" si="1"/>
        <v>0</v>
      </c>
    </row>
    <row r="30" spans="1:10" ht="25.5">
      <c r="A30" s="19" t="s">
        <v>93</v>
      </c>
      <c r="B30" s="14" t="s">
        <v>92</v>
      </c>
      <c r="C30" s="15" t="s">
        <v>15</v>
      </c>
      <c r="D30" s="16">
        <v>29</v>
      </c>
      <c r="E30" s="17">
        <v>0</v>
      </c>
      <c r="F30" s="66">
        <f t="shared" si="1"/>
        <v>0</v>
      </c>
    </row>
    <row r="31" spans="1:10" ht="38.25">
      <c r="A31" s="19" t="s">
        <v>96</v>
      </c>
      <c r="B31" s="44" t="s">
        <v>182</v>
      </c>
      <c r="C31" s="78" t="s">
        <v>21</v>
      </c>
      <c r="D31" s="16">
        <v>5.8</v>
      </c>
      <c r="E31" s="17">
        <v>0</v>
      </c>
      <c r="F31" s="66">
        <f t="shared" si="1"/>
        <v>0</v>
      </c>
    </row>
    <row r="32" spans="1:10">
      <c r="A32" s="81"/>
      <c r="B32" s="82"/>
      <c r="C32" s="83"/>
      <c r="D32" s="84"/>
      <c r="E32" s="18" t="s">
        <v>28</v>
      </c>
      <c r="F32" s="108">
        <f>SUBTOTAL(109,F18:F31)</f>
        <v>0</v>
      </c>
    </row>
    <row r="33" spans="1:6" s="111" customFormat="1" ht="15">
      <c r="A33" s="85" t="s">
        <v>40</v>
      </c>
      <c r="B33" s="86" t="s">
        <v>41</v>
      </c>
      <c r="C33" s="87"/>
      <c r="D33" s="88"/>
      <c r="E33" s="1"/>
      <c r="F33" s="89"/>
    </row>
    <row r="34" spans="1:6" ht="102.75" customHeight="1">
      <c r="A34" s="73"/>
      <c r="B34" s="100" t="s">
        <v>179</v>
      </c>
      <c r="C34" s="11"/>
      <c r="D34" s="20"/>
      <c r="E34" s="2"/>
      <c r="F34" s="66"/>
    </row>
    <row r="35" spans="1:6">
      <c r="A35" s="19"/>
      <c r="B35" s="112" t="s">
        <v>43</v>
      </c>
      <c r="C35" s="11"/>
      <c r="D35" s="20"/>
      <c r="E35" s="2"/>
      <c r="F35" s="66"/>
    </row>
    <row r="36" spans="1:6" ht="25.5">
      <c r="A36" s="113" t="s">
        <v>61</v>
      </c>
      <c r="B36" s="114" t="s">
        <v>110</v>
      </c>
      <c r="C36" s="76"/>
      <c r="D36" s="20"/>
      <c r="E36" s="2"/>
      <c r="F36" s="66"/>
    </row>
    <row r="37" spans="1:6">
      <c r="A37" s="19"/>
      <c r="B37" s="77" t="s">
        <v>44</v>
      </c>
      <c r="C37" s="76" t="s">
        <v>11</v>
      </c>
      <c r="D37" s="20">
        <v>7129</v>
      </c>
      <c r="E37" s="2">
        <v>0</v>
      </c>
      <c r="F37" s="66">
        <f t="shared" ref="F37:F53" si="2">ROUND(D37*E37,2)</f>
        <v>0</v>
      </c>
    </row>
    <row r="38" spans="1:6">
      <c r="A38" s="19"/>
      <c r="B38" s="77" t="s">
        <v>45</v>
      </c>
      <c r="C38" s="78" t="s">
        <v>11</v>
      </c>
      <c r="D38" s="20">
        <v>863</v>
      </c>
      <c r="E38" s="2">
        <v>0</v>
      </c>
      <c r="F38" s="66">
        <f t="shared" si="2"/>
        <v>0</v>
      </c>
    </row>
    <row r="39" spans="1:6" ht="38.25">
      <c r="A39" s="19"/>
      <c r="B39" s="112" t="s">
        <v>175</v>
      </c>
      <c r="C39" s="78"/>
      <c r="D39" s="20"/>
      <c r="E39" s="2"/>
      <c r="F39" s="66"/>
    </row>
    <row r="40" spans="1:6" s="111" customFormat="1" ht="15">
      <c r="A40" s="115" t="s">
        <v>64</v>
      </c>
      <c r="B40" s="79" t="s">
        <v>159</v>
      </c>
      <c r="C40" s="76" t="s">
        <v>57</v>
      </c>
      <c r="D40" s="20">
        <v>8</v>
      </c>
      <c r="E40" s="12">
        <v>0</v>
      </c>
      <c r="F40" s="66">
        <f t="shared" si="2"/>
        <v>0</v>
      </c>
    </row>
    <row r="41" spans="1:6" s="111" customFormat="1" ht="15">
      <c r="A41" s="116"/>
      <c r="B41" s="71" t="s">
        <v>200</v>
      </c>
      <c r="C41" s="45" t="s">
        <v>57</v>
      </c>
      <c r="D41" s="175">
        <v>6</v>
      </c>
      <c r="E41" s="13">
        <v>0</v>
      </c>
      <c r="F41" s="66">
        <f t="shared" si="2"/>
        <v>0</v>
      </c>
    </row>
    <row r="42" spans="1:6" s="111" customFormat="1" ht="15">
      <c r="A42" s="116"/>
      <c r="B42" s="71" t="s">
        <v>201</v>
      </c>
      <c r="C42" s="45" t="s">
        <v>57</v>
      </c>
      <c r="D42" s="175">
        <v>5</v>
      </c>
      <c r="E42" s="13">
        <v>0</v>
      </c>
      <c r="F42" s="66">
        <f t="shared" ref="F42" si="3">ROUND(D42*E42,2)</f>
        <v>0</v>
      </c>
    </row>
    <row r="43" spans="1:6" s="111" customFormat="1" ht="15">
      <c r="A43" s="116"/>
      <c r="B43" s="71" t="s">
        <v>160</v>
      </c>
      <c r="C43" s="45" t="s">
        <v>57</v>
      </c>
      <c r="D43" s="46">
        <v>7</v>
      </c>
      <c r="E43" s="13">
        <v>0</v>
      </c>
      <c r="F43" s="66">
        <f t="shared" si="2"/>
        <v>0</v>
      </c>
    </row>
    <row r="44" spans="1:6" s="111" customFormat="1" ht="15">
      <c r="A44" s="116"/>
      <c r="B44" s="71" t="s">
        <v>163</v>
      </c>
      <c r="C44" s="45" t="s">
        <v>57</v>
      </c>
      <c r="D44" s="46">
        <v>1</v>
      </c>
      <c r="E44" s="13">
        <v>0</v>
      </c>
      <c r="F44" s="66">
        <f t="shared" si="2"/>
        <v>0</v>
      </c>
    </row>
    <row r="45" spans="1:6" s="111" customFormat="1" ht="15">
      <c r="A45" s="116"/>
      <c r="B45" s="71" t="s">
        <v>164</v>
      </c>
      <c r="C45" s="45" t="s">
        <v>57</v>
      </c>
      <c r="D45" s="46">
        <v>1</v>
      </c>
      <c r="E45" s="13">
        <v>0</v>
      </c>
      <c r="F45" s="66">
        <f t="shared" si="2"/>
        <v>0</v>
      </c>
    </row>
    <row r="46" spans="1:6" s="111" customFormat="1" ht="15">
      <c r="A46" s="116"/>
      <c r="B46" s="71" t="s">
        <v>162</v>
      </c>
      <c r="C46" s="45" t="s">
        <v>57</v>
      </c>
      <c r="D46" s="46">
        <v>4</v>
      </c>
      <c r="E46" s="13">
        <v>0</v>
      </c>
      <c r="F46" s="66">
        <f t="shared" si="2"/>
        <v>0</v>
      </c>
    </row>
    <row r="47" spans="1:6" s="111" customFormat="1" ht="15">
      <c r="A47" s="116"/>
      <c r="B47" s="71" t="s">
        <v>165</v>
      </c>
      <c r="C47" s="45" t="s">
        <v>57</v>
      </c>
      <c r="D47" s="46">
        <v>4</v>
      </c>
      <c r="E47" s="13">
        <v>0</v>
      </c>
      <c r="F47" s="66">
        <f t="shared" si="2"/>
        <v>0</v>
      </c>
    </row>
    <row r="48" spans="1:6" s="117" customFormat="1">
      <c r="A48" s="80"/>
      <c r="B48" s="71" t="s">
        <v>166</v>
      </c>
      <c r="C48" s="45" t="s">
        <v>57</v>
      </c>
      <c r="D48" s="20">
        <v>14</v>
      </c>
      <c r="E48" s="2">
        <v>0</v>
      </c>
      <c r="F48" s="66">
        <f t="shared" si="2"/>
        <v>0</v>
      </c>
    </row>
    <row r="49" spans="1:10">
      <c r="A49" s="80" t="s">
        <v>67</v>
      </c>
      <c r="B49" s="77" t="s">
        <v>48</v>
      </c>
      <c r="C49" s="78" t="s">
        <v>11</v>
      </c>
      <c r="D49" s="20">
        <v>7992</v>
      </c>
      <c r="E49" s="2">
        <v>0</v>
      </c>
      <c r="F49" s="66">
        <f t="shared" si="2"/>
        <v>0</v>
      </c>
    </row>
    <row r="50" spans="1:10">
      <c r="A50" s="80" t="s">
        <v>70</v>
      </c>
      <c r="B50" s="77" t="s">
        <v>49</v>
      </c>
      <c r="C50" s="78" t="s">
        <v>11</v>
      </c>
      <c r="D50" s="20">
        <v>7992</v>
      </c>
      <c r="E50" s="2">
        <v>0</v>
      </c>
      <c r="F50" s="66">
        <f t="shared" si="2"/>
        <v>0</v>
      </c>
    </row>
    <row r="51" spans="1:10" ht="25.5">
      <c r="A51" s="47" t="s">
        <v>73</v>
      </c>
      <c r="B51" s="44" t="s">
        <v>140</v>
      </c>
      <c r="C51" s="45" t="s">
        <v>11</v>
      </c>
      <c r="D51" s="46">
        <v>7992</v>
      </c>
      <c r="E51" s="13">
        <v>0</v>
      </c>
      <c r="F51" s="66">
        <f t="shared" si="2"/>
        <v>0</v>
      </c>
    </row>
    <row r="52" spans="1:10">
      <c r="A52" s="63" t="s">
        <v>76</v>
      </c>
      <c r="B52" s="44" t="s">
        <v>107</v>
      </c>
      <c r="C52" s="45" t="s">
        <v>50</v>
      </c>
      <c r="D52" s="46">
        <v>1</v>
      </c>
      <c r="E52" s="13">
        <v>0</v>
      </c>
      <c r="F52" s="66">
        <f t="shared" si="2"/>
        <v>0</v>
      </c>
    </row>
    <row r="53" spans="1:10" ht="51">
      <c r="A53" s="63" t="s">
        <v>79</v>
      </c>
      <c r="B53" s="70" t="s">
        <v>181</v>
      </c>
      <c r="C53" s="11" t="s">
        <v>15</v>
      </c>
      <c r="D53" s="20">
        <v>9</v>
      </c>
      <c r="E53" s="2">
        <v>0</v>
      </c>
      <c r="F53" s="66">
        <f t="shared" si="2"/>
        <v>0</v>
      </c>
    </row>
    <row r="54" spans="1:10" s="117" customFormat="1">
      <c r="A54" s="81"/>
      <c r="B54" s="82"/>
      <c r="C54" s="83"/>
      <c r="D54" s="84"/>
      <c r="E54" s="18" t="s">
        <v>28</v>
      </c>
      <c r="F54" s="108">
        <f>SUBTOTAL(109,F34:F53)</f>
        <v>0</v>
      </c>
    </row>
    <row r="55" spans="1:10" s="117" customFormat="1">
      <c r="A55" s="85" t="s">
        <v>51</v>
      </c>
      <c r="B55" s="86" t="s">
        <v>112</v>
      </c>
      <c r="C55" s="87"/>
      <c r="D55" s="88"/>
      <c r="E55" s="1"/>
      <c r="F55" s="89"/>
    </row>
    <row r="56" spans="1:10" s="117" customFormat="1" ht="38.25">
      <c r="A56" s="19" t="s">
        <v>61</v>
      </c>
      <c r="B56" s="10" t="s">
        <v>115</v>
      </c>
      <c r="C56" s="11" t="s">
        <v>21</v>
      </c>
      <c r="D56" s="20">
        <v>400</v>
      </c>
      <c r="E56" s="2">
        <v>0</v>
      </c>
      <c r="F56" s="66">
        <f>ROUND(D56*E56,2)</f>
        <v>0</v>
      </c>
      <c r="I56" s="102"/>
    </row>
    <row r="57" spans="1:10" ht="38.25">
      <c r="A57" s="19" t="s">
        <v>64</v>
      </c>
      <c r="B57" s="77" t="s">
        <v>22</v>
      </c>
      <c r="C57" s="78" t="s">
        <v>18</v>
      </c>
      <c r="D57" s="20">
        <v>320</v>
      </c>
      <c r="E57" s="2">
        <v>0</v>
      </c>
      <c r="F57" s="66">
        <f>ROUND(D57*E57,2)</f>
        <v>0</v>
      </c>
    </row>
    <row r="58" spans="1:10" ht="51">
      <c r="A58" s="19" t="s">
        <v>67</v>
      </c>
      <c r="B58" s="77" t="s">
        <v>23</v>
      </c>
      <c r="C58" s="78" t="s">
        <v>11</v>
      </c>
      <c r="D58" s="20">
        <v>130</v>
      </c>
      <c r="E58" s="2">
        <v>0</v>
      </c>
      <c r="F58" s="66">
        <f>ROUND(D58*E58,2)</f>
        <v>0</v>
      </c>
    </row>
    <row r="59" spans="1:10" ht="25.5">
      <c r="A59" s="19" t="s">
        <v>70</v>
      </c>
      <c r="B59" s="114" t="s">
        <v>100</v>
      </c>
      <c r="C59" s="78" t="s">
        <v>11</v>
      </c>
      <c r="D59" s="20">
        <v>130</v>
      </c>
      <c r="E59" s="2">
        <v>0</v>
      </c>
      <c r="F59" s="66">
        <f>ROUND(D59*E59,2)</f>
        <v>0</v>
      </c>
    </row>
    <row r="60" spans="1:10" ht="25.5">
      <c r="A60" s="19" t="s">
        <v>73</v>
      </c>
      <c r="B60" s="77" t="s">
        <v>114</v>
      </c>
      <c r="C60" s="78" t="s">
        <v>18</v>
      </c>
      <c r="D60" s="20">
        <v>80</v>
      </c>
      <c r="E60" s="2">
        <v>0</v>
      </c>
      <c r="F60" s="66">
        <f>ROUND(D60*E60,2)</f>
        <v>0</v>
      </c>
    </row>
    <row r="61" spans="1:10" ht="51">
      <c r="A61" s="19" t="s">
        <v>76</v>
      </c>
      <c r="B61" s="90" t="s">
        <v>156</v>
      </c>
      <c r="C61" s="76"/>
      <c r="D61" s="20"/>
      <c r="E61" s="2"/>
      <c r="F61" s="66"/>
    </row>
    <row r="62" spans="1:10">
      <c r="A62" s="19"/>
      <c r="B62" s="90" t="s">
        <v>157</v>
      </c>
      <c r="C62" s="78" t="s">
        <v>18</v>
      </c>
      <c r="D62" s="20">
        <v>5365</v>
      </c>
      <c r="E62" s="2">
        <v>0</v>
      </c>
      <c r="F62" s="66">
        <f>ROUND(D62*E62,2)</f>
        <v>0</v>
      </c>
      <c r="H62" s="110"/>
      <c r="J62" s="109"/>
    </row>
    <row r="63" spans="1:10">
      <c r="A63" s="19"/>
      <c r="B63" s="90" t="s">
        <v>158</v>
      </c>
      <c r="C63" s="76" t="s">
        <v>18</v>
      </c>
      <c r="D63" s="20">
        <v>11100</v>
      </c>
      <c r="E63" s="2">
        <v>0</v>
      </c>
      <c r="F63" s="66">
        <f>ROUND(D63*E63,2)</f>
        <v>0</v>
      </c>
      <c r="H63" s="110"/>
    </row>
    <row r="64" spans="1:10" ht="38.25">
      <c r="A64" s="19" t="s">
        <v>79</v>
      </c>
      <c r="B64" s="77" t="s">
        <v>101</v>
      </c>
      <c r="C64" s="76" t="s">
        <v>11</v>
      </c>
      <c r="D64" s="20">
        <v>180</v>
      </c>
      <c r="E64" s="2">
        <v>0</v>
      </c>
      <c r="F64" s="66">
        <f>ROUND(D64*E64,2)</f>
        <v>0</v>
      </c>
    </row>
    <row r="65" spans="1:6" s="117" customFormat="1">
      <c r="A65" s="81"/>
      <c r="B65" s="82"/>
      <c r="C65" s="83"/>
      <c r="D65" s="84"/>
      <c r="E65" s="18" t="s">
        <v>28</v>
      </c>
      <c r="F65" s="108">
        <f>SUBTOTAL(109,F56:F64)</f>
        <v>0</v>
      </c>
    </row>
    <row r="66" spans="1:6">
      <c r="A66" s="85" t="s">
        <v>113</v>
      </c>
      <c r="B66" s="97" t="s">
        <v>52</v>
      </c>
      <c r="C66" s="98"/>
      <c r="D66" s="99"/>
      <c r="E66" s="3"/>
      <c r="F66" s="89"/>
    </row>
    <row r="67" spans="1:6" ht="25.5">
      <c r="A67" s="19" t="s">
        <v>61</v>
      </c>
      <c r="B67" s="118" t="s">
        <v>124</v>
      </c>
      <c r="C67" s="76" t="s">
        <v>18</v>
      </c>
      <c r="D67" s="20">
        <v>14258</v>
      </c>
      <c r="E67" s="2">
        <v>0</v>
      </c>
      <c r="F67" s="66">
        <f t="shared" ref="F67:F74" si="4">ROUND(D67*E67,2)</f>
        <v>0</v>
      </c>
    </row>
    <row r="68" spans="1:6" ht="38.25">
      <c r="A68" s="19" t="s">
        <v>64</v>
      </c>
      <c r="B68" s="118" t="s">
        <v>123</v>
      </c>
      <c r="C68" s="76" t="s">
        <v>18</v>
      </c>
      <c r="D68" s="20">
        <v>10693</v>
      </c>
      <c r="E68" s="2">
        <v>0</v>
      </c>
      <c r="F68" s="66">
        <f t="shared" si="4"/>
        <v>0</v>
      </c>
    </row>
    <row r="69" spans="1:6" ht="25.5">
      <c r="A69" s="19" t="s">
        <v>67</v>
      </c>
      <c r="B69" s="118" t="s">
        <v>122</v>
      </c>
      <c r="C69" s="76" t="s">
        <v>7</v>
      </c>
      <c r="D69" s="20">
        <v>7400</v>
      </c>
      <c r="E69" s="2">
        <v>0</v>
      </c>
      <c r="F69" s="66">
        <f t="shared" si="4"/>
        <v>0</v>
      </c>
    </row>
    <row r="70" spans="1:6" ht="78" customHeight="1">
      <c r="A70" s="113" t="s">
        <v>70</v>
      </c>
      <c r="B70" s="119" t="s">
        <v>56</v>
      </c>
      <c r="C70" s="165" t="s">
        <v>9</v>
      </c>
      <c r="D70" s="166">
        <f>5*17</f>
        <v>85</v>
      </c>
      <c r="E70" s="2">
        <v>0</v>
      </c>
      <c r="F70" s="66">
        <f>+E70*D70</f>
        <v>0</v>
      </c>
    </row>
    <row r="71" spans="1:6" s="111" customFormat="1" ht="15">
      <c r="A71" s="19" t="s">
        <v>73</v>
      </c>
      <c r="B71" s="94" t="s">
        <v>121</v>
      </c>
      <c r="C71" s="76" t="s">
        <v>11</v>
      </c>
      <c r="D71" s="20">
        <v>7992</v>
      </c>
      <c r="E71" s="2">
        <v>0</v>
      </c>
      <c r="F71" s="66">
        <f t="shared" si="4"/>
        <v>0</v>
      </c>
    </row>
    <row r="72" spans="1:6" ht="25.5">
      <c r="A72" s="113" t="s">
        <v>76</v>
      </c>
      <c r="B72" s="120" t="s">
        <v>183</v>
      </c>
      <c r="C72" s="96" t="s">
        <v>57</v>
      </c>
      <c r="D72" s="64">
        <v>1</v>
      </c>
      <c r="E72" s="2">
        <v>0</v>
      </c>
      <c r="F72" s="66">
        <f t="shared" si="4"/>
        <v>0</v>
      </c>
    </row>
    <row r="73" spans="1:6" ht="38.25">
      <c r="A73" s="67" t="s">
        <v>79</v>
      </c>
      <c r="B73" s="69" t="s">
        <v>180</v>
      </c>
      <c r="C73" s="68" t="s">
        <v>9</v>
      </c>
      <c r="D73" s="64">
        <v>55</v>
      </c>
      <c r="E73" s="2">
        <v>0</v>
      </c>
      <c r="F73" s="66">
        <f t="shared" si="4"/>
        <v>0</v>
      </c>
    </row>
    <row r="74" spans="1:6" ht="25.5">
      <c r="A74" s="67" t="s">
        <v>82</v>
      </c>
      <c r="B74" s="55" t="s">
        <v>149</v>
      </c>
      <c r="C74" s="56" t="s">
        <v>9</v>
      </c>
      <c r="D74" s="57">
        <v>35</v>
      </c>
      <c r="E74" s="58">
        <v>0</v>
      </c>
      <c r="F74" s="66">
        <f t="shared" si="4"/>
        <v>0</v>
      </c>
    </row>
    <row r="75" spans="1:6">
      <c r="A75" s="81"/>
      <c r="B75" s="82"/>
      <c r="C75" s="83"/>
      <c r="D75" s="84"/>
      <c r="E75" s="18" t="s">
        <v>28</v>
      </c>
      <c r="F75" s="108">
        <f>SUBTOTAL(109,F67:F74)</f>
        <v>0</v>
      </c>
    </row>
    <row r="76" spans="1:6" ht="15">
      <c r="A76" s="121"/>
      <c r="B76" s="122" t="s">
        <v>109</v>
      </c>
      <c r="C76" s="121"/>
      <c r="D76" s="121"/>
      <c r="E76" s="121"/>
      <c r="F76" s="121"/>
    </row>
    <row r="77" spans="1:6" ht="15">
      <c r="A77" s="123"/>
      <c r="B77" s="123"/>
      <c r="C77" s="123"/>
      <c r="D77" s="123"/>
      <c r="E77" s="123"/>
      <c r="F77" s="124"/>
    </row>
    <row r="78" spans="1:6" ht="15">
      <c r="A78" s="125" t="str">
        <f>+A3</f>
        <v>I.</v>
      </c>
      <c r="B78" s="126" t="str">
        <f>+B3</f>
        <v>PRIPRAVLJALNA DELA</v>
      </c>
      <c r="C78" s="123"/>
      <c r="D78" s="123"/>
      <c r="E78" s="123"/>
      <c r="F78" s="127">
        <f>F16</f>
        <v>0</v>
      </c>
    </row>
    <row r="79" spans="1:6" ht="15">
      <c r="A79" s="125" t="str">
        <f>+A17</f>
        <v>II.</v>
      </c>
      <c r="B79" s="126" t="str">
        <f>+B17</f>
        <v>ZEMELJSKA DELA</v>
      </c>
      <c r="C79" s="123"/>
      <c r="D79" s="123"/>
      <c r="E79" s="123"/>
      <c r="F79" s="127">
        <f>F32</f>
        <v>0</v>
      </c>
    </row>
    <row r="80" spans="1:6" ht="15">
      <c r="A80" s="125" t="str">
        <f>+A33</f>
        <v>III.</v>
      </c>
      <c r="B80" s="126" t="str">
        <f>+B33</f>
        <v>VODOVODNA DELA</v>
      </c>
      <c r="C80" s="123"/>
      <c r="D80" s="123"/>
      <c r="E80" s="123"/>
      <c r="F80" s="127">
        <f>F54</f>
        <v>0</v>
      </c>
    </row>
    <row r="81" spans="1:6" ht="15">
      <c r="A81" s="125" t="s">
        <v>51</v>
      </c>
      <c r="B81" s="126" t="s">
        <v>112</v>
      </c>
      <c r="C81" s="123"/>
      <c r="D81" s="123"/>
      <c r="E81" s="123"/>
      <c r="F81" s="127">
        <f>F65</f>
        <v>0</v>
      </c>
    </row>
    <row r="82" spans="1:6" ht="15">
      <c r="A82" s="125" t="str">
        <f>+A66</f>
        <v>V.</v>
      </c>
      <c r="B82" s="126" t="str">
        <f>+B66</f>
        <v>ZAKLJUČNA DELA</v>
      </c>
      <c r="C82" s="123"/>
      <c r="D82" s="123"/>
      <c r="E82" s="123"/>
      <c r="F82" s="127">
        <f>F75</f>
        <v>0</v>
      </c>
    </row>
    <row r="83" spans="1:6" ht="15">
      <c r="A83" s="123"/>
      <c r="B83" s="128"/>
      <c r="C83" s="128"/>
      <c r="D83" s="128"/>
      <c r="E83" s="128"/>
      <c r="F83" s="129"/>
    </row>
    <row r="84" spans="1:6" ht="15.75">
      <c r="A84" s="130"/>
      <c r="B84" s="131" t="s">
        <v>28</v>
      </c>
      <c r="C84" s="132"/>
      <c r="D84" s="132"/>
      <c r="E84" s="132"/>
      <c r="F84" s="133">
        <f>SUM(F78:F82)</f>
        <v>0</v>
      </c>
    </row>
    <row r="85" spans="1:6">
      <c r="A85" s="134"/>
      <c r="B85" s="135"/>
      <c r="C85" s="136"/>
      <c r="D85" s="137"/>
      <c r="E85" s="138"/>
      <c r="F85" s="138"/>
    </row>
    <row r="86" spans="1:6">
      <c r="A86" s="134"/>
      <c r="B86" s="135"/>
      <c r="C86" s="136"/>
      <c r="D86" s="137"/>
      <c r="E86" s="138"/>
      <c r="F86" s="138"/>
    </row>
    <row r="87" spans="1:6">
      <c r="A87" s="134"/>
      <c r="B87" s="135"/>
      <c r="C87" s="136"/>
      <c r="D87" s="137"/>
      <c r="E87" s="138"/>
      <c r="F87" s="138"/>
    </row>
    <row r="88" spans="1:6">
      <c r="A88" s="134"/>
      <c r="B88" s="135"/>
      <c r="C88" s="136"/>
      <c r="D88" s="137"/>
      <c r="E88" s="138"/>
      <c r="F88" s="138"/>
    </row>
    <row r="89" spans="1:6">
      <c r="A89" s="134"/>
      <c r="B89" s="135"/>
      <c r="C89" s="136"/>
      <c r="D89" s="137"/>
      <c r="E89" s="138"/>
      <c r="F89" s="138"/>
    </row>
    <row r="90" spans="1:6">
      <c r="A90" s="134"/>
      <c r="B90" s="135"/>
      <c r="C90" s="136"/>
      <c r="D90" s="137"/>
      <c r="E90" s="138"/>
      <c r="F90" s="138"/>
    </row>
    <row r="91" spans="1:6">
      <c r="A91" s="134"/>
      <c r="B91" s="135"/>
      <c r="C91" s="136"/>
      <c r="D91" s="137"/>
      <c r="E91" s="138"/>
      <c r="F91" s="138"/>
    </row>
    <row r="92" spans="1:6">
      <c r="A92" s="134"/>
      <c r="B92" s="135"/>
      <c r="C92" s="136"/>
      <c r="D92" s="137"/>
      <c r="E92" s="138"/>
      <c r="F92" s="138"/>
    </row>
    <row r="93" spans="1:6">
      <c r="A93" s="134"/>
      <c r="B93" s="135"/>
      <c r="C93" s="136"/>
      <c r="D93" s="137"/>
      <c r="E93" s="138"/>
      <c r="F93" s="138"/>
    </row>
    <row r="94" spans="1:6">
      <c r="A94" s="134"/>
      <c r="B94" s="135"/>
      <c r="C94" s="136"/>
      <c r="D94" s="137"/>
      <c r="E94" s="138"/>
      <c r="F94" s="138"/>
    </row>
    <row r="95" spans="1:6">
      <c r="A95" s="134"/>
      <c r="B95" s="135"/>
      <c r="C95" s="136"/>
      <c r="D95" s="137"/>
      <c r="E95" s="138"/>
      <c r="F95" s="138"/>
    </row>
    <row r="96" spans="1:6">
      <c r="A96" s="134"/>
      <c r="B96" s="135"/>
      <c r="C96" s="136"/>
      <c r="D96" s="137"/>
      <c r="E96" s="138"/>
      <c r="F96" s="138"/>
    </row>
    <row r="97" spans="1:6">
      <c r="A97" s="134"/>
      <c r="B97" s="135"/>
      <c r="C97" s="136"/>
      <c r="D97" s="137"/>
      <c r="E97" s="138"/>
      <c r="F97" s="138"/>
    </row>
    <row r="98" spans="1:6">
      <c r="A98" s="134"/>
      <c r="B98" s="135"/>
      <c r="C98" s="136"/>
      <c r="D98" s="137"/>
      <c r="E98" s="138"/>
      <c r="F98" s="138"/>
    </row>
    <row r="99" spans="1:6">
      <c r="A99" s="134"/>
      <c r="B99" s="135"/>
      <c r="C99" s="136"/>
      <c r="D99" s="137"/>
      <c r="E99" s="138"/>
      <c r="F99" s="138"/>
    </row>
    <row r="100" spans="1:6">
      <c r="A100" s="134"/>
      <c r="B100" s="135"/>
      <c r="C100" s="136"/>
      <c r="D100" s="137"/>
      <c r="E100" s="138"/>
      <c r="F100" s="138"/>
    </row>
    <row r="101" spans="1:6">
      <c r="A101" s="134"/>
      <c r="B101" s="135"/>
      <c r="C101" s="136"/>
      <c r="D101" s="137"/>
      <c r="E101" s="138"/>
      <c r="F101" s="138"/>
    </row>
    <row r="102" spans="1:6">
      <c r="A102" s="134"/>
      <c r="B102" s="135"/>
      <c r="C102" s="136"/>
      <c r="D102" s="137"/>
      <c r="E102" s="138"/>
      <c r="F102" s="138"/>
    </row>
    <row r="103" spans="1:6">
      <c r="A103" s="134"/>
      <c r="B103" s="135"/>
      <c r="C103" s="136"/>
      <c r="D103" s="137"/>
      <c r="E103" s="138"/>
      <c r="F103" s="138"/>
    </row>
    <row r="104" spans="1:6">
      <c r="A104" s="134"/>
      <c r="B104" s="135"/>
      <c r="C104" s="136"/>
      <c r="D104" s="137"/>
      <c r="E104" s="138"/>
      <c r="F104" s="138"/>
    </row>
    <row r="105" spans="1:6">
      <c r="A105" s="134"/>
      <c r="B105" s="135"/>
      <c r="C105" s="136"/>
      <c r="D105" s="137"/>
      <c r="E105" s="138"/>
      <c r="F105" s="138"/>
    </row>
    <row r="106" spans="1:6">
      <c r="A106" s="134"/>
      <c r="B106" s="135"/>
      <c r="C106" s="136"/>
      <c r="D106" s="137"/>
      <c r="E106" s="138"/>
      <c r="F106" s="138"/>
    </row>
    <row r="107" spans="1:6">
      <c r="A107" s="134"/>
      <c r="B107" s="135"/>
      <c r="C107" s="136"/>
      <c r="D107" s="137"/>
      <c r="E107" s="138"/>
      <c r="F107" s="138"/>
    </row>
    <row r="108" spans="1:6">
      <c r="A108" s="134"/>
      <c r="B108" s="135"/>
      <c r="C108" s="136"/>
      <c r="D108" s="137"/>
      <c r="E108" s="138"/>
      <c r="F108" s="138"/>
    </row>
    <row r="109" spans="1:6">
      <c r="A109" s="134"/>
      <c r="B109" s="135"/>
      <c r="C109" s="136"/>
      <c r="D109" s="137"/>
      <c r="E109" s="138"/>
      <c r="F109" s="138"/>
    </row>
    <row r="110" spans="1:6">
      <c r="A110" s="134"/>
      <c r="B110" s="135"/>
      <c r="C110" s="136"/>
      <c r="D110" s="137"/>
      <c r="E110" s="138"/>
      <c r="F110" s="138"/>
    </row>
    <row r="111" spans="1:6">
      <c r="A111" s="134"/>
      <c r="B111" s="135"/>
      <c r="C111" s="136"/>
      <c r="D111" s="137"/>
      <c r="E111" s="138"/>
      <c r="F111" s="138"/>
    </row>
    <row r="112" spans="1:6">
      <c r="A112" s="134"/>
      <c r="B112" s="135"/>
      <c r="C112" s="136"/>
      <c r="D112" s="137"/>
      <c r="E112" s="138"/>
      <c r="F112" s="138"/>
    </row>
    <row r="113" spans="1:6">
      <c r="A113" s="134"/>
      <c r="B113" s="135"/>
      <c r="C113" s="136"/>
      <c r="D113" s="137"/>
      <c r="E113" s="138"/>
      <c r="F113" s="138"/>
    </row>
    <row r="114" spans="1:6">
      <c r="A114" s="134"/>
      <c r="B114" s="135"/>
      <c r="C114" s="136"/>
      <c r="D114" s="137"/>
      <c r="E114" s="138"/>
      <c r="F114" s="138"/>
    </row>
    <row r="115" spans="1:6">
      <c r="A115" s="134"/>
      <c r="B115" s="135"/>
      <c r="C115" s="136"/>
      <c r="D115" s="137"/>
      <c r="E115" s="138"/>
      <c r="F115" s="138"/>
    </row>
    <row r="116" spans="1:6">
      <c r="A116" s="134"/>
      <c r="B116" s="135"/>
      <c r="C116" s="136"/>
      <c r="D116" s="137"/>
      <c r="E116" s="138"/>
      <c r="F116" s="138"/>
    </row>
    <row r="117" spans="1:6">
      <c r="A117" s="134"/>
      <c r="B117" s="135"/>
      <c r="C117" s="136"/>
      <c r="D117" s="137"/>
      <c r="E117" s="138"/>
      <c r="F117" s="138"/>
    </row>
    <row r="118" spans="1:6">
      <c r="A118" s="134"/>
      <c r="B118" s="135"/>
      <c r="C118" s="136"/>
      <c r="D118" s="137"/>
      <c r="E118" s="138"/>
      <c r="F118" s="138"/>
    </row>
    <row r="119" spans="1:6">
      <c r="A119" s="134"/>
      <c r="B119" s="135"/>
      <c r="C119" s="136"/>
      <c r="D119" s="137"/>
      <c r="E119" s="138"/>
      <c r="F119" s="138"/>
    </row>
    <row r="120" spans="1:6">
      <c r="A120" s="134"/>
      <c r="B120" s="135"/>
      <c r="C120" s="136"/>
      <c r="D120" s="137"/>
      <c r="E120" s="138"/>
      <c r="F120" s="138"/>
    </row>
    <row r="121" spans="1:6">
      <c r="A121" s="134"/>
      <c r="B121" s="135"/>
      <c r="C121" s="136"/>
      <c r="D121" s="137"/>
      <c r="E121" s="138"/>
      <c r="F121" s="138"/>
    </row>
    <row r="122" spans="1:6">
      <c r="A122" s="134"/>
      <c r="B122" s="135"/>
      <c r="C122" s="136"/>
      <c r="D122" s="137"/>
      <c r="E122" s="138"/>
      <c r="F122" s="138"/>
    </row>
    <row r="123" spans="1:6">
      <c r="A123" s="134"/>
      <c r="B123" s="135"/>
      <c r="C123" s="136"/>
      <c r="D123" s="137"/>
      <c r="E123" s="138"/>
      <c r="F123" s="138"/>
    </row>
    <row r="129"/>
    <row r="130"/>
    <row r="193"/>
    <row r="194"/>
    <row r="209"/>
    <row r="210"/>
    <row r="211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8"/>
    <row r="270"/>
    <row r="271"/>
    <row r="272"/>
    <row r="273"/>
    <row r="274"/>
    <row r="275"/>
    <row r="276"/>
    <row r="277"/>
    <row r="287"/>
    <row r="288"/>
    <row r="289"/>
    <row r="290"/>
    <row r="292"/>
    <row r="306"/>
    <row r="322"/>
    <row r="338"/>
    <row r="339"/>
    <row r="340"/>
    <row r="351"/>
    <row r="353"/>
    <row r="354"/>
    <row r="355"/>
    <row r="356"/>
    <row r="357"/>
    <row r="358"/>
    <row r="359"/>
    <row r="362"/>
    <row r="365"/>
    <row r="367"/>
    <row r="368"/>
    <row r="369"/>
    <row r="370"/>
    <row r="371"/>
    <row r="372"/>
    <row r="373"/>
    <row r="374"/>
    <row r="375"/>
    <row r="378"/>
    <row r="381"/>
    <row r="382"/>
    <row r="383"/>
    <row r="384"/>
    <row r="385"/>
    <row r="386"/>
    <row r="387"/>
    <row r="388"/>
    <row r="389"/>
    <row r="390"/>
    <row r="391"/>
    <row r="394"/>
    <row r="397"/>
    <row r="398"/>
    <row r="399"/>
    <row r="400"/>
    <row r="401"/>
    <row r="402"/>
    <row r="403"/>
    <row r="404"/>
    <row r="405"/>
    <row r="406"/>
    <row r="407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</sheetData>
  <sheetProtection algorithmName="SHA-512" hashValue="ebFE/qN9Bf8yi72OuZL9XQBoeUdEaj/t77CFQfRe1uYBwLS39Q549qVpW1hKK/weEwSOLxf8rLsgIiMvv4iLlQ==" saltValue="j45hrTaOnwSOy2aso+UqpA==" spinCount="100000" sheet="1" objects="1" scenarios="1"/>
  <mergeCells count="1">
    <mergeCell ref="A1:F1"/>
  </mergeCells>
  <pageMargins left="0.7" right="0.7" top="0.75" bottom="0.75" header="0.3" footer="0.3"/>
  <pageSetup paperSize="9" orientation="portrait" r:id="rId1"/>
  <rowBreaks count="5" manualBreakCount="5">
    <brk id="16" max="16383" man="1"/>
    <brk id="32" max="16383" man="1"/>
    <brk id="54" max="16383" man="1"/>
    <brk id="65" max="16383" man="1"/>
    <brk id="75" max="1638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56"/>
  <sheetViews>
    <sheetView topLeftCell="A34" zoomScale="110" zoomScaleNormal="110" workbookViewId="0">
      <selection activeCell="E42" sqref="E42"/>
    </sheetView>
  </sheetViews>
  <sheetFormatPr defaultColWidth="9.140625" defaultRowHeight="14.25" zeroHeight="1"/>
  <cols>
    <col min="1" max="1" width="7.140625" style="139" bestFit="1" customWidth="1"/>
    <col min="2" max="2" width="35.28515625" style="140" customWidth="1"/>
    <col min="3" max="3" width="8" style="141" customWidth="1"/>
    <col min="4" max="4" width="11.28515625" style="142" customWidth="1"/>
    <col min="5" max="5" width="11.140625" style="143" customWidth="1"/>
    <col min="6" max="6" width="14.5703125" style="143" customWidth="1"/>
    <col min="7" max="16384" width="9.140625" style="102"/>
  </cols>
  <sheetData>
    <row r="1" spans="1:6" ht="15" customHeight="1">
      <c r="A1" s="180" t="s">
        <v>118</v>
      </c>
      <c r="B1" s="180"/>
      <c r="C1" s="180"/>
      <c r="D1" s="180"/>
      <c r="E1" s="180"/>
      <c r="F1" s="180"/>
    </row>
    <row r="2" spans="1:6">
      <c r="A2" s="103" t="s">
        <v>0</v>
      </c>
      <c r="B2" s="104" t="s">
        <v>1</v>
      </c>
      <c r="C2" s="105" t="s">
        <v>2</v>
      </c>
      <c r="D2" s="105" t="s">
        <v>3</v>
      </c>
      <c r="E2" s="99" t="s">
        <v>4</v>
      </c>
      <c r="F2" s="99" t="s">
        <v>5</v>
      </c>
    </row>
    <row r="3" spans="1:6">
      <c r="A3" s="85" t="s">
        <v>95</v>
      </c>
      <c r="B3" s="101" t="s">
        <v>111</v>
      </c>
      <c r="C3" s="101"/>
      <c r="D3" s="88"/>
      <c r="E3" s="106"/>
      <c r="F3" s="89"/>
    </row>
    <row r="4" spans="1:6" ht="51">
      <c r="A4" s="19" t="s">
        <v>61</v>
      </c>
      <c r="B4" s="93" t="s">
        <v>6</v>
      </c>
      <c r="C4" s="76" t="s">
        <v>15</v>
      </c>
      <c r="D4" s="20">
        <v>1</v>
      </c>
      <c r="E4" s="2">
        <v>0</v>
      </c>
      <c r="F4" s="66">
        <f>ROUND(D4*E4,2)</f>
        <v>0</v>
      </c>
    </row>
    <row r="5" spans="1:6" ht="25.5">
      <c r="A5" s="19" t="s">
        <v>64</v>
      </c>
      <c r="B5" s="77" t="s">
        <v>8</v>
      </c>
      <c r="C5" s="78" t="s">
        <v>9</v>
      </c>
      <c r="D5" s="20">
        <v>25</v>
      </c>
      <c r="E5" s="2">
        <v>0</v>
      </c>
      <c r="F5" s="66">
        <f t="shared" ref="F5:F15" si="0">ROUND(D5*E5,2)</f>
        <v>0</v>
      </c>
    </row>
    <row r="6" spans="1:6" ht="63.75">
      <c r="A6" s="19" t="s">
        <v>67</v>
      </c>
      <c r="B6" s="93" t="s">
        <v>10</v>
      </c>
      <c r="C6" s="76" t="s">
        <v>11</v>
      </c>
      <c r="D6" s="20">
        <v>3481</v>
      </c>
      <c r="E6" s="2">
        <v>0</v>
      </c>
      <c r="F6" s="66">
        <f t="shared" si="0"/>
        <v>0</v>
      </c>
    </row>
    <row r="7" spans="1:6" ht="25.5">
      <c r="A7" s="19" t="s">
        <v>70</v>
      </c>
      <c r="B7" s="93" t="s">
        <v>12</v>
      </c>
      <c r="C7" s="76" t="s">
        <v>13</v>
      </c>
      <c r="D7" s="20">
        <v>5</v>
      </c>
      <c r="E7" s="2">
        <v>0</v>
      </c>
      <c r="F7" s="66">
        <f t="shared" si="0"/>
        <v>0</v>
      </c>
    </row>
    <row r="8" spans="1:6" ht="25.5">
      <c r="A8" s="19" t="s">
        <v>73</v>
      </c>
      <c r="B8" s="95" t="s">
        <v>144</v>
      </c>
      <c r="C8" s="11" t="s">
        <v>15</v>
      </c>
      <c r="D8" s="20">
        <v>1</v>
      </c>
      <c r="E8" s="2">
        <v>0</v>
      </c>
      <c r="F8" s="66">
        <f t="shared" si="0"/>
        <v>0</v>
      </c>
    </row>
    <row r="9" spans="1:6" ht="51">
      <c r="A9" s="19" t="s">
        <v>76</v>
      </c>
      <c r="B9" s="92" t="s">
        <v>178</v>
      </c>
      <c r="C9" s="11" t="s">
        <v>15</v>
      </c>
      <c r="D9" s="20">
        <v>2</v>
      </c>
      <c r="E9" s="2">
        <v>0</v>
      </c>
      <c r="F9" s="66">
        <f t="shared" si="0"/>
        <v>0</v>
      </c>
    </row>
    <row r="10" spans="1:6" ht="51">
      <c r="A10" s="19" t="s">
        <v>79</v>
      </c>
      <c r="B10" s="93" t="s">
        <v>16</v>
      </c>
      <c r="C10" s="76" t="s">
        <v>13</v>
      </c>
      <c r="D10" s="20">
        <v>116</v>
      </c>
      <c r="E10" s="2">
        <v>0</v>
      </c>
      <c r="F10" s="66">
        <f t="shared" si="0"/>
        <v>0</v>
      </c>
    </row>
    <row r="11" spans="1:6" ht="25.5">
      <c r="A11" s="19" t="s">
        <v>82</v>
      </c>
      <c r="B11" s="94" t="s">
        <v>17</v>
      </c>
      <c r="C11" s="76" t="s">
        <v>18</v>
      </c>
      <c r="D11" s="20">
        <v>290</v>
      </c>
      <c r="E11" s="2">
        <v>0</v>
      </c>
      <c r="F11" s="66">
        <f t="shared" si="0"/>
        <v>0</v>
      </c>
    </row>
    <row r="12" spans="1:6" ht="89.25">
      <c r="A12" s="19" t="s">
        <v>85</v>
      </c>
      <c r="B12" s="93" t="s">
        <v>98</v>
      </c>
      <c r="C12" s="76" t="s">
        <v>18</v>
      </c>
      <c r="D12" s="20">
        <v>652.5</v>
      </c>
      <c r="E12" s="2">
        <v>0</v>
      </c>
      <c r="F12" s="66">
        <f t="shared" si="0"/>
        <v>0</v>
      </c>
    </row>
    <row r="13" spans="1:6" ht="51">
      <c r="A13" s="19" t="s">
        <v>91</v>
      </c>
      <c r="B13" s="93" t="s">
        <v>99</v>
      </c>
      <c r="C13" s="76" t="s">
        <v>18</v>
      </c>
      <c r="D13" s="20">
        <v>80</v>
      </c>
      <c r="E13" s="2">
        <v>0</v>
      </c>
      <c r="F13" s="66">
        <f t="shared" si="0"/>
        <v>0</v>
      </c>
    </row>
    <row r="14" spans="1:6" ht="38.25">
      <c r="A14" s="19" t="s">
        <v>93</v>
      </c>
      <c r="B14" s="94" t="s">
        <v>27</v>
      </c>
      <c r="C14" s="76" t="s">
        <v>15</v>
      </c>
      <c r="D14" s="20">
        <v>5</v>
      </c>
      <c r="E14" s="2">
        <v>0</v>
      </c>
      <c r="F14" s="66">
        <f t="shared" si="0"/>
        <v>0</v>
      </c>
    </row>
    <row r="15" spans="1:6">
      <c r="A15" s="19" t="s">
        <v>96</v>
      </c>
      <c r="B15" s="10" t="s">
        <v>103</v>
      </c>
      <c r="C15" s="11" t="s">
        <v>15</v>
      </c>
      <c r="D15" s="20">
        <v>1</v>
      </c>
      <c r="E15" s="2">
        <v>0</v>
      </c>
      <c r="F15" s="66">
        <f t="shared" si="0"/>
        <v>0</v>
      </c>
    </row>
    <row r="16" spans="1:6">
      <c r="A16" s="81"/>
      <c r="B16" s="82"/>
      <c r="C16" s="83"/>
      <c r="D16" s="84"/>
      <c r="E16" s="18" t="s">
        <v>28</v>
      </c>
      <c r="F16" s="108">
        <f>SUBTOTAL(109,F4:F15)</f>
        <v>0</v>
      </c>
    </row>
    <row r="17" spans="1:11">
      <c r="A17" s="85" t="s">
        <v>105</v>
      </c>
      <c r="B17" s="86" t="s">
        <v>30</v>
      </c>
      <c r="C17" s="87"/>
      <c r="D17" s="88"/>
      <c r="E17" s="1"/>
      <c r="F17" s="89"/>
    </row>
    <row r="18" spans="1:11" ht="38.25">
      <c r="A18" s="19" t="s">
        <v>61</v>
      </c>
      <c r="B18" s="93" t="s">
        <v>31</v>
      </c>
      <c r="C18" s="76" t="s">
        <v>21</v>
      </c>
      <c r="D18" s="20">
        <v>779.35</v>
      </c>
      <c r="E18" s="2">
        <v>0</v>
      </c>
      <c r="F18" s="66">
        <f>ROUND(D18*E18,2)</f>
        <v>0</v>
      </c>
    </row>
    <row r="19" spans="1:11" ht="51">
      <c r="A19" s="19" t="s">
        <v>64</v>
      </c>
      <c r="B19" s="77" t="s">
        <v>145</v>
      </c>
      <c r="C19" s="76"/>
      <c r="D19" s="20"/>
      <c r="E19" s="2"/>
      <c r="F19" s="66"/>
    </row>
    <row r="20" spans="1:11">
      <c r="A20" s="19"/>
      <c r="B20" s="77" t="s">
        <v>32</v>
      </c>
      <c r="C20" s="78" t="s">
        <v>21</v>
      </c>
      <c r="D20" s="20">
        <v>4105.8</v>
      </c>
      <c r="E20" s="2">
        <v>0</v>
      </c>
      <c r="F20" s="66">
        <f>ROUND(D20*E20,2)</f>
        <v>0</v>
      </c>
      <c r="K20" s="109"/>
    </row>
    <row r="21" spans="1:11">
      <c r="A21" s="19"/>
      <c r="B21" s="77" t="s">
        <v>33</v>
      </c>
      <c r="C21" s="76" t="s">
        <v>21</v>
      </c>
      <c r="D21" s="20">
        <v>933.6</v>
      </c>
      <c r="E21" s="2">
        <v>0</v>
      </c>
      <c r="F21" s="66">
        <f>ROUND(D21*E21,2)</f>
        <v>0</v>
      </c>
    </row>
    <row r="22" spans="1:11" ht="51">
      <c r="A22" s="19" t="s">
        <v>67</v>
      </c>
      <c r="B22" s="77" t="s">
        <v>146</v>
      </c>
      <c r="C22" s="78" t="s">
        <v>21</v>
      </c>
      <c r="D22" s="20">
        <v>39</v>
      </c>
      <c r="E22" s="2">
        <v>0</v>
      </c>
      <c r="F22" s="66">
        <f t="shared" ref="F22:F30" si="1">ROUND(D22*E22,2)</f>
        <v>0</v>
      </c>
    </row>
    <row r="23" spans="1:11" ht="25.5">
      <c r="A23" s="19" t="s">
        <v>70</v>
      </c>
      <c r="B23" s="77" t="s">
        <v>34</v>
      </c>
      <c r="C23" s="78" t="s">
        <v>18</v>
      </c>
      <c r="D23" s="20">
        <v>2088.6</v>
      </c>
      <c r="E23" s="2">
        <v>0</v>
      </c>
      <c r="F23" s="66">
        <f t="shared" si="1"/>
        <v>0</v>
      </c>
    </row>
    <row r="24" spans="1:11" ht="51">
      <c r="A24" s="19" t="s">
        <v>73</v>
      </c>
      <c r="B24" s="77" t="s">
        <v>35</v>
      </c>
      <c r="C24" s="76" t="s">
        <v>21</v>
      </c>
      <c r="D24" s="20">
        <v>835</v>
      </c>
      <c r="E24" s="2">
        <v>0</v>
      </c>
      <c r="F24" s="66">
        <f t="shared" si="1"/>
        <v>0</v>
      </c>
      <c r="H24" s="110"/>
    </row>
    <row r="25" spans="1:11" ht="51">
      <c r="A25" s="19" t="s">
        <v>76</v>
      </c>
      <c r="B25" s="77" t="s">
        <v>36</v>
      </c>
      <c r="C25" s="76" t="s">
        <v>21</v>
      </c>
      <c r="D25" s="20">
        <v>472</v>
      </c>
      <c r="E25" s="2">
        <v>0</v>
      </c>
      <c r="F25" s="66">
        <f t="shared" si="1"/>
        <v>0</v>
      </c>
      <c r="H25" s="110"/>
    </row>
    <row r="26" spans="1:11" ht="51">
      <c r="A26" s="19" t="s">
        <v>79</v>
      </c>
      <c r="B26" s="77" t="s">
        <v>37</v>
      </c>
      <c r="C26" s="76" t="s">
        <v>21</v>
      </c>
      <c r="D26" s="20">
        <v>3792</v>
      </c>
      <c r="E26" s="2">
        <v>0</v>
      </c>
      <c r="F26" s="66">
        <f t="shared" si="1"/>
        <v>0</v>
      </c>
    </row>
    <row r="27" spans="1:11" ht="25.5">
      <c r="A27" s="19" t="s">
        <v>82</v>
      </c>
      <c r="B27" s="77" t="s">
        <v>38</v>
      </c>
      <c r="C27" s="78" t="s">
        <v>18</v>
      </c>
      <c r="D27" s="20">
        <v>180</v>
      </c>
      <c r="E27" s="2">
        <v>0</v>
      </c>
      <c r="F27" s="66">
        <f>+E27*D27</f>
        <v>0</v>
      </c>
    </row>
    <row r="28" spans="1:11" ht="89.25">
      <c r="A28" s="19" t="s">
        <v>85</v>
      </c>
      <c r="B28" s="77" t="s">
        <v>119</v>
      </c>
      <c r="C28" s="78" t="s">
        <v>11</v>
      </c>
      <c r="D28" s="20">
        <v>60</v>
      </c>
      <c r="E28" s="2">
        <v>0</v>
      </c>
      <c r="F28" s="66">
        <f t="shared" si="1"/>
        <v>0</v>
      </c>
    </row>
    <row r="29" spans="1:11" ht="51.75" customHeight="1">
      <c r="A29" s="19" t="s">
        <v>91</v>
      </c>
      <c r="B29" s="77" t="s">
        <v>39</v>
      </c>
      <c r="C29" s="78" t="s">
        <v>21</v>
      </c>
      <c r="D29" s="20">
        <v>1089</v>
      </c>
      <c r="E29" s="2">
        <v>0</v>
      </c>
      <c r="F29" s="66">
        <f t="shared" si="1"/>
        <v>0</v>
      </c>
    </row>
    <row r="30" spans="1:11" ht="25.5">
      <c r="A30" s="19" t="s">
        <v>93</v>
      </c>
      <c r="B30" s="14" t="s">
        <v>92</v>
      </c>
      <c r="C30" s="15" t="s">
        <v>15</v>
      </c>
      <c r="D30" s="16">
        <v>18</v>
      </c>
      <c r="E30" s="17">
        <v>0</v>
      </c>
      <c r="F30" s="66">
        <f t="shared" si="1"/>
        <v>0</v>
      </c>
    </row>
    <row r="31" spans="1:11" ht="38.25">
      <c r="A31" s="19" t="s">
        <v>96</v>
      </c>
      <c r="B31" s="44" t="s">
        <v>182</v>
      </c>
      <c r="C31" s="78" t="s">
        <v>21</v>
      </c>
      <c r="D31" s="16">
        <v>3.6</v>
      </c>
      <c r="E31" s="17">
        <v>0</v>
      </c>
      <c r="F31" s="66">
        <f>ROUND(D31*E31,2)</f>
        <v>0</v>
      </c>
    </row>
    <row r="32" spans="1:11">
      <c r="A32" s="81"/>
      <c r="B32" s="82"/>
      <c r="C32" s="83"/>
      <c r="D32" s="84"/>
      <c r="E32" s="18" t="s">
        <v>28</v>
      </c>
      <c r="F32" s="108">
        <f>SUBTOTAL(109,F18:F31)</f>
        <v>0</v>
      </c>
    </row>
    <row r="33" spans="1:6" s="111" customFormat="1" ht="15">
      <c r="A33" s="85" t="s">
        <v>40</v>
      </c>
      <c r="B33" s="86" t="s">
        <v>41</v>
      </c>
      <c r="C33" s="87"/>
      <c r="D33" s="88"/>
      <c r="E33" s="1"/>
      <c r="F33" s="89"/>
    </row>
    <row r="34" spans="1:6" ht="102">
      <c r="A34" s="73"/>
      <c r="B34" s="91" t="s">
        <v>42</v>
      </c>
      <c r="C34" s="11"/>
      <c r="D34" s="20"/>
      <c r="E34" s="2"/>
      <c r="F34" s="66"/>
    </row>
    <row r="35" spans="1:6">
      <c r="A35" s="73"/>
      <c r="B35" s="112" t="s">
        <v>43</v>
      </c>
      <c r="C35" s="11"/>
      <c r="D35" s="20"/>
      <c r="E35" s="2"/>
      <c r="F35" s="66"/>
    </row>
    <row r="36" spans="1:6" ht="25.5">
      <c r="A36" s="113" t="s">
        <v>61</v>
      </c>
      <c r="B36" s="114" t="s">
        <v>59</v>
      </c>
      <c r="C36" s="76"/>
      <c r="D36" s="20"/>
      <c r="E36" s="2"/>
      <c r="F36" s="66"/>
    </row>
    <row r="37" spans="1:6">
      <c r="A37" s="19"/>
      <c r="B37" s="77" t="s">
        <v>47</v>
      </c>
      <c r="C37" s="76" t="s">
        <v>11</v>
      </c>
      <c r="D37" s="20">
        <v>3481</v>
      </c>
      <c r="E37" s="2">
        <v>0</v>
      </c>
      <c r="F37" s="66">
        <f t="shared" ref="F37:F54" si="2">ROUND(D37*E37,2)</f>
        <v>0</v>
      </c>
    </row>
    <row r="38" spans="1:6" ht="38.25">
      <c r="A38" s="19"/>
      <c r="B38" s="112" t="s">
        <v>175</v>
      </c>
      <c r="C38" s="78"/>
      <c r="D38" s="20"/>
      <c r="E38" s="2"/>
      <c r="F38" s="66"/>
    </row>
    <row r="39" spans="1:6">
      <c r="A39" s="115" t="s">
        <v>64</v>
      </c>
      <c r="B39" s="79" t="s">
        <v>159</v>
      </c>
      <c r="C39" s="76" t="s">
        <v>57</v>
      </c>
      <c r="D39" s="20">
        <v>5</v>
      </c>
      <c r="E39" s="12">
        <v>0</v>
      </c>
      <c r="F39" s="66">
        <f t="shared" si="2"/>
        <v>0</v>
      </c>
    </row>
    <row r="40" spans="1:6">
      <c r="A40" s="116"/>
      <c r="B40" s="79" t="s">
        <v>200</v>
      </c>
      <c r="C40" s="76" t="s">
        <v>57</v>
      </c>
      <c r="D40" s="175">
        <v>1</v>
      </c>
      <c r="E40" s="13">
        <v>0</v>
      </c>
      <c r="F40" s="66">
        <f t="shared" si="2"/>
        <v>0</v>
      </c>
    </row>
    <row r="41" spans="1:6">
      <c r="A41" s="116"/>
      <c r="B41" s="79" t="s">
        <v>201</v>
      </c>
      <c r="C41" s="76" t="s">
        <v>57</v>
      </c>
      <c r="D41" s="175">
        <v>2</v>
      </c>
      <c r="E41" s="13">
        <v>0</v>
      </c>
      <c r="F41" s="66">
        <f t="shared" ref="F41" si="3">ROUND(D41*E41,2)</f>
        <v>0</v>
      </c>
    </row>
    <row r="42" spans="1:6">
      <c r="A42" s="116"/>
      <c r="B42" s="79" t="s">
        <v>160</v>
      </c>
      <c r="C42" s="76" t="s">
        <v>57</v>
      </c>
      <c r="D42" s="46">
        <v>4</v>
      </c>
      <c r="E42" s="13">
        <v>0</v>
      </c>
      <c r="F42" s="66">
        <f t="shared" si="2"/>
        <v>0</v>
      </c>
    </row>
    <row r="43" spans="1:6">
      <c r="A43" s="116"/>
      <c r="B43" s="79" t="s">
        <v>161</v>
      </c>
      <c r="C43" s="76" t="s">
        <v>57</v>
      </c>
      <c r="D43" s="46">
        <v>3</v>
      </c>
      <c r="E43" s="13">
        <v>0</v>
      </c>
      <c r="F43" s="66">
        <f t="shared" si="2"/>
        <v>0</v>
      </c>
    </row>
    <row r="44" spans="1:6">
      <c r="A44" s="116"/>
      <c r="B44" s="79" t="s">
        <v>167</v>
      </c>
      <c r="C44" s="76" t="s">
        <v>57</v>
      </c>
      <c r="D44" s="46">
        <v>1</v>
      </c>
      <c r="E44" s="13">
        <v>0</v>
      </c>
      <c r="F44" s="66">
        <f t="shared" si="2"/>
        <v>0</v>
      </c>
    </row>
    <row r="45" spans="1:6">
      <c r="A45" s="116"/>
      <c r="B45" s="79" t="s">
        <v>168</v>
      </c>
      <c r="C45" s="76" t="s">
        <v>57</v>
      </c>
      <c r="D45" s="46">
        <v>2</v>
      </c>
      <c r="E45" s="13">
        <v>0</v>
      </c>
      <c r="F45" s="66">
        <f t="shared" si="2"/>
        <v>0</v>
      </c>
    </row>
    <row r="46" spans="1:6">
      <c r="A46" s="80"/>
      <c r="B46" s="79" t="s">
        <v>169</v>
      </c>
      <c r="C46" s="76" t="s">
        <v>57</v>
      </c>
      <c r="D46" s="20">
        <v>1</v>
      </c>
      <c r="E46" s="2">
        <v>0</v>
      </c>
      <c r="F46" s="66">
        <f t="shared" si="2"/>
        <v>0</v>
      </c>
    </row>
    <row r="47" spans="1:6">
      <c r="A47" s="65"/>
      <c r="B47" s="79" t="s">
        <v>170</v>
      </c>
      <c r="C47" s="76" t="s">
        <v>57</v>
      </c>
      <c r="D47" s="20">
        <v>7</v>
      </c>
      <c r="E47" s="2">
        <v>0</v>
      </c>
      <c r="F47" s="66">
        <f t="shared" si="2"/>
        <v>0</v>
      </c>
    </row>
    <row r="48" spans="1:6" ht="25.5">
      <c r="A48" s="47" t="s">
        <v>67</v>
      </c>
      <c r="B48" s="71" t="s">
        <v>190</v>
      </c>
      <c r="C48" s="45" t="s">
        <v>15</v>
      </c>
      <c r="D48" s="46">
        <v>1</v>
      </c>
      <c r="E48" s="13">
        <v>0</v>
      </c>
      <c r="F48" s="66">
        <f t="shared" si="2"/>
        <v>0</v>
      </c>
    </row>
    <row r="49" spans="1:6">
      <c r="A49" s="80" t="s">
        <v>70</v>
      </c>
      <c r="B49" s="77" t="s">
        <v>48</v>
      </c>
      <c r="C49" s="76" t="s">
        <v>11</v>
      </c>
      <c r="D49" s="20">
        <v>3481</v>
      </c>
      <c r="E49" s="2">
        <v>0</v>
      </c>
      <c r="F49" s="66">
        <f t="shared" si="2"/>
        <v>0</v>
      </c>
    </row>
    <row r="50" spans="1:6">
      <c r="A50" s="80" t="s">
        <v>73</v>
      </c>
      <c r="B50" s="77" t="s">
        <v>49</v>
      </c>
      <c r="C50" s="78" t="s">
        <v>11</v>
      </c>
      <c r="D50" s="20">
        <v>3481</v>
      </c>
      <c r="E50" s="2">
        <v>0</v>
      </c>
      <c r="F50" s="66">
        <f t="shared" si="2"/>
        <v>0</v>
      </c>
    </row>
    <row r="51" spans="1:6" ht="25.5">
      <c r="A51" s="47" t="s">
        <v>76</v>
      </c>
      <c r="B51" s="44" t="s">
        <v>140</v>
      </c>
      <c r="C51" s="45" t="s">
        <v>11</v>
      </c>
      <c r="D51" s="46">
        <v>3481</v>
      </c>
      <c r="E51" s="13">
        <v>0</v>
      </c>
      <c r="F51" s="66">
        <f t="shared" si="2"/>
        <v>0</v>
      </c>
    </row>
    <row r="52" spans="1:6" ht="25.5">
      <c r="A52" s="47" t="s">
        <v>79</v>
      </c>
      <c r="B52" s="44" t="s">
        <v>141</v>
      </c>
      <c r="C52" s="45" t="s">
        <v>15</v>
      </c>
      <c r="D52" s="46">
        <v>1</v>
      </c>
      <c r="E52" s="13">
        <v>0</v>
      </c>
      <c r="F52" s="66">
        <f t="shared" ref="F52" si="4">ROUND(D52*E52,2)</f>
        <v>0</v>
      </c>
    </row>
    <row r="53" spans="1:6">
      <c r="A53" s="63" t="s">
        <v>82</v>
      </c>
      <c r="B53" s="44" t="s">
        <v>107</v>
      </c>
      <c r="C53" s="45" t="s">
        <v>50</v>
      </c>
      <c r="D53" s="46">
        <v>1</v>
      </c>
      <c r="E53" s="13">
        <v>0</v>
      </c>
      <c r="F53" s="66">
        <f t="shared" si="2"/>
        <v>0</v>
      </c>
    </row>
    <row r="54" spans="1:6" ht="51">
      <c r="A54" s="63" t="s">
        <v>85</v>
      </c>
      <c r="B54" s="70" t="s">
        <v>181</v>
      </c>
      <c r="C54" s="11" t="s">
        <v>15</v>
      </c>
      <c r="D54" s="20">
        <v>6</v>
      </c>
      <c r="E54" s="2">
        <v>0</v>
      </c>
      <c r="F54" s="66">
        <f t="shared" si="2"/>
        <v>0</v>
      </c>
    </row>
    <row r="55" spans="1:6" s="117" customFormat="1">
      <c r="A55" s="81"/>
      <c r="B55" s="82"/>
      <c r="C55" s="83"/>
      <c r="D55" s="84"/>
      <c r="E55" s="18" t="s">
        <v>28</v>
      </c>
      <c r="F55" s="108">
        <f>SUBTOTAL(109,F34:F54)</f>
        <v>0</v>
      </c>
    </row>
    <row r="56" spans="1:6" s="117" customFormat="1">
      <c r="A56" s="85" t="s">
        <v>51</v>
      </c>
      <c r="B56" s="86" t="s">
        <v>112</v>
      </c>
      <c r="C56" s="87"/>
      <c r="D56" s="88"/>
      <c r="E56" s="1"/>
      <c r="F56" s="89"/>
    </row>
    <row r="57" spans="1:6" ht="38.25">
      <c r="A57" s="19" t="s">
        <v>61</v>
      </c>
      <c r="B57" s="10" t="s">
        <v>115</v>
      </c>
      <c r="C57" s="78" t="s">
        <v>21</v>
      </c>
      <c r="D57" s="20">
        <v>72</v>
      </c>
      <c r="E57" s="2">
        <v>0</v>
      </c>
      <c r="F57" s="66">
        <f>ROUND(D57*E57,2)</f>
        <v>0</v>
      </c>
    </row>
    <row r="58" spans="1:6" ht="51">
      <c r="A58" s="19" t="s">
        <v>64</v>
      </c>
      <c r="B58" s="77" t="s">
        <v>187</v>
      </c>
      <c r="C58" s="78" t="s">
        <v>18</v>
      </c>
      <c r="D58" s="20">
        <v>80</v>
      </c>
      <c r="E58" s="2">
        <v>0</v>
      </c>
      <c r="F58" s="66">
        <f>ROUND(D58*E58,2)</f>
        <v>0</v>
      </c>
    </row>
    <row r="59" spans="1:6" ht="51">
      <c r="A59" s="19" t="s">
        <v>67</v>
      </c>
      <c r="B59" s="77" t="s">
        <v>23</v>
      </c>
      <c r="C59" s="78" t="s">
        <v>11</v>
      </c>
      <c r="D59" s="20">
        <v>60</v>
      </c>
      <c r="E59" s="2">
        <v>0</v>
      </c>
      <c r="F59" s="66">
        <f>ROUND(D59*E59,2)</f>
        <v>0</v>
      </c>
    </row>
    <row r="60" spans="1:6" ht="25.5">
      <c r="A60" s="19" t="s">
        <v>70</v>
      </c>
      <c r="B60" s="114" t="s">
        <v>24</v>
      </c>
      <c r="C60" s="78" t="s">
        <v>11</v>
      </c>
      <c r="D60" s="20">
        <v>60</v>
      </c>
      <c r="E60" s="2">
        <v>0</v>
      </c>
      <c r="F60" s="66">
        <f>ROUND(D60*E60,2)</f>
        <v>0</v>
      </c>
    </row>
    <row r="61" spans="1:6" ht="25.5">
      <c r="A61" s="19" t="s">
        <v>73</v>
      </c>
      <c r="B61" s="77" t="s">
        <v>25</v>
      </c>
      <c r="C61" s="78" t="s">
        <v>18</v>
      </c>
      <c r="D61" s="20">
        <v>75</v>
      </c>
      <c r="E61" s="2">
        <v>0</v>
      </c>
      <c r="F61" s="66">
        <f>ROUND(D61*E61,2)</f>
        <v>0</v>
      </c>
    </row>
    <row r="62" spans="1:6" ht="51">
      <c r="A62" s="19" t="s">
        <v>76</v>
      </c>
      <c r="B62" s="90" t="s">
        <v>156</v>
      </c>
      <c r="C62" s="76"/>
      <c r="D62" s="20"/>
      <c r="E62" s="2"/>
      <c r="F62" s="66"/>
    </row>
    <row r="63" spans="1:6">
      <c r="A63" s="19"/>
      <c r="B63" s="90" t="s">
        <v>157</v>
      </c>
      <c r="C63" s="78" t="s">
        <v>18</v>
      </c>
      <c r="D63" s="20">
        <v>652.5</v>
      </c>
      <c r="E63" s="2">
        <v>0</v>
      </c>
      <c r="F63" s="66">
        <f>ROUND(D63*E63,2)</f>
        <v>0</v>
      </c>
    </row>
    <row r="64" spans="1:6">
      <c r="A64" s="19"/>
      <c r="B64" s="90" t="s">
        <v>158</v>
      </c>
      <c r="C64" s="76" t="s">
        <v>18</v>
      </c>
      <c r="D64" s="20">
        <v>1350</v>
      </c>
      <c r="E64" s="2">
        <v>0</v>
      </c>
      <c r="F64" s="66">
        <f>ROUND(D64*E64,2)</f>
        <v>0</v>
      </c>
    </row>
    <row r="65" spans="1:6" s="117" customFormat="1">
      <c r="A65" s="81"/>
      <c r="B65" s="82"/>
      <c r="C65" s="83"/>
      <c r="D65" s="84"/>
      <c r="E65" s="18" t="s">
        <v>28</v>
      </c>
      <c r="F65" s="108">
        <f>SUBTOTAL(109,F57:F64)</f>
        <v>0</v>
      </c>
    </row>
    <row r="66" spans="1:6">
      <c r="A66" s="85" t="s">
        <v>113</v>
      </c>
      <c r="B66" s="97" t="s">
        <v>52</v>
      </c>
      <c r="C66" s="98"/>
      <c r="D66" s="99"/>
      <c r="E66" s="3"/>
      <c r="F66" s="89"/>
    </row>
    <row r="67" spans="1:6" ht="25.5">
      <c r="A67" s="19" t="s">
        <v>61</v>
      </c>
      <c r="B67" s="118" t="s">
        <v>124</v>
      </c>
      <c r="C67" s="76" t="s">
        <v>18</v>
      </c>
      <c r="D67" s="20">
        <v>6962</v>
      </c>
      <c r="E67" s="2">
        <v>0</v>
      </c>
      <c r="F67" s="66">
        <f t="shared" ref="F67:F74" si="5">ROUND(D67*E67,2)</f>
        <v>0</v>
      </c>
    </row>
    <row r="68" spans="1:6" ht="38.25">
      <c r="A68" s="19" t="s">
        <v>64</v>
      </c>
      <c r="B68" s="118" t="s">
        <v>123</v>
      </c>
      <c r="C68" s="76" t="s">
        <v>18</v>
      </c>
      <c r="D68" s="20">
        <v>5832</v>
      </c>
      <c r="E68" s="2">
        <v>0</v>
      </c>
      <c r="F68" s="66">
        <f t="shared" si="5"/>
        <v>0</v>
      </c>
    </row>
    <row r="69" spans="1:6" ht="25.5">
      <c r="A69" s="19" t="s">
        <v>67</v>
      </c>
      <c r="B69" s="118" t="s">
        <v>122</v>
      </c>
      <c r="C69" s="76" t="s">
        <v>7</v>
      </c>
      <c r="D69" s="20">
        <v>450</v>
      </c>
      <c r="E69" s="2">
        <v>0</v>
      </c>
      <c r="F69" s="66">
        <f t="shared" si="5"/>
        <v>0</v>
      </c>
    </row>
    <row r="70" spans="1:6" ht="76.5">
      <c r="A70" s="113" t="s">
        <v>70</v>
      </c>
      <c r="B70" s="119" t="s">
        <v>56</v>
      </c>
      <c r="C70" s="165" t="s">
        <v>9</v>
      </c>
      <c r="D70" s="166">
        <v>12</v>
      </c>
      <c r="E70" s="2">
        <v>0</v>
      </c>
      <c r="F70" s="66">
        <f>+E70*D70</f>
        <v>0</v>
      </c>
    </row>
    <row r="71" spans="1:6" s="111" customFormat="1" ht="26.25" customHeight="1">
      <c r="A71" s="19" t="s">
        <v>73</v>
      </c>
      <c r="B71" s="94" t="s">
        <v>121</v>
      </c>
      <c r="C71" s="76" t="s">
        <v>11</v>
      </c>
      <c r="D71" s="20">
        <v>3481</v>
      </c>
      <c r="E71" s="2">
        <v>0</v>
      </c>
      <c r="F71" s="66">
        <f t="shared" si="5"/>
        <v>0</v>
      </c>
    </row>
    <row r="72" spans="1:6" ht="25.5">
      <c r="A72" s="113" t="s">
        <v>76</v>
      </c>
      <c r="B72" s="120" t="s">
        <v>183</v>
      </c>
      <c r="C72" s="96" t="s">
        <v>57</v>
      </c>
      <c r="D72" s="64">
        <v>1</v>
      </c>
      <c r="E72" s="2">
        <v>0</v>
      </c>
      <c r="F72" s="66">
        <f t="shared" si="5"/>
        <v>0</v>
      </c>
    </row>
    <row r="73" spans="1:6" ht="38.25">
      <c r="A73" s="67" t="s">
        <v>79</v>
      </c>
      <c r="B73" s="69" t="s">
        <v>180</v>
      </c>
      <c r="C73" s="68" t="s">
        <v>9</v>
      </c>
      <c r="D73" s="64">
        <v>35</v>
      </c>
      <c r="E73" s="2">
        <v>0</v>
      </c>
      <c r="F73" s="66">
        <f t="shared" si="5"/>
        <v>0</v>
      </c>
    </row>
    <row r="74" spans="1:6" ht="25.5">
      <c r="A74" s="67" t="s">
        <v>82</v>
      </c>
      <c r="B74" s="55" t="s">
        <v>149</v>
      </c>
      <c r="C74" s="56" t="s">
        <v>9</v>
      </c>
      <c r="D74" s="57">
        <v>25</v>
      </c>
      <c r="E74" s="58">
        <v>0</v>
      </c>
      <c r="F74" s="66">
        <f t="shared" si="5"/>
        <v>0</v>
      </c>
    </row>
    <row r="75" spans="1:6">
      <c r="A75" s="81"/>
      <c r="B75" s="82"/>
      <c r="C75" s="83"/>
      <c r="D75" s="84"/>
      <c r="E75" s="107" t="s">
        <v>28</v>
      </c>
      <c r="F75" s="108">
        <f>SUBTOTAL(109,F67:F74)</f>
        <v>0</v>
      </c>
    </row>
    <row r="76" spans="1:6" ht="15">
      <c r="A76" s="22"/>
      <c r="B76" s="25" t="s">
        <v>109</v>
      </c>
      <c r="C76" s="21"/>
      <c r="D76" s="23"/>
      <c r="E76" s="144"/>
      <c r="F76" s="24"/>
    </row>
    <row r="77" spans="1:6" ht="15">
      <c r="A77" s="145"/>
      <c r="B77" s="145"/>
      <c r="C77" s="145"/>
      <c r="D77" s="145"/>
      <c r="E77" s="145"/>
      <c r="F77" s="146"/>
    </row>
    <row r="78" spans="1:6" ht="15">
      <c r="A78" s="147" t="str">
        <f>+A3</f>
        <v>I.</v>
      </c>
      <c r="B78" s="148" t="str">
        <f>+B3</f>
        <v>PRIPRAVLJALNA DELA</v>
      </c>
      <c r="C78" s="145"/>
      <c r="D78" s="145"/>
      <c r="E78" s="145"/>
      <c r="F78" s="149">
        <f>F16</f>
        <v>0</v>
      </c>
    </row>
    <row r="79" spans="1:6" ht="15">
      <c r="A79" s="147" t="str">
        <f>+A17</f>
        <v>II.</v>
      </c>
      <c r="B79" s="148" t="str">
        <f>+B17</f>
        <v>ZEMELJSKA DELA</v>
      </c>
      <c r="C79" s="145"/>
      <c r="D79" s="145"/>
      <c r="E79" s="145"/>
      <c r="F79" s="149">
        <f>F32</f>
        <v>0</v>
      </c>
    </row>
    <row r="80" spans="1:6" ht="15">
      <c r="A80" s="147" t="str">
        <f>+A33</f>
        <v>III.</v>
      </c>
      <c r="B80" s="148" t="str">
        <f>+B33</f>
        <v>VODOVODNA DELA</v>
      </c>
      <c r="C80" s="145"/>
      <c r="D80" s="145"/>
      <c r="E80" s="145"/>
      <c r="F80" s="149">
        <f>F55</f>
        <v>0</v>
      </c>
    </row>
    <row r="81" spans="1:6" ht="15">
      <c r="A81" s="147" t="s">
        <v>51</v>
      </c>
      <c r="B81" s="148" t="s">
        <v>112</v>
      </c>
      <c r="C81" s="145"/>
      <c r="D81" s="145"/>
      <c r="E81" s="145"/>
      <c r="F81" s="149">
        <f>F65</f>
        <v>0</v>
      </c>
    </row>
    <row r="82" spans="1:6" ht="15">
      <c r="A82" s="147" t="s">
        <v>113</v>
      </c>
      <c r="B82" s="148" t="str">
        <f>+B66</f>
        <v>ZAKLJUČNA DELA</v>
      </c>
      <c r="C82" s="145"/>
      <c r="D82" s="145"/>
      <c r="E82" s="145"/>
      <c r="F82" s="149">
        <f>F75</f>
        <v>0</v>
      </c>
    </row>
    <row r="83" spans="1:6" ht="15">
      <c r="A83" s="145"/>
      <c r="B83" s="150"/>
      <c r="C83" s="150"/>
      <c r="D83" s="150"/>
      <c r="E83" s="150"/>
      <c r="F83" s="151"/>
    </row>
    <row r="84" spans="1:6" ht="15.75">
      <c r="A84" s="152"/>
      <c r="B84" s="153" t="s">
        <v>28</v>
      </c>
      <c r="C84" s="154"/>
      <c r="D84" s="154"/>
      <c r="E84" s="154"/>
      <c r="F84" s="155">
        <f>SUM(F78:F82)</f>
        <v>0</v>
      </c>
    </row>
    <row r="85" spans="1:6">
      <c r="A85" s="134"/>
      <c r="B85" s="135"/>
      <c r="C85" s="136"/>
      <c r="D85" s="137"/>
      <c r="E85" s="138"/>
      <c r="F85" s="138"/>
    </row>
    <row r="86" spans="1:6">
      <c r="A86" s="134"/>
      <c r="B86" s="135"/>
      <c r="C86" s="136"/>
      <c r="D86" s="137"/>
      <c r="E86" s="138"/>
      <c r="F86" s="138"/>
    </row>
    <row r="87" spans="1:6">
      <c r="A87" s="134"/>
      <c r="B87" s="135"/>
      <c r="C87" s="136"/>
      <c r="D87" s="137"/>
      <c r="E87" s="138"/>
      <c r="F87" s="138"/>
    </row>
    <row r="88" spans="1:6">
      <c r="A88" s="134"/>
      <c r="B88" s="135"/>
      <c r="C88" s="136"/>
      <c r="D88" s="137"/>
      <c r="E88" s="138"/>
      <c r="F88" s="138"/>
    </row>
    <row r="89" spans="1:6">
      <c r="A89" s="134"/>
      <c r="B89" s="135"/>
      <c r="C89" s="136"/>
      <c r="D89" s="137"/>
      <c r="E89" s="138"/>
      <c r="F89" s="138"/>
    </row>
    <row r="90" spans="1:6">
      <c r="A90" s="134"/>
      <c r="B90" s="135"/>
      <c r="C90" s="136"/>
      <c r="D90" s="137"/>
      <c r="E90" s="138"/>
      <c r="F90" s="138"/>
    </row>
    <row r="91" spans="1:6">
      <c r="A91" s="134"/>
      <c r="B91" s="135"/>
      <c r="C91" s="136"/>
      <c r="D91" s="137"/>
      <c r="E91" s="138"/>
      <c r="F91" s="138"/>
    </row>
    <row r="92" spans="1:6">
      <c r="A92" s="134"/>
      <c r="B92" s="135"/>
      <c r="C92" s="136"/>
      <c r="D92" s="137"/>
      <c r="E92" s="138"/>
      <c r="F92" s="138"/>
    </row>
    <row r="93" spans="1:6">
      <c r="A93" s="134"/>
      <c r="B93" s="135"/>
      <c r="C93" s="136"/>
      <c r="D93" s="137"/>
      <c r="E93" s="138"/>
      <c r="F93" s="138"/>
    </row>
    <row r="94" spans="1:6">
      <c r="A94" s="134"/>
      <c r="B94" s="135"/>
      <c r="C94" s="136"/>
      <c r="D94" s="137"/>
      <c r="E94" s="138"/>
      <c r="F94" s="138"/>
    </row>
    <row r="95" spans="1:6">
      <c r="A95" s="134"/>
      <c r="B95" s="135"/>
      <c r="C95" s="136"/>
      <c r="D95" s="137"/>
      <c r="E95" s="138"/>
      <c r="F95" s="138"/>
    </row>
    <row r="96" spans="1:6">
      <c r="A96" s="134"/>
      <c r="B96" s="135"/>
      <c r="C96" s="136"/>
      <c r="D96" s="137"/>
      <c r="E96" s="138"/>
      <c r="F96" s="138"/>
    </row>
    <row r="97" spans="1:6">
      <c r="A97" s="134"/>
      <c r="B97" s="135"/>
      <c r="C97" s="136"/>
      <c r="D97" s="137"/>
      <c r="E97" s="138"/>
      <c r="F97" s="138"/>
    </row>
    <row r="98" spans="1:6">
      <c r="A98" s="134"/>
      <c r="B98" s="135"/>
      <c r="C98" s="136"/>
      <c r="D98" s="137"/>
      <c r="E98" s="138"/>
      <c r="F98" s="138"/>
    </row>
    <row r="99" spans="1:6">
      <c r="A99" s="134"/>
      <c r="B99" s="135"/>
      <c r="C99" s="136"/>
      <c r="D99" s="137"/>
      <c r="E99" s="138"/>
      <c r="F99" s="138"/>
    </row>
    <row r="100" spans="1:6">
      <c r="A100" s="134"/>
      <c r="B100" s="135"/>
      <c r="C100" s="136"/>
      <c r="D100" s="137"/>
      <c r="E100" s="138"/>
      <c r="F100" s="138"/>
    </row>
    <row r="101" spans="1:6">
      <c r="A101" s="134"/>
      <c r="B101" s="135"/>
      <c r="C101" s="136"/>
      <c r="D101" s="137"/>
      <c r="E101" s="138"/>
      <c r="F101" s="138"/>
    </row>
    <row r="102" spans="1:6">
      <c r="A102" s="134"/>
      <c r="B102" s="135"/>
      <c r="C102" s="136"/>
      <c r="D102" s="137"/>
      <c r="E102" s="138"/>
      <c r="F102" s="138"/>
    </row>
    <row r="103" spans="1:6">
      <c r="A103" s="134"/>
      <c r="B103" s="135"/>
      <c r="C103" s="136"/>
      <c r="D103" s="137"/>
      <c r="E103" s="138"/>
      <c r="F103" s="138"/>
    </row>
    <row r="104" spans="1:6">
      <c r="A104" s="134"/>
      <c r="B104" s="135"/>
      <c r="C104" s="136"/>
      <c r="D104" s="137"/>
      <c r="E104" s="138"/>
      <c r="F104" s="138"/>
    </row>
    <row r="105" spans="1:6">
      <c r="A105" s="134"/>
      <c r="B105" s="135"/>
      <c r="C105" s="136"/>
      <c r="D105" s="137"/>
      <c r="E105" s="138"/>
      <c r="F105" s="138"/>
    </row>
    <row r="106" spans="1:6">
      <c r="A106" s="134"/>
      <c r="B106" s="135"/>
      <c r="C106" s="136"/>
      <c r="D106" s="137"/>
      <c r="E106" s="138"/>
      <c r="F106" s="138"/>
    </row>
    <row r="107" spans="1:6">
      <c r="A107" s="134"/>
      <c r="B107" s="135"/>
      <c r="C107" s="136"/>
      <c r="D107" s="137"/>
      <c r="E107" s="138"/>
      <c r="F107" s="138"/>
    </row>
    <row r="108" spans="1:6">
      <c r="A108" s="134"/>
      <c r="B108" s="135"/>
      <c r="C108" s="136"/>
      <c r="D108" s="137"/>
      <c r="E108" s="138"/>
      <c r="F108" s="138"/>
    </row>
    <row r="109" spans="1:6">
      <c r="A109" s="134"/>
      <c r="B109" s="135"/>
      <c r="C109" s="136"/>
      <c r="D109" s="137"/>
      <c r="E109" s="138"/>
      <c r="F109" s="138"/>
    </row>
    <row r="110" spans="1:6">
      <c r="A110" s="134"/>
      <c r="B110" s="135"/>
      <c r="C110" s="136"/>
      <c r="D110" s="137"/>
      <c r="E110" s="138"/>
      <c r="F110" s="138"/>
    </row>
    <row r="111" spans="1:6">
      <c r="A111" s="134"/>
      <c r="B111" s="135"/>
      <c r="C111" s="136"/>
      <c r="D111" s="137"/>
      <c r="E111" s="138"/>
      <c r="F111" s="138"/>
    </row>
    <row r="112" spans="1:6">
      <c r="A112" s="134"/>
      <c r="B112" s="135"/>
      <c r="C112" s="136"/>
      <c r="D112" s="137"/>
      <c r="E112" s="138"/>
      <c r="F112" s="138"/>
    </row>
    <row r="113" spans="1:6">
      <c r="A113" s="134"/>
      <c r="B113" s="135"/>
      <c r="C113" s="136"/>
      <c r="D113" s="137"/>
      <c r="E113" s="138"/>
      <c r="F113" s="138"/>
    </row>
    <row r="114" spans="1:6">
      <c r="A114" s="134"/>
      <c r="B114" s="135"/>
      <c r="C114" s="136"/>
      <c r="D114" s="137"/>
      <c r="E114" s="138"/>
      <c r="F114" s="138"/>
    </row>
    <row r="115" spans="1:6">
      <c r="A115" s="134"/>
      <c r="B115" s="135"/>
      <c r="C115" s="136"/>
      <c r="D115" s="137"/>
      <c r="E115" s="138"/>
      <c r="F115" s="138"/>
    </row>
    <row r="116" spans="1:6">
      <c r="A116" s="134"/>
      <c r="B116" s="135"/>
      <c r="C116" s="136"/>
      <c r="D116" s="137"/>
      <c r="E116" s="138"/>
      <c r="F116" s="138"/>
    </row>
    <row r="117" spans="1:6">
      <c r="A117" s="134"/>
      <c r="B117" s="135"/>
      <c r="C117" s="136"/>
      <c r="D117" s="137"/>
      <c r="E117" s="138"/>
      <c r="F117" s="138"/>
    </row>
    <row r="118" spans="1:6">
      <c r="A118" s="134"/>
      <c r="B118" s="135"/>
      <c r="C118" s="136"/>
      <c r="D118" s="137"/>
      <c r="E118" s="138"/>
      <c r="F118" s="138"/>
    </row>
    <row r="119" spans="1:6">
      <c r="A119" s="134"/>
      <c r="B119" s="135"/>
      <c r="C119" s="136"/>
      <c r="D119" s="137"/>
      <c r="E119" s="138"/>
      <c r="F119" s="138"/>
    </row>
    <row r="120" spans="1:6">
      <c r="A120" s="134"/>
      <c r="B120" s="135"/>
      <c r="C120" s="136"/>
      <c r="D120" s="137"/>
      <c r="E120" s="138"/>
      <c r="F120" s="138"/>
    </row>
    <row r="121" spans="1:6">
      <c r="A121" s="134"/>
      <c r="B121" s="135"/>
      <c r="C121" s="136"/>
      <c r="D121" s="137"/>
      <c r="E121" s="138"/>
      <c r="F121" s="138"/>
    </row>
    <row r="122" spans="1:6">
      <c r="A122" s="134"/>
      <c r="B122" s="135"/>
      <c r="C122" s="136"/>
      <c r="D122" s="137"/>
      <c r="E122" s="138"/>
      <c r="F122" s="138"/>
    </row>
    <row r="123" spans="1:6">
      <c r="A123" s="134"/>
      <c r="B123" s="135"/>
      <c r="C123" s="136"/>
      <c r="D123" s="137"/>
      <c r="E123" s="138"/>
      <c r="F123" s="138"/>
    </row>
    <row r="129"/>
    <row r="131"/>
    <row r="132"/>
    <row r="193"/>
    <row r="195"/>
    <row r="196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</sheetData>
  <sheetProtection algorithmName="SHA-512" hashValue="QVDZF88yBBxMr1upY05h8Dv1lDX7oslJgTnbjjQZ8IsOwHQr/UJgkeWo9dZ5n3Eyer9dOAzj1eVegKUPeKL5OA==" saltValue="zuOgTcHbNrBge38HocT1gQ==" spinCount="100000" sheet="1" formatCells="0" formatColumns="0"/>
  <mergeCells count="1">
    <mergeCell ref="A1:F1"/>
  </mergeCells>
  <phoneticPr fontId="25" type="noConversion"/>
  <pageMargins left="0.7" right="0.7" top="0.75" bottom="0.75" header="0.3" footer="0.3"/>
  <pageSetup paperSize="9" orientation="portrait" r:id="rId1"/>
  <rowBreaks count="5" manualBreakCount="5">
    <brk id="16" max="16383" man="1"/>
    <brk id="32" max="16383" man="1"/>
    <brk id="55" max="16383" man="1"/>
    <brk id="65" max="16383" man="1"/>
    <brk id="75" max="16383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18"/>
  <sheetViews>
    <sheetView topLeftCell="B37" zoomScale="110" zoomScaleNormal="110" workbookViewId="0">
      <selection activeCell="E53" sqref="E53"/>
    </sheetView>
  </sheetViews>
  <sheetFormatPr defaultColWidth="9.140625" defaultRowHeight="14.25" zeroHeight="1"/>
  <cols>
    <col min="1" max="1" width="7.140625" style="139" bestFit="1" customWidth="1"/>
    <col min="2" max="2" width="37.85546875" style="140" customWidth="1"/>
    <col min="3" max="3" width="7.28515625" style="141" customWidth="1"/>
    <col min="4" max="4" width="9" style="142" customWidth="1"/>
    <col min="5" max="5" width="11.140625" style="143" customWidth="1"/>
    <col min="6" max="6" width="13.85546875" style="143" customWidth="1"/>
    <col min="7" max="16384" width="9.140625" style="102"/>
  </cols>
  <sheetData>
    <row r="1" spans="1:6" ht="15" customHeight="1">
      <c r="A1" s="180" t="s">
        <v>120</v>
      </c>
      <c r="B1" s="180"/>
      <c r="C1" s="180"/>
      <c r="D1" s="180"/>
      <c r="E1" s="180"/>
      <c r="F1" s="180"/>
    </row>
    <row r="2" spans="1:6">
      <c r="A2" s="103" t="s">
        <v>0</v>
      </c>
      <c r="B2" s="104" t="s">
        <v>1</v>
      </c>
      <c r="C2" s="105" t="s">
        <v>2</v>
      </c>
      <c r="D2" s="105" t="s">
        <v>3</v>
      </c>
      <c r="E2" s="99" t="s">
        <v>4</v>
      </c>
      <c r="F2" s="99" t="s">
        <v>5</v>
      </c>
    </row>
    <row r="3" spans="1:6">
      <c r="A3" s="85" t="s">
        <v>95</v>
      </c>
      <c r="B3" s="101" t="s">
        <v>111</v>
      </c>
      <c r="C3" s="101"/>
      <c r="D3" s="88"/>
      <c r="E3" s="106"/>
      <c r="F3" s="89"/>
    </row>
    <row r="4" spans="1:6" ht="51">
      <c r="A4" s="19" t="s">
        <v>61</v>
      </c>
      <c r="B4" s="93" t="s">
        <v>6</v>
      </c>
      <c r="C4" s="76" t="s">
        <v>15</v>
      </c>
      <c r="D4" s="20">
        <v>1</v>
      </c>
      <c r="E4" s="2">
        <v>0</v>
      </c>
      <c r="F4" s="66">
        <f>ROUND(D4*E4,2)</f>
        <v>0</v>
      </c>
    </row>
    <row r="5" spans="1:6" ht="25.5">
      <c r="A5" s="19" t="s">
        <v>64</v>
      </c>
      <c r="B5" s="77" t="s">
        <v>8</v>
      </c>
      <c r="C5" s="78" t="s">
        <v>9</v>
      </c>
      <c r="D5" s="20">
        <v>5</v>
      </c>
      <c r="E5" s="2">
        <v>0</v>
      </c>
      <c r="F5" s="66">
        <f t="shared" ref="F5:F14" si="0">ROUND(D5*E5,2)</f>
        <v>0</v>
      </c>
    </row>
    <row r="6" spans="1:6" ht="51">
      <c r="A6" s="19" t="s">
        <v>67</v>
      </c>
      <c r="B6" s="93" t="s">
        <v>10</v>
      </c>
      <c r="C6" s="76" t="s">
        <v>11</v>
      </c>
      <c r="D6" s="20">
        <v>265</v>
      </c>
      <c r="E6" s="2">
        <v>0</v>
      </c>
      <c r="F6" s="66">
        <f t="shared" si="0"/>
        <v>0</v>
      </c>
    </row>
    <row r="7" spans="1:6" ht="25.5">
      <c r="A7" s="19" t="s">
        <v>70</v>
      </c>
      <c r="B7" s="93" t="s">
        <v>12</v>
      </c>
      <c r="C7" s="76" t="s">
        <v>13</v>
      </c>
      <c r="D7" s="20">
        <v>3</v>
      </c>
      <c r="E7" s="2">
        <v>0</v>
      </c>
      <c r="F7" s="66">
        <f t="shared" si="0"/>
        <v>0</v>
      </c>
    </row>
    <row r="8" spans="1:6" ht="25.5">
      <c r="A8" s="19" t="s">
        <v>73</v>
      </c>
      <c r="B8" s="95" t="s">
        <v>97</v>
      </c>
      <c r="C8" s="11" t="s">
        <v>15</v>
      </c>
      <c r="D8" s="20">
        <v>1</v>
      </c>
      <c r="E8" s="2">
        <v>0</v>
      </c>
      <c r="F8" s="66">
        <f t="shared" si="0"/>
        <v>0</v>
      </c>
    </row>
    <row r="9" spans="1:6" ht="51">
      <c r="A9" s="19" t="s">
        <v>76</v>
      </c>
      <c r="B9" s="92" t="s">
        <v>178</v>
      </c>
      <c r="C9" s="11" t="s">
        <v>15</v>
      </c>
      <c r="D9" s="20">
        <v>1</v>
      </c>
      <c r="E9" s="2">
        <v>0</v>
      </c>
      <c r="F9" s="66">
        <f t="shared" si="0"/>
        <v>0</v>
      </c>
    </row>
    <row r="10" spans="1:6" ht="51">
      <c r="A10" s="19" t="s">
        <v>79</v>
      </c>
      <c r="B10" s="93" t="s">
        <v>16</v>
      </c>
      <c r="C10" s="76" t="s">
        <v>13</v>
      </c>
      <c r="D10" s="20">
        <v>9</v>
      </c>
      <c r="E10" s="2">
        <v>0</v>
      </c>
      <c r="F10" s="66">
        <f t="shared" si="0"/>
        <v>0</v>
      </c>
    </row>
    <row r="11" spans="1:6" ht="25.5">
      <c r="A11" s="19" t="s">
        <v>82</v>
      </c>
      <c r="B11" s="94" t="s">
        <v>17</v>
      </c>
      <c r="C11" s="76" t="s">
        <v>18</v>
      </c>
      <c r="D11" s="20">
        <v>14</v>
      </c>
      <c r="E11" s="2">
        <v>0</v>
      </c>
      <c r="F11" s="66">
        <f t="shared" si="0"/>
        <v>0</v>
      </c>
    </row>
    <row r="12" spans="1:6" ht="38.25">
      <c r="A12" s="19" t="s">
        <v>85</v>
      </c>
      <c r="B12" s="77" t="s">
        <v>22</v>
      </c>
      <c r="C12" s="78" t="s">
        <v>18</v>
      </c>
      <c r="D12" s="20">
        <v>85</v>
      </c>
      <c r="E12" s="2">
        <v>0</v>
      </c>
      <c r="F12" s="66">
        <f t="shared" si="0"/>
        <v>0</v>
      </c>
    </row>
    <row r="13" spans="1:6" ht="38.25">
      <c r="A13" s="19" t="s">
        <v>91</v>
      </c>
      <c r="B13" s="94" t="s">
        <v>125</v>
      </c>
      <c r="C13" s="76" t="s">
        <v>15</v>
      </c>
      <c r="D13" s="20">
        <v>1</v>
      </c>
      <c r="E13" s="2">
        <v>0</v>
      </c>
      <c r="F13" s="66">
        <f t="shared" si="0"/>
        <v>0</v>
      </c>
    </row>
    <row r="14" spans="1:6">
      <c r="A14" s="19" t="s">
        <v>93</v>
      </c>
      <c r="B14" s="10" t="s">
        <v>103</v>
      </c>
      <c r="C14" s="11" t="s">
        <v>15</v>
      </c>
      <c r="D14" s="20">
        <v>1</v>
      </c>
      <c r="E14" s="2">
        <v>0</v>
      </c>
      <c r="F14" s="66">
        <f t="shared" si="0"/>
        <v>0</v>
      </c>
    </row>
    <row r="15" spans="1:6">
      <c r="A15" s="81"/>
      <c r="B15" s="82"/>
      <c r="C15" s="83"/>
      <c r="D15" s="84"/>
      <c r="E15" s="18" t="s">
        <v>28</v>
      </c>
      <c r="F15" s="108">
        <f>SUBTOTAL(109,F4:F14)</f>
        <v>0</v>
      </c>
    </row>
    <row r="16" spans="1:6">
      <c r="A16" s="85" t="s">
        <v>105</v>
      </c>
      <c r="B16" s="86" t="s">
        <v>30</v>
      </c>
      <c r="C16" s="87"/>
      <c r="D16" s="88"/>
      <c r="E16" s="1"/>
      <c r="F16" s="89"/>
    </row>
    <row r="17" spans="1:9" ht="25.5">
      <c r="A17" s="19" t="s">
        <v>61</v>
      </c>
      <c r="B17" s="93" t="s">
        <v>31</v>
      </c>
      <c r="C17" s="76" t="s">
        <v>21</v>
      </c>
      <c r="D17" s="20">
        <v>74</v>
      </c>
      <c r="E17" s="2">
        <v>0</v>
      </c>
      <c r="F17" s="66">
        <f>ROUND(D17*E17,2)</f>
        <v>0</v>
      </c>
    </row>
    <row r="18" spans="1:9" ht="51">
      <c r="A18" s="19" t="s">
        <v>64</v>
      </c>
      <c r="B18" s="77" t="s">
        <v>145</v>
      </c>
      <c r="C18" s="76"/>
      <c r="D18" s="20"/>
      <c r="E18" s="2"/>
      <c r="F18" s="66"/>
    </row>
    <row r="19" spans="1:9">
      <c r="A19" s="19"/>
      <c r="B19" s="77" t="s">
        <v>32</v>
      </c>
      <c r="C19" s="78" t="s">
        <v>21</v>
      </c>
      <c r="D19" s="20">
        <v>362</v>
      </c>
      <c r="E19" s="2">
        <v>0</v>
      </c>
      <c r="F19" s="66">
        <f>ROUND(D19*E19,2)</f>
        <v>0</v>
      </c>
      <c r="I19" s="109"/>
    </row>
    <row r="20" spans="1:9">
      <c r="A20" s="19"/>
      <c r="B20" s="77" t="s">
        <v>33</v>
      </c>
      <c r="C20" s="76" t="s">
        <v>21</v>
      </c>
      <c r="D20" s="20">
        <v>68.5</v>
      </c>
      <c r="E20" s="2">
        <v>0</v>
      </c>
      <c r="F20" s="66">
        <f>ROUND(D20*E20,2)</f>
        <v>0</v>
      </c>
    </row>
    <row r="21" spans="1:9" ht="51">
      <c r="A21" s="19" t="s">
        <v>67</v>
      </c>
      <c r="B21" s="77" t="s">
        <v>146</v>
      </c>
      <c r="C21" s="78" t="s">
        <v>21</v>
      </c>
      <c r="D21" s="20">
        <v>11</v>
      </c>
      <c r="E21" s="2">
        <v>0</v>
      </c>
      <c r="F21" s="66">
        <f t="shared" ref="F21:F30" si="1">ROUND(D21*E21,2)</f>
        <v>0</v>
      </c>
    </row>
    <row r="22" spans="1:9" ht="25.5">
      <c r="A22" s="19" t="s">
        <v>70</v>
      </c>
      <c r="B22" s="77" t="s">
        <v>34</v>
      </c>
      <c r="C22" s="78" t="s">
        <v>18</v>
      </c>
      <c r="D22" s="20">
        <v>159</v>
      </c>
      <c r="E22" s="2">
        <v>0</v>
      </c>
      <c r="F22" s="66">
        <f t="shared" si="1"/>
        <v>0</v>
      </c>
    </row>
    <row r="23" spans="1:9" ht="38.25">
      <c r="A23" s="19" t="s">
        <v>73</v>
      </c>
      <c r="B23" s="77" t="s">
        <v>35</v>
      </c>
      <c r="C23" s="76" t="s">
        <v>21</v>
      </c>
      <c r="D23" s="20">
        <v>64</v>
      </c>
      <c r="E23" s="2">
        <v>0</v>
      </c>
      <c r="F23" s="66">
        <f t="shared" si="1"/>
        <v>0</v>
      </c>
    </row>
    <row r="24" spans="1:9" ht="51">
      <c r="A24" s="19" t="s">
        <v>76</v>
      </c>
      <c r="B24" s="77" t="s">
        <v>36</v>
      </c>
      <c r="C24" s="76" t="s">
        <v>21</v>
      </c>
      <c r="D24" s="20">
        <v>62</v>
      </c>
      <c r="E24" s="2">
        <v>0</v>
      </c>
      <c r="F24" s="66">
        <f t="shared" si="1"/>
        <v>0</v>
      </c>
    </row>
    <row r="25" spans="1:9" ht="38.25">
      <c r="A25" s="19" t="s">
        <v>79</v>
      </c>
      <c r="B25" s="77" t="s">
        <v>37</v>
      </c>
      <c r="C25" s="76" t="s">
        <v>21</v>
      </c>
      <c r="D25" s="20">
        <v>318</v>
      </c>
      <c r="E25" s="2">
        <v>0</v>
      </c>
      <c r="F25" s="66">
        <f t="shared" si="1"/>
        <v>0</v>
      </c>
    </row>
    <row r="26" spans="1:9" ht="25.5">
      <c r="A26" s="19" t="s">
        <v>82</v>
      </c>
      <c r="B26" s="77" t="s">
        <v>38</v>
      </c>
      <c r="C26" s="78" t="s">
        <v>18</v>
      </c>
      <c r="D26" s="20">
        <v>45</v>
      </c>
      <c r="E26" s="2">
        <v>0</v>
      </c>
      <c r="F26" s="66">
        <f>+E26*D26</f>
        <v>0</v>
      </c>
    </row>
    <row r="27" spans="1:9" ht="76.5">
      <c r="A27" s="19" t="s">
        <v>85</v>
      </c>
      <c r="B27" s="77" t="s">
        <v>184</v>
      </c>
      <c r="C27" s="78" t="s">
        <v>11</v>
      </c>
      <c r="D27" s="20">
        <v>35</v>
      </c>
      <c r="E27" s="2">
        <v>0</v>
      </c>
      <c r="F27" s="66">
        <f t="shared" si="1"/>
        <v>0</v>
      </c>
    </row>
    <row r="28" spans="1:9" ht="51">
      <c r="A28" s="19" t="s">
        <v>91</v>
      </c>
      <c r="B28" s="77" t="s">
        <v>39</v>
      </c>
      <c r="C28" s="78" t="s">
        <v>21</v>
      </c>
      <c r="D28" s="20">
        <v>108.6</v>
      </c>
      <c r="E28" s="2">
        <v>0</v>
      </c>
      <c r="F28" s="66">
        <f t="shared" si="1"/>
        <v>0</v>
      </c>
    </row>
    <row r="29" spans="1:9" ht="25.5">
      <c r="A29" s="19" t="s">
        <v>93</v>
      </c>
      <c r="B29" s="14" t="s">
        <v>92</v>
      </c>
      <c r="C29" s="15" t="s">
        <v>15</v>
      </c>
      <c r="D29" s="16">
        <v>6</v>
      </c>
      <c r="E29" s="17">
        <v>0</v>
      </c>
      <c r="F29" s="66">
        <f t="shared" si="1"/>
        <v>0</v>
      </c>
    </row>
    <row r="30" spans="1:9" ht="25.5">
      <c r="A30" s="19" t="s">
        <v>96</v>
      </c>
      <c r="B30" s="44" t="s">
        <v>185</v>
      </c>
      <c r="C30" s="78" t="s">
        <v>21</v>
      </c>
      <c r="D30" s="16">
        <v>1.2</v>
      </c>
      <c r="E30" s="17">
        <v>0</v>
      </c>
      <c r="F30" s="66">
        <f t="shared" si="1"/>
        <v>0</v>
      </c>
    </row>
    <row r="31" spans="1:9">
      <c r="A31" s="81"/>
      <c r="B31" s="82"/>
      <c r="C31" s="83"/>
      <c r="D31" s="84"/>
      <c r="E31" s="18" t="s">
        <v>28</v>
      </c>
      <c r="F31" s="108">
        <f>SUBTOTAL(109,F17:F30)</f>
        <v>0</v>
      </c>
    </row>
    <row r="32" spans="1:9" s="111" customFormat="1" ht="15">
      <c r="A32" s="85" t="s">
        <v>40</v>
      </c>
      <c r="B32" s="86" t="s">
        <v>41</v>
      </c>
      <c r="C32" s="87"/>
      <c r="D32" s="88"/>
      <c r="E32" s="1"/>
      <c r="F32" s="89"/>
    </row>
    <row r="33" spans="1:6" ht="89.25">
      <c r="A33" s="73"/>
      <c r="B33" s="91" t="s">
        <v>42</v>
      </c>
      <c r="C33" s="11"/>
      <c r="D33" s="20"/>
      <c r="E33" s="2"/>
      <c r="F33" s="66"/>
    </row>
    <row r="34" spans="1:6">
      <c r="A34" s="73"/>
      <c r="B34" s="112" t="s">
        <v>43</v>
      </c>
      <c r="C34" s="11"/>
      <c r="D34" s="20"/>
      <c r="E34" s="2"/>
      <c r="F34" s="66"/>
    </row>
    <row r="35" spans="1:6" ht="25.5">
      <c r="A35" s="113" t="s">
        <v>61</v>
      </c>
      <c r="B35" s="114" t="s">
        <v>129</v>
      </c>
      <c r="C35" s="76"/>
      <c r="D35" s="20"/>
      <c r="E35" s="2"/>
      <c r="F35" s="66"/>
    </row>
    <row r="36" spans="1:6">
      <c r="A36" s="19"/>
      <c r="B36" s="77" t="s">
        <v>46</v>
      </c>
      <c r="C36" s="76" t="s">
        <v>11</v>
      </c>
      <c r="D36" s="20">
        <v>265</v>
      </c>
      <c r="E36" s="2">
        <v>0</v>
      </c>
      <c r="F36" s="66">
        <f t="shared" ref="F36:F44" si="2">ROUND(D36*E36,2)</f>
        <v>0</v>
      </c>
    </row>
    <row r="37" spans="1:6" ht="25.5">
      <c r="A37" s="19"/>
      <c r="B37" s="112" t="s">
        <v>175</v>
      </c>
      <c r="C37" s="78"/>
      <c r="D37" s="20"/>
      <c r="E37" s="2"/>
      <c r="F37" s="66"/>
    </row>
    <row r="38" spans="1:6">
      <c r="A38" s="115" t="s">
        <v>64</v>
      </c>
      <c r="B38" s="79" t="s">
        <v>171</v>
      </c>
      <c r="C38" s="76" t="s">
        <v>57</v>
      </c>
      <c r="D38" s="20">
        <v>2</v>
      </c>
      <c r="E38" s="12">
        <v>0</v>
      </c>
      <c r="F38" s="66">
        <f t="shared" si="2"/>
        <v>0</v>
      </c>
    </row>
    <row r="39" spans="1:6">
      <c r="A39" s="116"/>
      <c r="B39" s="79" t="s">
        <v>172</v>
      </c>
      <c r="C39" s="45" t="s">
        <v>57</v>
      </c>
      <c r="D39" s="46">
        <v>1</v>
      </c>
      <c r="E39" s="13">
        <v>0</v>
      </c>
      <c r="F39" s="66">
        <f t="shared" si="2"/>
        <v>0</v>
      </c>
    </row>
    <row r="40" spans="1:6">
      <c r="A40" s="80" t="s">
        <v>67</v>
      </c>
      <c r="B40" s="77" t="s">
        <v>48</v>
      </c>
      <c r="C40" s="78" t="s">
        <v>11</v>
      </c>
      <c r="D40" s="20">
        <v>265</v>
      </c>
      <c r="E40" s="2">
        <v>0</v>
      </c>
      <c r="F40" s="66">
        <f t="shared" si="2"/>
        <v>0</v>
      </c>
    </row>
    <row r="41" spans="1:6">
      <c r="A41" s="80" t="s">
        <v>70</v>
      </c>
      <c r="B41" s="77" t="s">
        <v>49</v>
      </c>
      <c r="C41" s="78" t="s">
        <v>11</v>
      </c>
      <c r="D41" s="20">
        <v>265</v>
      </c>
      <c r="E41" s="2">
        <v>0</v>
      </c>
      <c r="F41" s="66">
        <f t="shared" si="2"/>
        <v>0</v>
      </c>
    </row>
    <row r="42" spans="1:6" ht="25.5">
      <c r="A42" s="47" t="s">
        <v>73</v>
      </c>
      <c r="B42" s="44" t="s">
        <v>140</v>
      </c>
      <c r="C42" s="45" t="s">
        <v>11</v>
      </c>
      <c r="D42" s="46">
        <v>265</v>
      </c>
      <c r="E42" s="13">
        <v>0</v>
      </c>
      <c r="F42" s="66">
        <f t="shared" si="2"/>
        <v>0</v>
      </c>
    </row>
    <row r="43" spans="1:6">
      <c r="A43" s="63" t="s">
        <v>76</v>
      </c>
      <c r="B43" s="44" t="s">
        <v>107</v>
      </c>
      <c r="C43" s="45" t="s">
        <v>50</v>
      </c>
      <c r="D43" s="46">
        <v>1</v>
      </c>
      <c r="E43" s="13">
        <v>0</v>
      </c>
      <c r="F43" s="66">
        <f t="shared" si="2"/>
        <v>0</v>
      </c>
    </row>
    <row r="44" spans="1:6" ht="51">
      <c r="A44" s="63" t="s">
        <v>79</v>
      </c>
      <c r="B44" s="70" t="s">
        <v>181</v>
      </c>
      <c r="C44" s="11" t="s">
        <v>15</v>
      </c>
      <c r="D44" s="20">
        <v>1</v>
      </c>
      <c r="E44" s="2">
        <v>0</v>
      </c>
      <c r="F44" s="66">
        <f t="shared" si="2"/>
        <v>0</v>
      </c>
    </row>
    <row r="45" spans="1:6" s="117" customFormat="1">
      <c r="A45" s="81"/>
      <c r="B45" s="82"/>
      <c r="C45" s="83"/>
      <c r="D45" s="84"/>
      <c r="E45" s="18" t="s">
        <v>28</v>
      </c>
      <c r="F45" s="108">
        <f>SUBTOTAL(109,F33:F44)</f>
        <v>0</v>
      </c>
    </row>
    <row r="46" spans="1:6">
      <c r="A46" s="85" t="s">
        <v>51</v>
      </c>
      <c r="B46" s="97" t="s">
        <v>52</v>
      </c>
      <c r="C46" s="98"/>
      <c r="D46" s="99"/>
      <c r="E46" s="3"/>
      <c r="F46" s="89"/>
    </row>
    <row r="47" spans="1:6" ht="25.5">
      <c r="A47" s="19" t="s">
        <v>61</v>
      </c>
      <c r="B47" s="118" t="s">
        <v>53</v>
      </c>
      <c r="C47" s="76" t="s">
        <v>18</v>
      </c>
      <c r="D47" s="20">
        <v>530</v>
      </c>
      <c r="E47" s="2">
        <v>0</v>
      </c>
      <c r="F47" s="66">
        <f t="shared" ref="F47:F54" si="3">ROUND(D47*E47,2)</f>
        <v>0</v>
      </c>
    </row>
    <row r="48" spans="1:6" ht="25.5">
      <c r="A48" s="19" t="s">
        <v>64</v>
      </c>
      <c r="B48" s="118" t="s">
        <v>54</v>
      </c>
      <c r="C48" s="76" t="s">
        <v>18</v>
      </c>
      <c r="D48" s="20">
        <v>245</v>
      </c>
      <c r="E48" s="2">
        <v>0</v>
      </c>
      <c r="F48" s="66">
        <f t="shared" si="3"/>
        <v>0</v>
      </c>
    </row>
    <row r="49" spans="1:6" ht="25.5">
      <c r="A49" s="19" t="s">
        <v>67</v>
      </c>
      <c r="B49" s="118" t="s">
        <v>55</v>
      </c>
      <c r="C49" s="76" t="s">
        <v>7</v>
      </c>
      <c r="D49" s="20">
        <v>60</v>
      </c>
      <c r="E49" s="2">
        <v>0</v>
      </c>
      <c r="F49" s="66">
        <f t="shared" si="3"/>
        <v>0</v>
      </c>
    </row>
    <row r="50" spans="1:6" ht="63.75">
      <c r="A50" s="113" t="s">
        <v>70</v>
      </c>
      <c r="B50" s="119" t="s">
        <v>56</v>
      </c>
      <c r="C50" s="165" t="s">
        <v>9</v>
      </c>
      <c r="D50" s="166">
        <f>4*2</f>
        <v>8</v>
      </c>
      <c r="E50" s="2">
        <v>0</v>
      </c>
      <c r="F50" s="66">
        <f>+E50*D50</f>
        <v>0</v>
      </c>
    </row>
    <row r="51" spans="1:6" s="111" customFormat="1" ht="15">
      <c r="A51" s="19" t="s">
        <v>73</v>
      </c>
      <c r="B51" s="94" t="s">
        <v>121</v>
      </c>
      <c r="C51" s="76" t="s">
        <v>11</v>
      </c>
      <c r="D51" s="20">
        <v>265</v>
      </c>
      <c r="E51" s="2">
        <v>0</v>
      </c>
      <c r="F51" s="66">
        <f t="shared" si="3"/>
        <v>0</v>
      </c>
    </row>
    <row r="52" spans="1:6" ht="25.5">
      <c r="A52" s="113" t="s">
        <v>76</v>
      </c>
      <c r="B52" s="120" t="s">
        <v>183</v>
      </c>
      <c r="C52" s="96" t="s">
        <v>57</v>
      </c>
      <c r="D52" s="64">
        <v>1</v>
      </c>
      <c r="E52" s="2">
        <v>0</v>
      </c>
      <c r="F52" s="66">
        <f t="shared" si="3"/>
        <v>0</v>
      </c>
    </row>
    <row r="53" spans="1:6" ht="25.5">
      <c r="A53" s="67" t="s">
        <v>79</v>
      </c>
      <c r="B53" s="69" t="s">
        <v>180</v>
      </c>
      <c r="C53" s="68" t="s">
        <v>9</v>
      </c>
      <c r="D53" s="64">
        <v>8</v>
      </c>
      <c r="E53" s="2">
        <v>0</v>
      </c>
      <c r="F53" s="66">
        <f t="shared" si="3"/>
        <v>0</v>
      </c>
    </row>
    <row r="54" spans="1:6" ht="25.5">
      <c r="A54" s="67" t="s">
        <v>82</v>
      </c>
      <c r="B54" s="55" t="s">
        <v>149</v>
      </c>
      <c r="C54" s="56" t="s">
        <v>9</v>
      </c>
      <c r="D54" s="57">
        <v>4</v>
      </c>
      <c r="E54" s="58">
        <v>0</v>
      </c>
      <c r="F54" s="66">
        <f t="shared" si="3"/>
        <v>0</v>
      </c>
    </row>
    <row r="55" spans="1:6">
      <c r="A55" s="81"/>
      <c r="B55" s="82"/>
      <c r="C55" s="83"/>
      <c r="D55" s="84"/>
      <c r="E55" s="107" t="s">
        <v>28</v>
      </c>
      <c r="F55" s="108">
        <f>SUBTOTAL(109,F47:F54)</f>
        <v>0</v>
      </c>
    </row>
    <row r="56" spans="1:6" ht="15">
      <c r="A56" s="26"/>
      <c r="B56" s="25" t="s">
        <v>109</v>
      </c>
      <c r="C56" s="27"/>
      <c r="D56" s="28"/>
      <c r="E56" s="157"/>
      <c r="F56" s="29"/>
    </row>
    <row r="57" spans="1:6" ht="15">
      <c r="A57" s="145"/>
      <c r="B57" s="145"/>
      <c r="C57" s="145"/>
      <c r="D57" s="145"/>
      <c r="E57" s="145"/>
      <c r="F57" s="146"/>
    </row>
    <row r="58" spans="1:6" ht="15">
      <c r="A58" s="147" t="str">
        <f>+A3</f>
        <v>I.</v>
      </c>
      <c r="B58" s="148" t="str">
        <f>+B3</f>
        <v>PRIPRAVLJALNA DELA</v>
      </c>
      <c r="C58" s="145"/>
      <c r="D58" s="145"/>
      <c r="E58" s="145"/>
      <c r="F58" s="149">
        <f>F15</f>
        <v>0</v>
      </c>
    </row>
    <row r="59" spans="1:6" ht="15">
      <c r="A59" s="147" t="str">
        <f>+A16</f>
        <v>II.</v>
      </c>
      <c r="B59" s="148" t="str">
        <f>+B16</f>
        <v>ZEMELJSKA DELA</v>
      </c>
      <c r="C59" s="145"/>
      <c r="D59" s="145"/>
      <c r="E59" s="145"/>
      <c r="F59" s="149">
        <f>F31</f>
        <v>0</v>
      </c>
    </row>
    <row r="60" spans="1:6" ht="15">
      <c r="A60" s="147" t="str">
        <f>+A32</f>
        <v>III.</v>
      </c>
      <c r="B60" s="148" t="str">
        <f>+B32</f>
        <v>VODOVODNA DELA</v>
      </c>
      <c r="C60" s="145"/>
      <c r="D60" s="145"/>
      <c r="E60" s="145"/>
      <c r="F60" s="149">
        <f>F45</f>
        <v>0</v>
      </c>
    </row>
    <row r="61" spans="1:6" ht="15">
      <c r="A61" s="147" t="str">
        <f>+A46</f>
        <v>IV.</v>
      </c>
      <c r="B61" s="148" t="str">
        <f>+B46</f>
        <v>ZAKLJUČNA DELA</v>
      </c>
      <c r="C61" s="145"/>
      <c r="D61" s="145"/>
      <c r="E61" s="145"/>
      <c r="F61" s="149">
        <f>F55</f>
        <v>0</v>
      </c>
    </row>
    <row r="62" spans="1:6" ht="15">
      <c r="A62" s="145"/>
      <c r="B62" s="150"/>
      <c r="C62" s="150"/>
      <c r="D62" s="150"/>
      <c r="E62" s="150"/>
      <c r="F62" s="151"/>
    </row>
    <row r="63" spans="1:6" ht="15.75">
      <c r="A63" s="152"/>
      <c r="B63" s="153" t="s">
        <v>28</v>
      </c>
      <c r="C63" s="153"/>
      <c r="D63" s="153"/>
      <c r="E63" s="153"/>
      <c r="F63" s="155">
        <f>SUM(F58:F61)</f>
        <v>0</v>
      </c>
    </row>
    <row r="64" spans="1:6">
      <c r="A64" s="134"/>
      <c r="B64" s="135"/>
      <c r="C64" s="136"/>
      <c r="D64" s="137"/>
      <c r="E64" s="138"/>
      <c r="F64" s="138"/>
    </row>
    <row r="65" spans="1:6">
      <c r="A65" s="134"/>
      <c r="B65" s="135"/>
      <c r="C65" s="136"/>
      <c r="D65" s="137"/>
      <c r="E65" s="138"/>
      <c r="F65" s="138"/>
    </row>
    <row r="66" spans="1:6">
      <c r="A66" s="134"/>
      <c r="B66" s="135"/>
      <c r="C66" s="136"/>
      <c r="D66" s="137"/>
      <c r="E66" s="138"/>
      <c r="F66" s="138"/>
    </row>
    <row r="67" spans="1:6">
      <c r="A67" s="134"/>
      <c r="B67" s="135"/>
      <c r="C67" s="136"/>
      <c r="D67" s="137"/>
      <c r="E67" s="138"/>
      <c r="F67" s="138"/>
    </row>
    <row r="68" spans="1:6">
      <c r="A68" s="134"/>
      <c r="B68" s="135"/>
      <c r="C68" s="136"/>
      <c r="D68" s="137"/>
      <c r="E68" s="138"/>
      <c r="F68" s="138"/>
    </row>
    <row r="69" spans="1:6">
      <c r="A69" s="134"/>
      <c r="B69" s="135"/>
      <c r="C69" s="136"/>
      <c r="D69" s="137"/>
      <c r="E69" s="138"/>
      <c r="F69" s="138"/>
    </row>
    <row r="70" spans="1:6">
      <c r="A70" s="134"/>
      <c r="B70" s="135"/>
      <c r="C70" s="136"/>
      <c r="D70" s="137"/>
      <c r="E70" s="138"/>
      <c r="F70" s="138"/>
    </row>
    <row r="71" spans="1:6">
      <c r="A71" s="134"/>
      <c r="B71" s="135"/>
      <c r="C71" s="136"/>
      <c r="D71" s="137"/>
      <c r="E71" s="138"/>
      <c r="F71" s="138"/>
    </row>
    <row r="72" spans="1:6">
      <c r="A72" s="134"/>
      <c r="B72" s="135"/>
      <c r="C72" s="136"/>
      <c r="D72" s="137"/>
      <c r="E72" s="138"/>
      <c r="F72" s="138"/>
    </row>
    <row r="73" spans="1:6">
      <c r="A73" s="134"/>
      <c r="B73" s="135"/>
      <c r="C73" s="136"/>
      <c r="D73" s="137"/>
      <c r="E73" s="138"/>
      <c r="F73" s="138"/>
    </row>
    <row r="74" spans="1:6">
      <c r="A74" s="134"/>
      <c r="B74" s="135"/>
      <c r="C74" s="136"/>
      <c r="D74" s="137"/>
      <c r="E74" s="138"/>
      <c r="F74" s="138"/>
    </row>
    <row r="75" spans="1:6">
      <c r="A75" s="134"/>
      <c r="B75" s="135"/>
      <c r="C75" s="136"/>
      <c r="D75" s="137"/>
      <c r="E75" s="138"/>
      <c r="F75" s="138"/>
    </row>
    <row r="76" spans="1:6">
      <c r="A76" s="134"/>
      <c r="B76" s="135"/>
      <c r="C76" s="136"/>
      <c r="D76" s="137"/>
      <c r="E76" s="138"/>
      <c r="F76" s="138"/>
    </row>
    <row r="77" spans="1:6">
      <c r="A77" s="134"/>
      <c r="B77" s="135"/>
      <c r="C77" s="136"/>
      <c r="D77" s="137"/>
      <c r="E77" s="138"/>
      <c r="F77" s="138"/>
    </row>
    <row r="78" spans="1:6">
      <c r="A78" s="134"/>
      <c r="B78" s="135"/>
      <c r="C78" s="136"/>
      <c r="D78" s="137"/>
      <c r="E78" s="138"/>
      <c r="F78" s="138"/>
    </row>
    <row r="79" spans="1:6">
      <c r="A79" s="134"/>
      <c r="B79" s="135"/>
      <c r="C79" s="136"/>
      <c r="D79" s="137"/>
      <c r="E79" s="138"/>
      <c r="F79" s="138"/>
    </row>
    <row r="80" spans="1:6">
      <c r="A80" s="134"/>
      <c r="B80" s="135"/>
      <c r="C80" s="136"/>
      <c r="D80" s="137"/>
      <c r="E80" s="138"/>
      <c r="F80" s="138"/>
    </row>
    <row r="81" spans="1:6">
      <c r="A81" s="134"/>
      <c r="B81" s="135"/>
      <c r="C81" s="136"/>
      <c r="D81" s="137"/>
      <c r="E81" s="138"/>
      <c r="F81" s="138"/>
    </row>
    <row r="82" spans="1:6">
      <c r="A82" s="134"/>
      <c r="B82" s="135"/>
      <c r="C82" s="136"/>
      <c r="D82" s="137"/>
      <c r="E82" s="138"/>
      <c r="F82" s="138"/>
    </row>
    <row r="83" spans="1:6">
      <c r="A83" s="134"/>
      <c r="B83" s="135"/>
      <c r="C83" s="136"/>
      <c r="D83" s="137"/>
      <c r="E83" s="138"/>
      <c r="F83" s="138"/>
    </row>
    <row r="84" spans="1:6">
      <c r="A84" s="134"/>
      <c r="B84" s="135"/>
      <c r="C84" s="136"/>
      <c r="D84" s="137"/>
      <c r="E84" s="138"/>
      <c r="F84" s="138"/>
    </row>
    <row r="85" spans="1:6">
      <c r="A85" s="134"/>
      <c r="B85" s="135"/>
      <c r="C85" s="136"/>
      <c r="D85" s="137"/>
      <c r="E85" s="138"/>
      <c r="F85" s="138"/>
    </row>
    <row r="86" spans="1:6">
      <c r="A86" s="134"/>
      <c r="B86" s="135"/>
      <c r="C86" s="136"/>
      <c r="D86" s="137"/>
      <c r="E86" s="138"/>
      <c r="F86" s="138"/>
    </row>
    <row r="87" spans="1:6">
      <c r="A87" s="134"/>
      <c r="B87" s="135"/>
      <c r="C87" s="136"/>
      <c r="D87" s="137"/>
      <c r="E87" s="138"/>
      <c r="F87" s="138"/>
    </row>
    <row r="88" spans="1:6">
      <c r="A88" s="134"/>
      <c r="B88" s="135"/>
      <c r="C88" s="136"/>
      <c r="D88" s="137"/>
      <c r="E88" s="138"/>
      <c r="F88" s="138"/>
    </row>
    <row r="89" spans="1:6">
      <c r="A89" s="134"/>
      <c r="B89" s="135"/>
      <c r="C89" s="136"/>
      <c r="D89" s="137"/>
      <c r="E89" s="138"/>
      <c r="F89" s="138"/>
    </row>
    <row r="90" spans="1:6">
      <c r="A90" s="134"/>
      <c r="B90" s="135"/>
      <c r="C90" s="136"/>
      <c r="D90" s="137"/>
      <c r="E90" s="138"/>
      <c r="F90" s="138"/>
    </row>
    <row r="91" spans="1:6">
      <c r="A91" s="134"/>
      <c r="B91" s="135"/>
      <c r="C91" s="136"/>
      <c r="D91" s="137"/>
      <c r="E91" s="138"/>
      <c r="F91" s="138"/>
    </row>
    <row r="92" spans="1:6">
      <c r="A92" s="134"/>
      <c r="B92" s="135"/>
      <c r="C92" s="136"/>
      <c r="D92" s="137"/>
      <c r="E92" s="138"/>
      <c r="F92" s="138"/>
    </row>
    <row r="93" spans="1:6">
      <c r="A93" s="134"/>
      <c r="B93" s="135"/>
      <c r="C93" s="136"/>
      <c r="D93" s="137"/>
      <c r="E93" s="138"/>
      <c r="F93" s="138"/>
    </row>
    <row r="94" spans="1:6">
      <c r="A94" s="134"/>
      <c r="B94" s="135"/>
      <c r="C94" s="136"/>
      <c r="D94" s="137"/>
      <c r="E94" s="138"/>
      <c r="F94" s="138"/>
    </row>
    <row r="95" spans="1:6">
      <c r="A95" s="134"/>
      <c r="B95" s="135"/>
      <c r="C95" s="136"/>
      <c r="D95" s="137"/>
      <c r="E95" s="138"/>
      <c r="F95" s="138"/>
    </row>
    <row r="96" spans="1:6">
      <c r="A96" s="134"/>
      <c r="B96" s="135"/>
      <c r="C96" s="136"/>
      <c r="D96" s="137"/>
      <c r="E96" s="138"/>
      <c r="F96" s="138"/>
    </row>
    <row r="97" spans="1:6">
      <c r="A97" s="134"/>
      <c r="B97" s="135"/>
      <c r="C97" s="136"/>
      <c r="D97" s="137"/>
      <c r="E97" s="138"/>
      <c r="F97" s="138"/>
    </row>
    <row r="98" spans="1:6">
      <c r="A98" s="134"/>
      <c r="B98" s="135"/>
      <c r="C98" s="136"/>
      <c r="D98" s="137"/>
      <c r="E98" s="138"/>
      <c r="F98" s="138"/>
    </row>
    <row r="99" spans="1:6">
      <c r="A99" s="134"/>
      <c r="B99" s="135"/>
      <c r="C99" s="136"/>
      <c r="D99" s="137"/>
      <c r="E99" s="138"/>
      <c r="F99" s="138"/>
    </row>
    <row r="100" spans="1:6">
      <c r="A100" s="134"/>
      <c r="B100" s="135"/>
      <c r="C100" s="136"/>
      <c r="D100" s="137"/>
      <c r="E100" s="138"/>
      <c r="F100" s="138"/>
    </row>
    <row r="101" spans="1:6">
      <c r="A101" s="134"/>
      <c r="B101" s="135"/>
      <c r="C101" s="136"/>
      <c r="D101" s="137"/>
      <c r="E101" s="138"/>
      <c r="F101" s="138"/>
    </row>
    <row r="102" spans="1:6">
      <c r="A102" s="134"/>
      <c r="B102" s="135"/>
      <c r="C102" s="136"/>
      <c r="D102" s="137"/>
      <c r="E102" s="138"/>
      <c r="F102" s="138"/>
    </row>
    <row r="109" spans="1:6"/>
    <row r="110" spans="1:6"/>
    <row r="111" spans="1:6"/>
    <row r="112" spans="1:6"/>
    <row r="113"/>
    <row r="128"/>
    <row r="129"/>
    <row r="161"/>
    <row r="177"/>
    <row r="189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</sheetData>
  <sheetProtection algorithmName="SHA-512" hashValue="n3uSVlvaVdFmp/pC+uO+TywIzG33QqQSfz/Jw/S3thzmZ3MbTAjbh/kQMSny0sQDcYRFv1ER2Z4mD7tWojz0FQ==" saltValue="bJATJV4+Ihd7jHDosxlaTg==" spinCount="100000" sheet="1" objects="1" scenarios="1"/>
  <mergeCells count="1">
    <mergeCell ref="A1:F1"/>
  </mergeCells>
  <pageMargins left="0.7" right="0.7" top="0.75" bottom="0.75" header="0.3" footer="0.3"/>
  <pageSetup paperSize="9" orientation="portrait" r:id="rId1"/>
  <rowBreaks count="4" manualBreakCount="4">
    <brk id="15" max="16383" man="1"/>
    <brk id="31" max="16383" man="1"/>
    <brk id="45" max="16383" man="1"/>
    <brk id="55" max="16383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64"/>
  <sheetViews>
    <sheetView topLeftCell="B35" zoomScale="110" zoomScaleNormal="110" workbookViewId="0">
      <selection activeCell="D43" sqref="D43"/>
    </sheetView>
  </sheetViews>
  <sheetFormatPr defaultColWidth="9.140625" defaultRowHeight="14.25" zeroHeight="1"/>
  <cols>
    <col min="1" max="1" width="7.140625" style="139" bestFit="1" customWidth="1"/>
    <col min="2" max="2" width="37.28515625" style="140" customWidth="1"/>
    <col min="3" max="3" width="8.42578125" style="141" customWidth="1"/>
    <col min="4" max="4" width="9" style="142" customWidth="1"/>
    <col min="5" max="5" width="11.140625" style="143" customWidth="1"/>
    <col min="6" max="6" width="14.28515625" style="143" customWidth="1"/>
    <col min="7" max="16384" width="9.140625" style="102"/>
  </cols>
  <sheetData>
    <row r="1" spans="1:6" ht="15" customHeight="1">
      <c r="A1" s="180" t="s">
        <v>126</v>
      </c>
      <c r="B1" s="180"/>
      <c r="C1" s="180"/>
      <c r="D1" s="180"/>
      <c r="E1" s="180"/>
      <c r="F1" s="180"/>
    </row>
    <row r="2" spans="1:6">
      <c r="A2" s="103" t="s">
        <v>0</v>
      </c>
      <c r="B2" s="104" t="s">
        <v>1</v>
      </c>
      <c r="C2" s="105" t="s">
        <v>2</v>
      </c>
      <c r="D2" s="105" t="s">
        <v>3</v>
      </c>
      <c r="E2" s="99" t="s">
        <v>4</v>
      </c>
      <c r="F2" s="99" t="s">
        <v>5</v>
      </c>
    </row>
    <row r="3" spans="1:6">
      <c r="A3" s="85" t="s">
        <v>95</v>
      </c>
      <c r="B3" s="101" t="s">
        <v>111</v>
      </c>
      <c r="C3" s="101"/>
      <c r="D3" s="88"/>
      <c r="E3" s="106"/>
      <c r="F3" s="89"/>
    </row>
    <row r="4" spans="1:6" ht="51">
      <c r="A4" s="19" t="s">
        <v>61</v>
      </c>
      <c r="B4" s="93" t="s">
        <v>6</v>
      </c>
      <c r="C4" s="76" t="s">
        <v>15</v>
      </c>
      <c r="D4" s="20">
        <v>1</v>
      </c>
      <c r="E4" s="2">
        <v>0</v>
      </c>
      <c r="F4" s="66">
        <f>ROUND(D4*E4,2)</f>
        <v>0</v>
      </c>
    </row>
    <row r="5" spans="1:6" ht="25.5">
      <c r="A5" s="19" t="s">
        <v>64</v>
      </c>
      <c r="B5" s="77" t="s">
        <v>8</v>
      </c>
      <c r="C5" s="78" t="s">
        <v>9</v>
      </c>
      <c r="D5" s="20">
        <v>15</v>
      </c>
      <c r="E5" s="2">
        <v>0</v>
      </c>
      <c r="F5" s="66">
        <f t="shared" ref="F5:F13" si="0">ROUND(D5*E5,2)</f>
        <v>0</v>
      </c>
    </row>
    <row r="6" spans="1:6" ht="51">
      <c r="A6" s="19" t="s">
        <v>67</v>
      </c>
      <c r="B6" s="93" t="s">
        <v>10</v>
      </c>
      <c r="C6" s="76" t="s">
        <v>11</v>
      </c>
      <c r="D6" s="20">
        <v>1750</v>
      </c>
      <c r="E6" s="2">
        <v>0</v>
      </c>
      <c r="F6" s="66">
        <f t="shared" si="0"/>
        <v>0</v>
      </c>
    </row>
    <row r="7" spans="1:6" ht="25.5">
      <c r="A7" s="19" t="s">
        <v>70</v>
      </c>
      <c r="B7" s="93" t="s">
        <v>12</v>
      </c>
      <c r="C7" s="76" t="s">
        <v>13</v>
      </c>
      <c r="D7" s="20">
        <v>4</v>
      </c>
      <c r="E7" s="2">
        <v>0</v>
      </c>
      <c r="F7" s="66">
        <f t="shared" si="0"/>
        <v>0</v>
      </c>
    </row>
    <row r="8" spans="1:6" ht="51">
      <c r="A8" s="19" t="s">
        <v>73</v>
      </c>
      <c r="B8" s="93" t="s">
        <v>16</v>
      </c>
      <c r="C8" s="76" t="s">
        <v>13</v>
      </c>
      <c r="D8" s="20">
        <v>59</v>
      </c>
      <c r="E8" s="2">
        <v>0</v>
      </c>
      <c r="F8" s="66">
        <f t="shared" si="0"/>
        <v>0</v>
      </c>
    </row>
    <row r="9" spans="1:6" ht="25.5">
      <c r="A9" s="19" t="s">
        <v>76</v>
      </c>
      <c r="B9" s="94" t="s">
        <v>17</v>
      </c>
      <c r="C9" s="76" t="s">
        <v>18</v>
      </c>
      <c r="D9" s="20">
        <v>580</v>
      </c>
      <c r="E9" s="2">
        <v>0</v>
      </c>
      <c r="F9" s="66">
        <f t="shared" si="0"/>
        <v>0</v>
      </c>
    </row>
    <row r="10" spans="1:6" ht="89.25">
      <c r="A10" s="19" t="s">
        <v>79</v>
      </c>
      <c r="B10" s="93" t="s">
        <v>98</v>
      </c>
      <c r="C10" s="76" t="s">
        <v>18</v>
      </c>
      <c r="D10" s="20">
        <v>235</v>
      </c>
      <c r="E10" s="2">
        <v>0</v>
      </c>
      <c r="F10" s="66">
        <f t="shared" si="0"/>
        <v>0</v>
      </c>
    </row>
    <row r="11" spans="1:6" ht="51">
      <c r="A11" s="19" t="s">
        <v>82</v>
      </c>
      <c r="B11" s="93" t="s">
        <v>99</v>
      </c>
      <c r="C11" s="76" t="s">
        <v>18</v>
      </c>
      <c r="D11" s="20">
        <v>28</v>
      </c>
      <c r="E11" s="2">
        <v>0</v>
      </c>
      <c r="F11" s="66">
        <f t="shared" si="0"/>
        <v>0</v>
      </c>
    </row>
    <row r="12" spans="1:6">
      <c r="A12" s="19" t="s">
        <v>85</v>
      </c>
      <c r="B12" s="10" t="s">
        <v>103</v>
      </c>
      <c r="C12" s="11" t="s">
        <v>15</v>
      </c>
      <c r="D12" s="20">
        <v>1</v>
      </c>
      <c r="E12" s="2">
        <v>0</v>
      </c>
      <c r="F12" s="66">
        <f t="shared" si="0"/>
        <v>0</v>
      </c>
    </row>
    <row r="13" spans="1:6" ht="42" customHeight="1">
      <c r="A13" s="19" t="s">
        <v>91</v>
      </c>
      <c r="B13" s="94" t="s">
        <v>104</v>
      </c>
      <c r="C13" s="76" t="s">
        <v>15</v>
      </c>
      <c r="D13" s="20">
        <v>2</v>
      </c>
      <c r="E13" s="2">
        <v>0</v>
      </c>
      <c r="F13" s="66">
        <f t="shared" si="0"/>
        <v>0</v>
      </c>
    </row>
    <row r="14" spans="1:6">
      <c r="A14" s="81"/>
      <c r="B14" s="82"/>
      <c r="C14" s="83"/>
      <c r="D14" s="84"/>
      <c r="E14" s="18" t="s">
        <v>28</v>
      </c>
      <c r="F14" s="108">
        <f>SUBTOTAL(109,F4:F13)</f>
        <v>0</v>
      </c>
    </row>
    <row r="15" spans="1:6">
      <c r="A15" s="85" t="s">
        <v>105</v>
      </c>
      <c r="B15" s="86" t="s">
        <v>30</v>
      </c>
      <c r="C15" s="87"/>
      <c r="D15" s="88"/>
      <c r="E15" s="1"/>
      <c r="F15" s="89"/>
    </row>
    <row r="16" spans="1:6" ht="25.5">
      <c r="A16" s="19" t="s">
        <v>61</v>
      </c>
      <c r="B16" s="93" t="s">
        <v>31</v>
      </c>
      <c r="C16" s="76" t="s">
        <v>21</v>
      </c>
      <c r="D16" s="20">
        <v>289.39999999999998</v>
      </c>
      <c r="E16" s="2">
        <v>0</v>
      </c>
      <c r="F16" s="66">
        <f>ROUND(D16*E16,2)</f>
        <v>0</v>
      </c>
    </row>
    <row r="17" spans="1:6" ht="51">
      <c r="A17" s="19" t="s">
        <v>64</v>
      </c>
      <c r="B17" s="77" t="s">
        <v>147</v>
      </c>
      <c r="C17" s="76"/>
      <c r="D17" s="20"/>
      <c r="E17" s="2"/>
      <c r="F17" s="66"/>
    </row>
    <row r="18" spans="1:6">
      <c r="A18" s="19"/>
      <c r="B18" s="77" t="s">
        <v>32</v>
      </c>
      <c r="C18" s="78" t="s">
        <v>21</v>
      </c>
      <c r="D18" s="20">
        <v>1875.4</v>
      </c>
      <c r="E18" s="2">
        <v>0</v>
      </c>
      <c r="F18" s="66">
        <f>ROUND(D18*E18,2)</f>
        <v>0</v>
      </c>
    </row>
    <row r="19" spans="1:6">
      <c r="A19" s="19"/>
      <c r="B19" s="77" t="s">
        <v>33</v>
      </c>
      <c r="C19" s="76" t="s">
        <v>21</v>
      </c>
      <c r="D19" s="20">
        <v>452.3</v>
      </c>
      <c r="E19" s="2">
        <v>0</v>
      </c>
      <c r="F19" s="66">
        <f>ROUND(D19*E19,2)</f>
        <v>0</v>
      </c>
    </row>
    <row r="20" spans="1:6" ht="51">
      <c r="A20" s="19" t="s">
        <v>67</v>
      </c>
      <c r="B20" s="77" t="s">
        <v>148</v>
      </c>
      <c r="C20" s="78" t="s">
        <v>21</v>
      </c>
      <c r="D20" s="20">
        <v>22</v>
      </c>
      <c r="E20" s="2">
        <v>0</v>
      </c>
      <c r="F20" s="66">
        <f t="shared" ref="F20:F28" si="1">ROUND(D20*E20,2)</f>
        <v>0</v>
      </c>
    </row>
    <row r="21" spans="1:6" ht="25.5">
      <c r="A21" s="19" t="s">
        <v>70</v>
      </c>
      <c r="B21" s="77" t="s">
        <v>34</v>
      </c>
      <c r="C21" s="78" t="s">
        <v>18</v>
      </c>
      <c r="D21" s="20">
        <v>1050</v>
      </c>
      <c r="E21" s="2">
        <v>0</v>
      </c>
      <c r="F21" s="66">
        <f t="shared" si="1"/>
        <v>0</v>
      </c>
    </row>
    <row r="22" spans="1:6" ht="38.25">
      <c r="A22" s="19" t="s">
        <v>73</v>
      </c>
      <c r="B22" s="77" t="s">
        <v>35</v>
      </c>
      <c r="C22" s="76" t="s">
        <v>21</v>
      </c>
      <c r="D22" s="20">
        <v>420</v>
      </c>
      <c r="E22" s="2">
        <v>0</v>
      </c>
      <c r="F22" s="66">
        <f t="shared" si="1"/>
        <v>0</v>
      </c>
    </row>
    <row r="23" spans="1:6" ht="51">
      <c r="A23" s="19" t="s">
        <v>76</v>
      </c>
      <c r="B23" s="77" t="s">
        <v>36</v>
      </c>
      <c r="C23" s="76" t="s">
        <v>21</v>
      </c>
      <c r="D23" s="20">
        <v>108.5</v>
      </c>
      <c r="E23" s="2">
        <v>0</v>
      </c>
      <c r="F23" s="66">
        <f t="shared" si="1"/>
        <v>0</v>
      </c>
    </row>
    <row r="24" spans="1:6" ht="42" customHeight="1">
      <c r="A24" s="19" t="s">
        <v>79</v>
      </c>
      <c r="B24" s="77" t="s">
        <v>37</v>
      </c>
      <c r="C24" s="76" t="s">
        <v>21</v>
      </c>
      <c r="D24" s="20">
        <v>1988.4</v>
      </c>
      <c r="E24" s="2">
        <v>0</v>
      </c>
      <c r="F24" s="66">
        <f t="shared" si="1"/>
        <v>0</v>
      </c>
    </row>
    <row r="25" spans="1:6" ht="25.5">
      <c r="A25" s="19" t="s">
        <v>82</v>
      </c>
      <c r="B25" s="77" t="s">
        <v>38</v>
      </c>
      <c r="C25" s="78" t="s">
        <v>18</v>
      </c>
      <c r="D25" s="20">
        <v>210</v>
      </c>
      <c r="E25" s="2">
        <v>0</v>
      </c>
      <c r="F25" s="66">
        <f>+E25*D25</f>
        <v>0</v>
      </c>
    </row>
    <row r="26" spans="1:6" ht="51">
      <c r="A26" s="19" t="s">
        <v>85</v>
      </c>
      <c r="B26" s="77" t="s">
        <v>39</v>
      </c>
      <c r="C26" s="78" t="s">
        <v>21</v>
      </c>
      <c r="D26" s="20">
        <v>224.21</v>
      </c>
      <c r="E26" s="2">
        <v>0</v>
      </c>
      <c r="F26" s="66">
        <f t="shared" si="1"/>
        <v>0</v>
      </c>
    </row>
    <row r="27" spans="1:6" ht="25.5">
      <c r="A27" s="19" t="s">
        <v>91</v>
      </c>
      <c r="B27" s="14" t="s">
        <v>92</v>
      </c>
      <c r="C27" s="15" t="s">
        <v>15</v>
      </c>
      <c r="D27" s="16">
        <v>6</v>
      </c>
      <c r="E27" s="17">
        <v>0</v>
      </c>
      <c r="F27" s="66">
        <f t="shared" si="1"/>
        <v>0</v>
      </c>
    </row>
    <row r="28" spans="1:6" ht="38.25">
      <c r="A28" s="19" t="s">
        <v>93</v>
      </c>
      <c r="B28" s="14" t="s">
        <v>94</v>
      </c>
      <c r="C28" s="78" t="s">
        <v>21</v>
      </c>
      <c r="D28" s="16">
        <v>1.2</v>
      </c>
      <c r="E28" s="17">
        <v>0</v>
      </c>
      <c r="F28" s="66">
        <f t="shared" si="1"/>
        <v>0</v>
      </c>
    </row>
    <row r="29" spans="1:6">
      <c r="A29" s="81"/>
      <c r="B29" s="82"/>
      <c r="C29" s="83"/>
      <c r="D29" s="84"/>
      <c r="E29" s="18" t="s">
        <v>28</v>
      </c>
      <c r="F29" s="108">
        <f>SUBTOTAL(109,F16:F28)</f>
        <v>0</v>
      </c>
    </row>
    <row r="30" spans="1:6" s="111" customFormat="1" ht="15">
      <c r="A30" s="85" t="s">
        <v>40</v>
      </c>
      <c r="B30" s="86" t="s">
        <v>41</v>
      </c>
      <c r="C30" s="87"/>
      <c r="D30" s="88"/>
      <c r="E30" s="1"/>
      <c r="F30" s="89"/>
    </row>
    <row r="31" spans="1:6" ht="93.75" customHeight="1">
      <c r="A31" s="73"/>
      <c r="B31" s="91" t="s">
        <v>42</v>
      </c>
      <c r="C31" s="11"/>
      <c r="D31" s="20"/>
      <c r="E31" s="2"/>
      <c r="F31" s="66"/>
    </row>
    <row r="32" spans="1:6">
      <c r="A32" s="73"/>
      <c r="B32" s="112" t="s">
        <v>43</v>
      </c>
      <c r="C32" s="11"/>
      <c r="D32" s="20"/>
      <c r="E32" s="2"/>
      <c r="F32" s="66"/>
    </row>
    <row r="33" spans="1:6" ht="144" customHeight="1">
      <c r="A33" s="113" t="s">
        <v>61</v>
      </c>
      <c r="B33" s="114" t="s">
        <v>60</v>
      </c>
      <c r="C33" s="76"/>
      <c r="D33" s="20"/>
      <c r="E33" s="2"/>
      <c r="F33" s="66"/>
    </row>
    <row r="34" spans="1:6">
      <c r="A34" s="19"/>
      <c r="B34" s="77" t="s">
        <v>89</v>
      </c>
      <c r="C34" s="76" t="s">
        <v>11</v>
      </c>
      <c r="D34" s="20">
        <v>1750</v>
      </c>
      <c r="E34" s="2">
        <v>0</v>
      </c>
      <c r="F34" s="66">
        <f t="shared" ref="F34:F51" si="2">ROUND(D34*E34,2)</f>
        <v>0</v>
      </c>
    </row>
    <row r="35" spans="1:6" ht="25.5">
      <c r="A35" s="60" t="s">
        <v>64</v>
      </c>
      <c r="B35" s="156" t="s">
        <v>150</v>
      </c>
      <c r="C35" s="61"/>
      <c r="D35" s="62"/>
      <c r="E35" s="58"/>
      <c r="F35" s="66"/>
    </row>
    <row r="36" spans="1:6">
      <c r="A36" s="59"/>
      <c r="B36" s="44" t="s">
        <v>151</v>
      </c>
      <c r="C36" s="45" t="s">
        <v>13</v>
      </c>
      <c r="D36" s="62">
        <v>18</v>
      </c>
      <c r="E36" s="58">
        <v>0</v>
      </c>
      <c r="F36" s="66">
        <f t="shared" si="2"/>
        <v>0</v>
      </c>
    </row>
    <row r="37" spans="1:6">
      <c r="A37" s="59"/>
      <c r="B37" s="44" t="s">
        <v>152</v>
      </c>
      <c r="C37" s="45" t="s">
        <v>13</v>
      </c>
      <c r="D37" s="62">
        <v>15</v>
      </c>
      <c r="E37" s="58">
        <v>0</v>
      </c>
      <c r="F37" s="66">
        <f t="shared" si="2"/>
        <v>0</v>
      </c>
    </row>
    <row r="38" spans="1:6">
      <c r="A38" s="59"/>
      <c r="B38" s="44" t="s">
        <v>153</v>
      </c>
      <c r="C38" s="45" t="s">
        <v>13</v>
      </c>
      <c r="D38" s="62">
        <v>12</v>
      </c>
      <c r="E38" s="58">
        <v>0</v>
      </c>
      <c r="F38" s="66">
        <f t="shared" si="2"/>
        <v>0</v>
      </c>
    </row>
    <row r="39" spans="1:6">
      <c r="A39" s="59"/>
      <c r="B39" s="44" t="s">
        <v>154</v>
      </c>
      <c r="C39" s="45" t="s">
        <v>13</v>
      </c>
      <c r="D39" s="62">
        <v>10</v>
      </c>
      <c r="E39" s="58">
        <v>0</v>
      </c>
      <c r="F39" s="66">
        <f t="shared" si="2"/>
        <v>0</v>
      </c>
    </row>
    <row r="40" spans="1:6">
      <c r="A40" s="59"/>
      <c r="B40" s="44" t="s">
        <v>155</v>
      </c>
      <c r="C40" s="45" t="s">
        <v>13</v>
      </c>
      <c r="D40" s="62">
        <v>10</v>
      </c>
      <c r="E40" s="58">
        <v>0</v>
      </c>
      <c r="F40" s="66">
        <f t="shared" si="2"/>
        <v>0</v>
      </c>
    </row>
    <row r="41" spans="1:6" ht="25.5">
      <c r="A41" s="19"/>
      <c r="B41" s="112" t="s">
        <v>175</v>
      </c>
      <c r="C41" s="78"/>
      <c r="D41" s="20"/>
      <c r="E41" s="2"/>
      <c r="F41" s="66"/>
    </row>
    <row r="42" spans="1:6">
      <c r="A42" s="115" t="s">
        <v>67</v>
      </c>
      <c r="B42" s="79" t="s">
        <v>159</v>
      </c>
      <c r="C42" s="76" t="s">
        <v>57</v>
      </c>
      <c r="D42" s="20">
        <v>2</v>
      </c>
      <c r="E42" s="12">
        <v>0</v>
      </c>
      <c r="F42" s="66">
        <f t="shared" si="2"/>
        <v>0</v>
      </c>
    </row>
    <row r="43" spans="1:6">
      <c r="A43" s="116"/>
      <c r="B43" s="79" t="s">
        <v>201</v>
      </c>
      <c r="C43" s="76" t="s">
        <v>57</v>
      </c>
      <c r="D43" s="175">
        <v>2</v>
      </c>
      <c r="E43" s="13">
        <v>0</v>
      </c>
      <c r="F43" s="66">
        <f t="shared" si="2"/>
        <v>0</v>
      </c>
    </row>
    <row r="44" spans="1:6">
      <c r="A44" s="116"/>
      <c r="B44" s="79" t="s">
        <v>160</v>
      </c>
      <c r="C44" s="76" t="s">
        <v>57</v>
      </c>
      <c r="D44" s="46">
        <v>2</v>
      </c>
      <c r="E44" s="13">
        <v>0</v>
      </c>
      <c r="F44" s="66">
        <f t="shared" si="2"/>
        <v>0</v>
      </c>
    </row>
    <row r="45" spans="1:6">
      <c r="A45" s="116"/>
      <c r="B45" s="79" t="s">
        <v>173</v>
      </c>
      <c r="C45" s="76" t="s">
        <v>57</v>
      </c>
      <c r="D45" s="46">
        <v>2</v>
      </c>
      <c r="E45" s="13">
        <v>0</v>
      </c>
      <c r="F45" s="66">
        <f t="shared" si="2"/>
        <v>0</v>
      </c>
    </row>
    <row r="46" spans="1:6">
      <c r="A46" s="116"/>
      <c r="B46" s="79" t="s">
        <v>174</v>
      </c>
      <c r="C46" s="76" t="s">
        <v>57</v>
      </c>
      <c r="D46" s="46">
        <v>1</v>
      </c>
      <c r="E46" s="13">
        <v>0</v>
      </c>
      <c r="F46" s="66">
        <f t="shared" si="2"/>
        <v>0</v>
      </c>
    </row>
    <row r="47" spans="1:6">
      <c r="A47" s="80" t="s">
        <v>70</v>
      </c>
      <c r="B47" s="77" t="s">
        <v>48</v>
      </c>
      <c r="C47" s="78" t="s">
        <v>11</v>
      </c>
      <c r="D47" s="20">
        <v>1750</v>
      </c>
      <c r="E47" s="2">
        <v>0</v>
      </c>
      <c r="F47" s="66">
        <f t="shared" si="2"/>
        <v>0</v>
      </c>
    </row>
    <row r="48" spans="1:6">
      <c r="A48" s="80" t="s">
        <v>73</v>
      </c>
      <c r="B48" s="77" t="s">
        <v>49</v>
      </c>
      <c r="C48" s="78" t="s">
        <v>11</v>
      </c>
      <c r="D48" s="20">
        <v>1750</v>
      </c>
      <c r="E48" s="2">
        <v>0</v>
      </c>
      <c r="F48" s="66">
        <f t="shared" si="2"/>
        <v>0</v>
      </c>
    </row>
    <row r="49" spans="1:6" ht="25.5">
      <c r="A49" s="47" t="s">
        <v>76</v>
      </c>
      <c r="B49" s="44" t="s">
        <v>140</v>
      </c>
      <c r="C49" s="45" t="s">
        <v>11</v>
      </c>
      <c r="D49" s="46">
        <v>1750</v>
      </c>
      <c r="E49" s="13">
        <v>0</v>
      </c>
      <c r="F49" s="66">
        <f t="shared" si="2"/>
        <v>0</v>
      </c>
    </row>
    <row r="50" spans="1:6">
      <c r="A50" s="63" t="s">
        <v>79</v>
      </c>
      <c r="B50" s="44" t="s">
        <v>107</v>
      </c>
      <c r="C50" s="45" t="s">
        <v>50</v>
      </c>
      <c r="D50" s="46">
        <v>1</v>
      </c>
      <c r="E50" s="13">
        <v>0</v>
      </c>
      <c r="F50" s="66">
        <f t="shared" si="2"/>
        <v>0</v>
      </c>
    </row>
    <row r="51" spans="1:6" ht="51">
      <c r="A51" s="63" t="s">
        <v>82</v>
      </c>
      <c r="B51" s="70" t="s">
        <v>181</v>
      </c>
      <c r="C51" s="11" t="s">
        <v>15</v>
      </c>
      <c r="D51" s="20">
        <v>4</v>
      </c>
      <c r="E51" s="2">
        <v>0</v>
      </c>
      <c r="F51" s="66">
        <f t="shared" si="2"/>
        <v>0</v>
      </c>
    </row>
    <row r="52" spans="1:6" s="117" customFormat="1">
      <c r="A52" s="81"/>
      <c r="B52" s="82"/>
      <c r="C52" s="83"/>
      <c r="D52" s="84"/>
      <c r="E52" s="18" t="s">
        <v>28</v>
      </c>
      <c r="F52" s="108">
        <f>SUBTOTAL(109,F31:F51)</f>
        <v>0</v>
      </c>
    </row>
    <row r="53" spans="1:6" s="117" customFormat="1">
      <c r="A53" s="85" t="s">
        <v>51</v>
      </c>
      <c r="B53" s="86" t="s">
        <v>112</v>
      </c>
      <c r="C53" s="87"/>
      <c r="D53" s="88"/>
      <c r="E53" s="1"/>
      <c r="F53" s="89"/>
    </row>
    <row r="54" spans="1:6" ht="38.25">
      <c r="A54" s="19" t="s">
        <v>61</v>
      </c>
      <c r="B54" s="10" t="s">
        <v>115</v>
      </c>
      <c r="C54" s="78" t="s">
        <v>21</v>
      </c>
      <c r="D54" s="20">
        <v>24</v>
      </c>
      <c r="E54" s="2">
        <v>0</v>
      </c>
      <c r="F54" s="66">
        <f>ROUND(D54*E54,2)</f>
        <v>0</v>
      </c>
    </row>
    <row r="55" spans="1:6" ht="38.25">
      <c r="A55" s="19" t="s">
        <v>64</v>
      </c>
      <c r="B55" s="77" t="s">
        <v>186</v>
      </c>
      <c r="C55" s="78" t="s">
        <v>18</v>
      </c>
      <c r="D55" s="20">
        <v>20</v>
      </c>
      <c r="E55" s="2">
        <v>0</v>
      </c>
      <c r="F55" s="66">
        <f>ROUND(D55*E55,2)</f>
        <v>0</v>
      </c>
    </row>
    <row r="56" spans="1:6" ht="39.75" customHeight="1">
      <c r="A56" s="19" t="s">
        <v>67</v>
      </c>
      <c r="B56" s="77" t="s">
        <v>23</v>
      </c>
      <c r="C56" s="78" t="s">
        <v>11</v>
      </c>
      <c r="D56" s="20">
        <v>22</v>
      </c>
      <c r="E56" s="2">
        <v>0</v>
      </c>
      <c r="F56" s="66">
        <f>ROUND(D56*E56,2)</f>
        <v>0</v>
      </c>
    </row>
    <row r="57" spans="1:6" ht="18.75" customHeight="1">
      <c r="A57" s="19" t="s">
        <v>70</v>
      </c>
      <c r="B57" s="114" t="s">
        <v>127</v>
      </c>
      <c r="C57" s="78" t="s">
        <v>11</v>
      </c>
      <c r="D57" s="20">
        <v>22</v>
      </c>
      <c r="E57" s="2">
        <v>0</v>
      </c>
      <c r="F57" s="66">
        <f>ROUND(D57*E57,2)</f>
        <v>0</v>
      </c>
    </row>
    <row r="58" spans="1:6" ht="25.5">
      <c r="A58" s="19" t="s">
        <v>73</v>
      </c>
      <c r="B58" s="77" t="s">
        <v>25</v>
      </c>
      <c r="C58" s="78" t="s">
        <v>18</v>
      </c>
      <c r="D58" s="20">
        <v>32</v>
      </c>
      <c r="E58" s="2">
        <v>0</v>
      </c>
      <c r="F58" s="66">
        <f>ROUND(D58*E58,2)</f>
        <v>0</v>
      </c>
    </row>
    <row r="59" spans="1:6" ht="51">
      <c r="A59" s="19" t="s">
        <v>76</v>
      </c>
      <c r="B59" s="90" t="s">
        <v>156</v>
      </c>
      <c r="C59" s="76"/>
      <c r="D59" s="20"/>
      <c r="E59" s="2"/>
      <c r="F59" s="66"/>
    </row>
    <row r="60" spans="1:6">
      <c r="A60" s="19"/>
      <c r="B60" s="90" t="s">
        <v>157</v>
      </c>
      <c r="C60" s="78" t="s">
        <v>18</v>
      </c>
      <c r="D60" s="20">
        <v>235</v>
      </c>
      <c r="E60" s="2">
        <v>0</v>
      </c>
      <c r="F60" s="66">
        <f>ROUND(D60*E60,2)</f>
        <v>0</v>
      </c>
    </row>
    <row r="61" spans="1:6">
      <c r="A61" s="19"/>
      <c r="B61" s="90" t="s">
        <v>158</v>
      </c>
      <c r="C61" s="76" t="s">
        <v>18</v>
      </c>
      <c r="D61" s="20">
        <v>460</v>
      </c>
      <c r="E61" s="2">
        <v>0</v>
      </c>
      <c r="F61" s="66">
        <f>ROUND(D61*E61,2)</f>
        <v>0</v>
      </c>
    </row>
    <row r="62" spans="1:6" ht="27.75" customHeight="1">
      <c r="A62" s="19" t="s">
        <v>79</v>
      </c>
      <c r="B62" s="77" t="s">
        <v>101</v>
      </c>
      <c r="C62" s="76" t="s">
        <v>11</v>
      </c>
      <c r="D62" s="20">
        <v>150</v>
      </c>
      <c r="E62" s="2">
        <v>0</v>
      </c>
      <c r="F62" s="66">
        <f>ROUND(D62*E62,2)</f>
        <v>0</v>
      </c>
    </row>
    <row r="63" spans="1:6" s="117" customFormat="1">
      <c r="A63" s="81"/>
      <c r="B63" s="82"/>
      <c r="C63" s="83"/>
      <c r="D63" s="84"/>
      <c r="E63" s="18" t="s">
        <v>28</v>
      </c>
      <c r="F63" s="108">
        <f>SUBTOTAL(109,F54:F62)</f>
        <v>0</v>
      </c>
    </row>
    <row r="64" spans="1:6">
      <c r="A64" s="85" t="s">
        <v>113</v>
      </c>
      <c r="B64" s="97" t="s">
        <v>52</v>
      </c>
      <c r="C64" s="98"/>
      <c r="D64" s="99"/>
      <c r="E64" s="3"/>
      <c r="F64" s="89"/>
    </row>
    <row r="65" spans="1:6" ht="27" customHeight="1">
      <c r="A65" s="19" t="s">
        <v>61</v>
      </c>
      <c r="B65" s="118" t="s">
        <v>124</v>
      </c>
      <c r="C65" s="76" t="s">
        <v>18</v>
      </c>
      <c r="D65" s="20">
        <v>3500</v>
      </c>
      <c r="E65" s="2">
        <v>0</v>
      </c>
      <c r="F65" s="66">
        <f t="shared" ref="F65:F69" si="3">ROUND(D65*E65,2)</f>
        <v>0</v>
      </c>
    </row>
    <row r="66" spans="1:6" ht="25.5">
      <c r="A66" s="19" t="s">
        <v>64</v>
      </c>
      <c r="B66" s="118" t="s">
        <v>123</v>
      </c>
      <c r="C66" s="76" t="s">
        <v>18</v>
      </c>
      <c r="D66" s="20">
        <v>2255</v>
      </c>
      <c r="E66" s="2">
        <v>0</v>
      </c>
      <c r="F66" s="66">
        <f t="shared" si="3"/>
        <v>0</v>
      </c>
    </row>
    <row r="67" spans="1:6" ht="25.5">
      <c r="A67" s="19" t="s">
        <v>67</v>
      </c>
      <c r="B67" s="118" t="s">
        <v>122</v>
      </c>
      <c r="C67" s="76" t="s">
        <v>7</v>
      </c>
      <c r="D67" s="20">
        <v>150</v>
      </c>
      <c r="E67" s="2">
        <v>0</v>
      </c>
      <c r="F67" s="66">
        <f t="shared" si="3"/>
        <v>0</v>
      </c>
    </row>
    <row r="68" spans="1:6" ht="76.5">
      <c r="A68" s="19" t="s">
        <v>70</v>
      </c>
      <c r="B68" s="119" t="s">
        <v>56</v>
      </c>
      <c r="C68" s="167" t="s">
        <v>9</v>
      </c>
      <c r="D68" s="166">
        <f>7*4</f>
        <v>28</v>
      </c>
      <c r="E68" s="2">
        <v>0</v>
      </c>
      <c r="F68" s="66">
        <f>+E68*D68</f>
        <v>0</v>
      </c>
    </row>
    <row r="69" spans="1:6" s="111" customFormat="1" ht="15">
      <c r="A69" s="19" t="s">
        <v>73</v>
      </c>
      <c r="B69" s="94" t="s">
        <v>121</v>
      </c>
      <c r="C69" s="76" t="s">
        <v>11</v>
      </c>
      <c r="D69" s="20">
        <v>1750</v>
      </c>
      <c r="E69" s="2">
        <v>0</v>
      </c>
      <c r="F69" s="66">
        <f t="shared" si="3"/>
        <v>0</v>
      </c>
    </row>
    <row r="70" spans="1:6" ht="25.5">
      <c r="A70" s="19" t="s">
        <v>76</v>
      </c>
      <c r="B70" s="120" t="s">
        <v>183</v>
      </c>
      <c r="C70" s="96" t="s">
        <v>57</v>
      </c>
      <c r="D70" s="64">
        <v>1</v>
      </c>
      <c r="E70" s="2">
        <v>0</v>
      </c>
      <c r="F70" s="66">
        <f>+E70*D70</f>
        <v>0</v>
      </c>
    </row>
    <row r="71" spans="1:6" ht="25.5">
      <c r="A71" s="19" t="s">
        <v>79</v>
      </c>
      <c r="B71" s="69" t="s">
        <v>180</v>
      </c>
      <c r="C71" s="68" t="s">
        <v>9</v>
      </c>
      <c r="D71" s="64">
        <v>20</v>
      </c>
      <c r="E71" s="2">
        <v>0</v>
      </c>
      <c r="F71" s="66">
        <f>+E71*D71</f>
        <v>0</v>
      </c>
    </row>
    <row r="72" spans="1:6" ht="25.5">
      <c r="A72" s="19" t="s">
        <v>82</v>
      </c>
      <c r="B72" s="55" t="s">
        <v>149</v>
      </c>
      <c r="C72" s="56" t="s">
        <v>9</v>
      </c>
      <c r="D72" s="57">
        <v>15</v>
      </c>
      <c r="E72" s="58">
        <v>0</v>
      </c>
      <c r="F72" s="66">
        <f>+E72*D72</f>
        <v>0</v>
      </c>
    </row>
    <row r="73" spans="1:6">
      <c r="A73" s="81"/>
      <c r="B73" s="82"/>
      <c r="C73" s="83"/>
      <c r="D73" s="84"/>
      <c r="E73" s="107" t="s">
        <v>28</v>
      </c>
      <c r="F73" s="108">
        <f>SUBTOTAL(109,F65:F72)</f>
        <v>0</v>
      </c>
    </row>
    <row r="74" spans="1:6" ht="15">
      <c r="A74" s="22"/>
      <c r="B74" s="25" t="s">
        <v>109</v>
      </c>
      <c r="C74" s="21"/>
      <c r="D74" s="23"/>
      <c r="E74" s="144"/>
      <c r="F74" s="24"/>
    </row>
    <row r="75" spans="1:6" ht="15">
      <c r="A75" s="145"/>
      <c r="B75" s="145"/>
      <c r="C75" s="145"/>
      <c r="D75" s="145"/>
      <c r="E75" s="145"/>
      <c r="F75" s="146"/>
    </row>
    <row r="76" spans="1:6" ht="15">
      <c r="A76" s="147" t="str">
        <f>+A3</f>
        <v>I.</v>
      </c>
      <c r="B76" s="148" t="str">
        <f>+B3</f>
        <v>PRIPRAVLJALNA DELA</v>
      </c>
      <c r="C76" s="145"/>
      <c r="D76" s="145"/>
      <c r="E76" s="145"/>
      <c r="F76" s="149">
        <f>F14</f>
        <v>0</v>
      </c>
    </row>
    <row r="77" spans="1:6" ht="15">
      <c r="A77" s="147" t="str">
        <f>+A15</f>
        <v>II.</v>
      </c>
      <c r="B77" s="148" t="str">
        <f>+B15</f>
        <v>ZEMELJSKA DELA</v>
      </c>
      <c r="C77" s="145"/>
      <c r="D77" s="145"/>
      <c r="E77" s="145"/>
      <c r="F77" s="149">
        <f>F29</f>
        <v>0</v>
      </c>
    </row>
    <row r="78" spans="1:6" ht="15">
      <c r="A78" s="147" t="str">
        <f>+A30</f>
        <v>III.</v>
      </c>
      <c r="B78" s="148" t="str">
        <f>+B30</f>
        <v>VODOVODNA DELA</v>
      </c>
      <c r="C78" s="145"/>
      <c r="D78" s="145"/>
      <c r="E78" s="145"/>
      <c r="F78" s="149">
        <f>F52</f>
        <v>0</v>
      </c>
    </row>
    <row r="79" spans="1:6" ht="15">
      <c r="A79" s="147" t="s">
        <v>51</v>
      </c>
      <c r="B79" s="148" t="s">
        <v>112</v>
      </c>
      <c r="C79" s="145"/>
      <c r="D79" s="145"/>
      <c r="E79" s="145"/>
      <c r="F79" s="149">
        <f>F63</f>
        <v>0</v>
      </c>
    </row>
    <row r="80" spans="1:6" ht="15">
      <c r="A80" s="147" t="str">
        <f>+A64</f>
        <v>V.</v>
      </c>
      <c r="B80" s="148" t="str">
        <f>+B64</f>
        <v>ZAKLJUČNA DELA</v>
      </c>
      <c r="C80" s="145"/>
      <c r="D80" s="145"/>
      <c r="E80" s="145"/>
      <c r="F80" s="149">
        <f>F73</f>
        <v>0</v>
      </c>
    </row>
    <row r="81" spans="1:6" ht="15">
      <c r="A81" s="145"/>
      <c r="B81" s="150"/>
      <c r="C81" s="150"/>
      <c r="D81" s="150"/>
      <c r="E81" s="150"/>
      <c r="F81" s="151"/>
    </row>
    <row r="82" spans="1:6" ht="15.75">
      <c r="A82" s="152"/>
      <c r="B82" s="153" t="s">
        <v>28</v>
      </c>
      <c r="C82" s="153"/>
      <c r="D82" s="153"/>
      <c r="E82" s="153"/>
      <c r="F82" s="155">
        <f>SUM(F76:F80)</f>
        <v>0</v>
      </c>
    </row>
    <row r="83" spans="1:6">
      <c r="A83" s="134"/>
      <c r="B83" s="135"/>
      <c r="C83" s="136"/>
      <c r="D83" s="137"/>
      <c r="E83" s="138"/>
      <c r="F83" s="138"/>
    </row>
    <row r="84" spans="1:6">
      <c r="A84" s="134"/>
      <c r="B84" s="135"/>
      <c r="C84" s="136"/>
      <c r="D84" s="137"/>
      <c r="E84" s="138"/>
      <c r="F84" s="138"/>
    </row>
    <row r="85" spans="1:6">
      <c r="A85" s="134"/>
      <c r="B85" s="135"/>
      <c r="C85" s="136"/>
      <c r="D85" s="137"/>
      <c r="E85" s="138"/>
      <c r="F85" s="138"/>
    </row>
    <row r="86" spans="1:6">
      <c r="A86" s="134"/>
      <c r="B86" s="135"/>
      <c r="C86" s="136"/>
      <c r="D86" s="137"/>
      <c r="E86" s="138"/>
      <c r="F86" s="138"/>
    </row>
    <row r="87" spans="1:6">
      <c r="A87" s="134"/>
      <c r="B87" s="135"/>
      <c r="C87" s="136"/>
      <c r="D87" s="137"/>
      <c r="E87" s="138"/>
      <c r="F87" s="138"/>
    </row>
    <row r="88" spans="1:6">
      <c r="A88" s="134"/>
      <c r="B88" s="135"/>
      <c r="C88" s="136"/>
      <c r="D88" s="137"/>
      <c r="E88" s="138"/>
      <c r="F88" s="138"/>
    </row>
    <row r="89" spans="1:6">
      <c r="A89" s="134"/>
      <c r="B89" s="135"/>
      <c r="C89" s="136"/>
      <c r="D89" s="137"/>
      <c r="E89" s="138"/>
      <c r="F89" s="138"/>
    </row>
    <row r="90" spans="1:6">
      <c r="A90" s="134"/>
      <c r="B90" s="135"/>
      <c r="C90" s="136"/>
      <c r="D90" s="137"/>
      <c r="E90" s="138"/>
      <c r="F90" s="138"/>
    </row>
    <row r="91" spans="1:6">
      <c r="A91" s="134"/>
      <c r="B91" s="135"/>
      <c r="C91" s="136"/>
      <c r="D91" s="137"/>
      <c r="E91" s="138"/>
      <c r="F91" s="138"/>
    </row>
    <row r="92" spans="1:6">
      <c r="A92" s="134"/>
      <c r="B92" s="135"/>
      <c r="C92" s="136"/>
      <c r="D92" s="137"/>
      <c r="E92" s="138"/>
      <c r="F92" s="138"/>
    </row>
    <row r="93" spans="1:6">
      <c r="A93" s="134"/>
      <c r="B93" s="135"/>
      <c r="C93" s="136"/>
      <c r="D93" s="137"/>
      <c r="E93" s="138"/>
      <c r="F93" s="138"/>
    </row>
    <row r="94" spans="1:6">
      <c r="A94" s="134"/>
      <c r="B94" s="135"/>
      <c r="C94" s="136"/>
      <c r="D94" s="137"/>
      <c r="E94" s="138"/>
      <c r="F94" s="138"/>
    </row>
    <row r="95" spans="1:6">
      <c r="A95" s="134"/>
      <c r="B95" s="135"/>
      <c r="C95" s="136"/>
      <c r="D95" s="137"/>
      <c r="E95" s="138"/>
      <c r="F95" s="138"/>
    </row>
    <row r="96" spans="1:6">
      <c r="A96" s="134"/>
      <c r="B96" s="135"/>
      <c r="C96" s="136"/>
      <c r="D96" s="137"/>
      <c r="E96" s="138"/>
      <c r="F96" s="138"/>
    </row>
    <row r="97" spans="1:6">
      <c r="A97" s="134"/>
      <c r="B97" s="135"/>
      <c r="C97" s="136"/>
      <c r="D97" s="137"/>
      <c r="E97" s="138"/>
      <c r="F97" s="138"/>
    </row>
    <row r="98" spans="1:6">
      <c r="A98" s="134"/>
      <c r="B98" s="135"/>
      <c r="C98" s="136"/>
      <c r="D98" s="137"/>
      <c r="E98" s="138"/>
      <c r="F98" s="138"/>
    </row>
    <row r="99" spans="1:6">
      <c r="A99" s="134"/>
      <c r="B99" s="135"/>
      <c r="C99" s="136"/>
      <c r="D99" s="137"/>
      <c r="E99" s="138"/>
      <c r="F99" s="138"/>
    </row>
    <row r="100" spans="1:6">
      <c r="A100" s="134"/>
      <c r="B100" s="135"/>
      <c r="C100" s="136"/>
      <c r="D100" s="137"/>
      <c r="E100" s="138"/>
      <c r="F100" s="138"/>
    </row>
    <row r="101" spans="1:6">
      <c r="A101" s="134"/>
      <c r="B101" s="135"/>
      <c r="C101" s="136"/>
      <c r="D101" s="137"/>
      <c r="E101" s="138"/>
      <c r="F101" s="138"/>
    </row>
    <row r="102" spans="1:6">
      <c r="A102" s="134"/>
      <c r="B102" s="135"/>
      <c r="C102" s="136"/>
      <c r="D102" s="137"/>
      <c r="E102" s="138"/>
      <c r="F102" s="138"/>
    </row>
    <row r="103" spans="1:6">
      <c r="A103" s="134"/>
      <c r="B103" s="135"/>
      <c r="C103" s="136"/>
      <c r="D103" s="137"/>
      <c r="E103" s="138"/>
      <c r="F103" s="138"/>
    </row>
    <row r="104" spans="1:6">
      <c r="A104" s="134"/>
      <c r="B104" s="135"/>
      <c r="C104" s="136"/>
      <c r="D104" s="137"/>
      <c r="E104" s="138"/>
      <c r="F104" s="138"/>
    </row>
    <row r="105" spans="1:6">
      <c r="A105" s="134"/>
      <c r="B105" s="135"/>
      <c r="C105" s="136"/>
      <c r="D105" s="137"/>
      <c r="E105" s="138"/>
      <c r="F105" s="138"/>
    </row>
    <row r="106" spans="1:6">
      <c r="A106" s="134"/>
      <c r="B106" s="135"/>
      <c r="C106" s="136"/>
      <c r="D106" s="137"/>
      <c r="E106" s="138"/>
      <c r="F106" s="138"/>
    </row>
    <row r="107" spans="1:6">
      <c r="A107" s="134"/>
      <c r="B107" s="135"/>
      <c r="C107" s="136"/>
      <c r="D107" s="137"/>
      <c r="E107" s="138"/>
      <c r="F107" s="138"/>
    </row>
    <row r="108" spans="1:6">
      <c r="A108" s="134"/>
      <c r="B108" s="135"/>
      <c r="C108" s="136"/>
      <c r="D108" s="137"/>
      <c r="E108" s="138"/>
      <c r="F108" s="138"/>
    </row>
    <row r="109" spans="1:6">
      <c r="A109" s="134"/>
      <c r="B109" s="135"/>
      <c r="C109" s="136"/>
      <c r="D109" s="137"/>
      <c r="E109" s="138"/>
      <c r="F109" s="138"/>
    </row>
    <row r="110" spans="1:6">
      <c r="A110" s="134"/>
      <c r="B110" s="135"/>
      <c r="C110" s="136"/>
      <c r="D110" s="137"/>
      <c r="E110" s="138"/>
      <c r="F110" s="138"/>
    </row>
    <row r="111" spans="1:6">
      <c r="A111" s="134"/>
      <c r="B111" s="135"/>
      <c r="C111" s="136"/>
      <c r="D111" s="137"/>
      <c r="E111" s="138"/>
      <c r="F111" s="138"/>
    </row>
    <row r="112" spans="1:6">
      <c r="A112" s="134"/>
      <c r="B112" s="135"/>
      <c r="C112" s="136"/>
      <c r="D112" s="137"/>
      <c r="E112" s="138"/>
      <c r="F112" s="138"/>
    </row>
    <row r="113" spans="1:6">
      <c r="A113" s="134"/>
      <c r="B113" s="135"/>
      <c r="C113" s="136"/>
      <c r="D113" s="137"/>
      <c r="E113" s="138"/>
      <c r="F113" s="138"/>
    </row>
    <row r="114" spans="1:6">
      <c r="A114" s="134"/>
      <c r="B114" s="135"/>
      <c r="C114" s="136"/>
      <c r="D114" s="137"/>
      <c r="E114" s="138"/>
      <c r="F114" s="138"/>
    </row>
    <row r="115" spans="1:6">
      <c r="A115" s="134"/>
      <c r="B115" s="135"/>
      <c r="C115" s="136"/>
      <c r="D115" s="137"/>
      <c r="E115" s="138"/>
      <c r="F115" s="138"/>
    </row>
    <row r="116" spans="1:6">
      <c r="A116" s="134"/>
      <c r="B116" s="135"/>
      <c r="C116" s="136"/>
      <c r="D116" s="137"/>
      <c r="E116" s="138"/>
      <c r="F116" s="138"/>
    </row>
    <row r="117" spans="1:6">
      <c r="A117" s="134"/>
      <c r="B117" s="135"/>
      <c r="C117" s="136"/>
      <c r="D117" s="137"/>
      <c r="E117" s="138"/>
      <c r="F117" s="138"/>
    </row>
    <row r="118" spans="1:6">
      <c r="A118" s="134"/>
      <c r="B118" s="135"/>
      <c r="C118" s="136"/>
      <c r="D118" s="137"/>
      <c r="E118" s="138"/>
      <c r="F118" s="138"/>
    </row>
    <row r="119" spans="1:6">
      <c r="A119" s="134"/>
      <c r="B119" s="135"/>
      <c r="C119" s="136"/>
      <c r="D119" s="137"/>
      <c r="E119" s="138"/>
      <c r="F119" s="138"/>
    </row>
    <row r="120" spans="1:6">
      <c r="A120" s="134"/>
      <c r="B120" s="135"/>
      <c r="C120" s="136"/>
      <c r="D120" s="137"/>
      <c r="E120" s="138"/>
      <c r="F120" s="138"/>
    </row>
    <row r="121" spans="1:6">
      <c r="A121" s="134"/>
      <c r="B121" s="135"/>
      <c r="C121" s="136"/>
      <c r="D121" s="137"/>
      <c r="E121" s="138"/>
      <c r="F121" s="138"/>
    </row>
    <row r="127" spans="1:6"/>
    <row r="128" spans="1:6"/>
    <row r="143"/>
    <row r="144"/>
    <row r="191"/>
    <row r="192"/>
    <row r="196"/>
    <row r="197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</sheetData>
  <sheetProtection algorithmName="SHA-512" hashValue="QeHk5B11G2Z4u89gGDHTUKDsr+9xQWtKSrQgCQ0XV+9agx1cKvAQg/xUWkGUhG15K+alPjfOKlFyVMt0hiAmAg==" saltValue="gXzuZHOXSCM4XNg2eDduqA==" spinCount="100000" sheet="1" objects="1" scenarios="1"/>
  <mergeCells count="1">
    <mergeCell ref="A1:F1"/>
  </mergeCells>
  <pageMargins left="0.7" right="0.7" top="0.75" bottom="0.75" header="0.3" footer="0.3"/>
  <pageSetup paperSize="9" orientation="portrait" r:id="rId1"/>
  <rowBreaks count="5" manualBreakCount="5">
    <brk id="14" max="16383" man="1"/>
    <brk id="29" max="16383" man="1"/>
    <brk id="52" max="16383" man="1"/>
    <brk id="63" max="16383" man="1"/>
    <brk id="73" max="16383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49"/>
  <sheetViews>
    <sheetView topLeftCell="A28" zoomScale="110" zoomScaleNormal="110" workbookViewId="0">
      <selection activeCell="K36" sqref="K36"/>
    </sheetView>
  </sheetViews>
  <sheetFormatPr defaultColWidth="9.140625" defaultRowHeight="14.25" zeroHeight="1"/>
  <cols>
    <col min="1" max="1" width="7.140625" style="139" bestFit="1" customWidth="1"/>
    <col min="2" max="2" width="35.5703125" style="140" customWidth="1"/>
    <col min="3" max="3" width="8" style="141" customWidth="1"/>
    <col min="4" max="4" width="9" style="142" customWidth="1"/>
    <col min="5" max="5" width="11.140625" style="143" customWidth="1"/>
    <col min="6" max="6" width="14.42578125" style="143" customWidth="1"/>
    <col min="7" max="16384" width="9.140625" style="102"/>
  </cols>
  <sheetData>
    <row r="1" spans="1:6" ht="15" customHeight="1">
      <c r="A1" s="180" t="s">
        <v>128</v>
      </c>
      <c r="B1" s="180"/>
      <c r="C1" s="180"/>
      <c r="D1" s="180"/>
      <c r="E1" s="180"/>
      <c r="F1" s="180"/>
    </row>
    <row r="2" spans="1:6">
      <c r="A2" s="103" t="s">
        <v>0</v>
      </c>
      <c r="B2" s="104" t="s">
        <v>1</v>
      </c>
      <c r="C2" s="105" t="s">
        <v>2</v>
      </c>
      <c r="D2" s="105" t="s">
        <v>3</v>
      </c>
      <c r="E2" s="99" t="s">
        <v>4</v>
      </c>
      <c r="F2" s="99" t="s">
        <v>5</v>
      </c>
    </row>
    <row r="3" spans="1:6">
      <c r="A3" s="85" t="s">
        <v>95</v>
      </c>
      <c r="B3" s="101" t="s">
        <v>111</v>
      </c>
      <c r="C3" s="101"/>
      <c r="D3" s="88"/>
      <c r="E3" s="106"/>
      <c r="F3" s="89"/>
    </row>
    <row r="4" spans="1:6" ht="51">
      <c r="A4" s="19" t="s">
        <v>61</v>
      </c>
      <c r="B4" s="93" t="s">
        <v>6</v>
      </c>
      <c r="C4" s="76" t="s">
        <v>15</v>
      </c>
      <c r="D4" s="20">
        <v>1</v>
      </c>
      <c r="E4" s="2">
        <v>0</v>
      </c>
      <c r="F4" s="66">
        <f>ROUND(D4*E4,2)</f>
        <v>0</v>
      </c>
    </row>
    <row r="5" spans="1:6" ht="25.5">
      <c r="A5" s="19" t="s">
        <v>64</v>
      </c>
      <c r="B5" s="77" t="s">
        <v>8</v>
      </c>
      <c r="C5" s="78" t="s">
        <v>9</v>
      </c>
      <c r="D5" s="20">
        <v>10</v>
      </c>
      <c r="E5" s="2">
        <v>0</v>
      </c>
      <c r="F5" s="66">
        <f t="shared" ref="F5:F14" si="0">ROUND(D5*E5,2)</f>
        <v>0</v>
      </c>
    </row>
    <row r="6" spans="1:6" ht="63.75">
      <c r="A6" s="19" t="s">
        <v>67</v>
      </c>
      <c r="B6" s="93" t="s">
        <v>10</v>
      </c>
      <c r="C6" s="76" t="s">
        <v>11</v>
      </c>
      <c r="D6" s="20">
        <v>1234</v>
      </c>
      <c r="E6" s="2">
        <v>0</v>
      </c>
      <c r="F6" s="66">
        <f t="shared" si="0"/>
        <v>0</v>
      </c>
    </row>
    <row r="7" spans="1:6" ht="25.5">
      <c r="A7" s="19" t="s">
        <v>70</v>
      </c>
      <c r="B7" s="93" t="s">
        <v>12</v>
      </c>
      <c r="C7" s="76" t="s">
        <v>13</v>
      </c>
      <c r="D7" s="20">
        <v>4</v>
      </c>
      <c r="E7" s="2">
        <v>0</v>
      </c>
      <c r="F7" s="66">
        <f t="shared" si="0"/>
        <v>0</v>
      </c>
    </row>
    <row r="8" spans="1:6" ht="51">
      <c r="A8" s="19" t="s">
        <v>73</v>
      </c>
      <c r="B8" s="92" t="s">
        <v>178</v>
      </c>
      <c r="C8" s="11" t="s">
        <v>15</v>
      </c>
      <c r="D8" s="20">
        <v>2</v>
      </c>
      <c r="E8" s="2">
        <v>0</v>
      </c>
      <c r="F8" s="66">
        <f t="shared" si="0"/>
        <v>0</v>
      </c>
    </row>
    <row r="9" spans="1:6" ht="51">
      <c r="A9" s="19" t="s">
        <v>76</v>
      </c>
      <c r="B9" s="93" t="s">
        <v>16</v>
      </c>
      <c r="C9" s="76" t="s">
        <v>13</v>
      </c>
      <c r="D9" s="20">
        <v>41</v>
      </c>
      <c r="E9" s="2">
        <v>0</v>
      </c>
      <c r="F9" s="66">
        <f t="shared" si="0"/>
        <v>0</v>
      </c>
    </row>
    <row r="10" spans="1:6" ht="25.5">
      <c r="A10" s="19" t="s">
        <v>79</v>
      </c>
      <c r="B10" s="94" t="s">
        <v>17</v>
      </c>
      <c r="C10" s="76" t="s">
        <v>18</v>
      </c>
      <c r="D10" s="20">
        <v>185</v>
      </c>
      <c r="E10" s="2">
        <v>0</v>
      </c>
      <c r="F10" s="66">
        <f t="shared" si="0"/>
        <v>0</v>
      </c>
    </row>
    <row r="11" spans="1:6" ht="89.25">
      <c r="A11" s="19" t="s">
        <v>82</v>
      </c>
      <c r="B11" s="93" t="s">
        <v>98</v>
      </c>
      <c r="C11" s="76" t="s">
        <v>18</v>
      </c>
      <c r="D11" s="20">
        <v>765</v>
      </c>
      <c r="E11" s="2">
        <v>0</v>
      </c>
      <c r="F11" s="66">
        <f t="shared" si="0"/>
        <v>0</v>
      </c>
    </row>
    <row r="12" spans="1:6" ht="51">
      <c r="A12" s="19" t="s">
        <v>85</v>
      </c>
      <c r="B12" s="93" t="s">
        <v>99</v>
      </c>
      <c r="C12" s="76" t="s">
        <v>18</v>
      </c>
      <c r="D12" s="20">
        <v>145</v>
      </c>
      <c r="E12" s="2">
        <v>0</v>
      </c>
      <c r="F12" s="66">
        <f t="shared" si="0"/>
        <v>0</v>
      </c>
    </row>
    <row r="13" spans="1:6">
      <c r="A13" s="19" t="s">
        <v>91</v>
      </c>
      <c r="B13" s="10" t="s">
        <v>103</v>
      </c>
      <c r="C13" s="11" t="s">
        <v>15</v>
      </c>
      <c r="D13" s="20">
        <v>1</v>
      </c>
      <c r="E13" s="2">
        <v>0</v>
      </c>
      <c r="F13" s="66">
        <f t="shared" si="0"/>
        <v>0</v>
      </c>
    </row>
    <row r="14" spans="1:6" ht="38.25">
      <c r="A14" s="19" t="s">
        <v>93</v>
      </c>
      <c r="B14" s="94" t="s">
        <v>104</v>
      </c>
      <c r="C14" s="76" t="s">
        <v>15</v>
      </c>
      <c r="D14" s="20">
        <v>3</v>
      </c>
      <c r="E14" s="2">
        <v>0</v>
      </c>
      <c r="F14" s="66">
        <f t="shared" si="0"/>
        <v>0</v>
      </c>
    </row>
    <row r="15" spans="1:6">
      <c r="A15" s="81"/>
      <c r="B15" s="82"/>
      <c r="C15" s="83"/>
      <c r="D15" s="84"/>
      <c r="E15" s="18" t="s">
        <v>28</v>
      </c>
      <c r="F15" s="108">
        <f>SUBTOTAL(109,F4:F14)</f>
        <v>0</v>
      </c>
    </row>
    <row r="16" spans="1:6">
      <c r="A16" s="158" t="s">
        <v>29</v>
      </c>
      <c r="B16" s="86" t="s">
        <v>30</v>
      </c>
      <c r="C16" s="87"/>
      <c r="D16" s="88"/>
      <c r="E16" s="1"/>
      <c r="F16" s="89"/>
    </row>
    <row r="17" spans="1:10" ht="38.25">
      <c r="A17" s="19" t="s">
        <v>61</v>
      </c>
      <c r="B17" s="93" t="s">
        <v>31</v>
      </c>
      <c r="C17" s="76" t="s">
        <v>21</v>
      </c>
      <c r="D17" s="20">
        <v>170.8</v>
      </c>
      <c r="E17" s="2">
        <v>0</v>
      </c>
      <c r="F17" s="66">
        <f>ROUND(D17*E17,2)</f>
        <v>0</v>
      </c>
    </row>
    <row r="18" spans="1:10" ht="51">
      <c r="A18" s="19" t="s">
        <v>64</v>
      </c>
      <c r="B18" s="77" t="s">
        <v>145</v>
      </c>
      <c r="C18" s="76"/>
      <c r="D18" s="20"/>
      <c r="E18" s="2"/>
      <c r="F18" s="66"/>
    </row>
    <row r="19" spans="1:10">
      <c r="A19" s="19"/>
      <c r="B19" s="77" t="s">
        <v>32</v>
      </c>
      <c r="C19" s="78" t="s">
        <v>21</v>
      </c>
      <c r="D19" s="20">
        <v>1477.5</v>
      </c>
      <c r="E19" s="2">
        <v>0</v>
      </c>
      <c r="F19" s="66">
        <f>ROUND(D19*E19,2)</f>
        <v>0</v>
      </c>
      <c r="J19" s="109"/>
    </row>
    <row r="20" spans="1:10">
      <c r="A20" s="19"/>
      <c r="B20" s="77" t="s">
        <v>33</v>
      </c>
      <c r="C20" s="76" t="s">
        <v>21</v>
      </c>
      <c r="D20" s="20">
        <v>422.6</v>
      </c>
      <c r="E20" s="2">
        <v>0</v>
      </c>
      <c r="F20" s="66">
        <f>ROUND(D20*E20,2)</f>
        <v>0</v>
      </c>
    </row>
    <row r="21" spans="1:10" ht="51">
      <c r="A21" s="19" t="s">
        <v>67</v>
      </c>
      <c r="B21" s="77" t="s">
        <v>146</v>
      </c>
      <c r="C21" s="78" t="s">
        <v>21</v>
      </c>
      <c r="D21" s="20">
        <v>25</v>
      </c>
      <c r="E21" s="2">
        <v>0</v>
      </c>
      <c r="F21" s="66">
        <f t="shared" ref="F21:F29" si="1">ROUND(D21*E21,2)</f>
        <v>0</v>
      </c>
    </row>
    <row r="22" spans="1:10" ht="25.5">
      <c r="A22" s="19" t="s">
        <v>70</v>
      </c>
      <c r="B22" s="77" t="s">
        <v>34</v>
      </c>
      <c r="C22" s="78" t="s">
        <v>18</v>
      </c>
      <c r="D22" s="20">
        <v>740.4</v>
      </c>
      <c r="E22" s="2">
        <v>0</v>
      </c>
      <c r="F22" s="66">
        <f t="shared" si="1"/>
        <v>0</v>
      </c>
    </row>
    <row r="23" spans="1:10" ht="51">
      <c r="A23" s="19" t="s">
        <v>73</v>
      </c>
      <c r="B23" s="77" t="s">
        <v>35</v>
      </c>
      <c r="C23" s="76" t="s">
        <v>21</v>
      </c>
      <c r="D23" s="20">
        <v>297</v>
      </c>
      <c r="E23" s="2">
        <v>0</v>
      </c>
      <c r="F23" s="66">
        <f t="shared" si="1"/>
        <v>0</v>
      </c>
    </row>
    <row r="24" spans="1:10" ht="51">
      <c r="A24" s="19" t="s">
        <v>76</v>
      </c>
      <c r="B24" s="77" t="s">
        <v>36</v>
      </c>
      <c r="C24" s="76" t="s">
        <v>21</v>
      </c>
      <c r="D24" s="20">
        <v>322.5</v>
      </c>
      <c r="E24" s="2">
        <v>0</v>
      </c>
      <c r="F24" s="66">
        <f t="shared" si="1"/>
        <v>0</v>
      </c>
    </row>
    <row r="25" spans="1:10" ht="51">
      <c r="A25" s="19" t="s">
        <v>79</v>
      </c>
      <c r="B25" s="77" t="s">
        <v>37</v>
      </c>
      <c r="C25" s="76" t="s">
        <v>21</v>
      </c>
      <c r="D25" s="20">
        <v>1255.4000000000001</v>
      </c>
      <c r="E25" s="2">
        <v>0</v>
      </c>
      <c r="F25" s="66">
        <f t="shared" si="1"/>
        <v>0</v>
      </c>
    </row>
    <row r="26" spans="1:10" ht="25.5">
      <c r="A26" s="19" t="s">
        <v>82</v>
      </c>
      <c r="B26" s="77" t="s">
        <v>38</v>
      </c>
      <c r="C26" s="78" t="s">
        <v>18</v>
      </c>
      <c r="D26" s="20">
        <v>160</v>
      </c>
      <c r="E26" s="2">
        <v>0</v>
      </c>
      <c r="F26" s="66">
        <f>+E26*D26</f>
        <v>0</v>
      </c>
    </row>
    <row r="27" spans="1:10" ht="51">
      <c r="A27" s="19" t="s">
        <v>85</v>
      </c>
      <c r="B27" s="77" t="s">
        <v>39</v>
      </c>
      <c r="C27" s="78" t="s">
        <v>21</v>
      </c>
      <c r="D27" s="20">
        <v>603.29999999999995</v>
      </c>
      <c r="E27" s="2">
        <v>0</v>
      </c>
      <c r="F27" s="66">
        <f t="shared" si="1"/>
        <v>0</v>
      </c>
    </row>
    <row r="28" spans="1:10" ht="25.5">
      <c r="A28" s="19" t="s">
        <v>91</v>
      </c>
      <c r="B28" s="14" t="s">
        <v>92</v>
      </c>
      <c r="C28" s="15" t="s">
        <v>15</v>
      </c>
      <c r="D28" s="16">
        <v>8</v>
      </c>
      <c r="E28" s="17">
        <v>0</v>
      </c>
      <c r="F28" s="66">
        <f t="shared" si="1"/>
        <v>0</v>
      </c>
    </row>
    <row r="29" spans="1:10" ht="38.25">
      <c r="A29" s="19" t="s">
        <v>93</v>
      </c>
      <c r="B29" s="14" t="s">
        <v>94</v>
      </c>
      <c r="C29" s="78" t="s">
        <v>21</v>
      </c>
      <c r="D29" s="16">
        <v>1.6</v>
      </c>
      <c r="E29" s="17">
        <v>0</v>
      </c>
      <c r="F29" s="66">
        <f t="shared" si="1"/>
        <v>0</v>
      </c>
    </row>
    <row r="30" spans="1:10">
      <c r="A30" s="81"/>
      <c r="B30" s="82"/>
      <c r="C30" s="83"/>
      <c r="D30" s="84"/>
      <c r="E30" s="18" t="s">
        <v>28</v>
      </c>
      <c r="F30" s="108">
        <f>SUBTOTAL(109,F17:F29)</f>
        <v>0</v>
      </c>
    </row>
    <row r="31" spans="1:10" s="111" customFormat="1" ht="15">
      <c r="A31" s="158" t="s">
        <v>40</v>
      </c>
      <c r="B31" s="86" t="s">
        <v>41</v>
      </c>
      <c r="C31" s="87"/>
      <c r="D31" s="88"/>
      <c r="E31" s="1"/>
      <c r="F31" s="89"/>
    </row>
    <row r="32" spans="1:10" ht="102">
      <c r="A32" s="73"/>
      <c r="B32" s="91" t="s">
        <v>42</v>
      </c>
      <c r="C32" s="11"/>
      <c r="D32" s="20"/>
      <c r="E32" s="2"/>
      <c r="F32" s="66"/>
    </row>
    <row r="33" spans="1:6">
      <c r="A33" s="73"/>
      <c r="B33" s="112" t="s">
        <v>43</v>
      </c>
      <c r="C33" s="11"/>
      <c r="D33" s="20"/>
      <c r="E33" s="2"/>
      <c r="F33" s="66"/>
    </row>
    <row r="34" spans="1:6" ht="25.5">
      <c r="A34" s="113" t="s">
        <v>61</v>
      </c>
      <c r="B34" s="114" t="s">
        <v>130</v>
      </c>
      <c r="C34" s="76"/>
      <c r="D34" s="20"/>
      <c r="E34" s="2"/>
      <c r="F34" s="66"/>
    </row>
    <row r="35" spans="1:6">
      <c r="A35" s="19"/>
      <c r="B35" s="77" t="s">
        <v>45</v>
      </c>
      <c r="C35" s="78" t="s">
        <v>11</v>
      </c>
      <c r="D35" s="20">
        <v>1234</v>
      </c>
      <c r="E35" s="2">
        <v>0</v>
      </c>
      <c r="F35" s="66">
        <f t="shared" ref="F35" si="2">ROUND(D35*E35,2)</f>
        <v>0</v>
      </c>
    </row>
    <row r="36" spans="1:6" ht="38.25">
      <c r="A36" s="19"/>
      <c r="B36" s="112" t="s">
        <v>175</v>
      </c>
      <c r="C36" s="78"/>
      <c r="D36" s="20"/>
      <c r="E36" s="2"/>
      <c r="F36" s="66"/>
    </row>
    <row r="37" spans="1:6">
      <c r="A37" s="115" t="s">
        <v>64</v>
      </c>
      <c r="B37" s="79" t="s">
        <v>200</v>
      </c>
      <c r="C37" s="76" t="s">
        <v>57</v>
      </c>
      <c r="D37" s="176">
        <v>1</v>
      </c>
      <c r="E37" s="12">
        <v>0</v>
      </c>
      <c r="F37" s="66">
        <f t="shared" ref="F37:F45" si="3">ROUND(D37*E37,2)</f>
        <v>0</v>
      </c>
    </row>
    <row r="38" spans="1:6">
      <c r="A38" s="115"/>
      <c r="B38" s="79" t="s">
        <v>201</v>
      </c>
      <c r="C38" s="76" t="s">
        <v>57</v>
      </c>
      <c r="D38" s="176">
        <v>2</v>
      </c>
      <c r="E38" s="12">
        <v>0</v>
      </c>
      <c r="F38" s="66">
        <f t="shared" ref="F38" si="4">ROUND(D38*E38,2)</f>
        <v>0</v>
      </c>
    </row>
    <row r="39" spans="1:6">
      <c r="A39" s="116"/>
      <c r="B39" s="79" t="s">
        <v>160</v>
      </c>
      <c r="C39" s="76" t="s">
        <v>57</v>
      </c>
      <c r="D39" s="46">
        <v>2</v>
      </c>
      <c r="E39" s="13">
        <v>0</v>
      </c>
      <c r="F39" s="66">
        <f t="shared" si="3"/>
        <v>0</v>
      </c>
    </row>
    <row r="40" spans="1:6">
      <c r="A40" s="116"/>
      <c r="B40" s="79" t="s">
        <v>176</v>
      </c>
      <c r="C40" s="76" t="s">
        <v>57</v>
      </c>
      <c r="D40" s="46">
        <v>2</v>
      </c>
      <c r="E40" s="13">
        <v>0</v>
      </c>
      <c r="F40" s="66">
        <f t="shared" si="3"/>
        <v>0</v>
      </c>
    </row>
    <row r="41" spans="1:6">
      <c r="A41" s="116"/>
      <c r="B41" s="79" t="s">
        <v>177</v>
      </c>
      <c r="C41" s="76" t="s">
        <v>57</v>
      </c>
      <c r="D41" s="46">
        <v>1</v>
      </c>
      <c r="E41" s="13">
        <v>0</v>
      </c>
      <c r="F41" s="66">
        <f t="shared" si="3"/>
        <v>0</v>
      </c>
    </row>
    <row r="42" spans="1:6">
      <c r="A42" s="80" t="s">
        <v>67</v>
      </c>
      <c r="B42" s="77" t="s">
        <v>48</v>
      </c>
      <c r="C42" s="78" t="s">
        <v>11</v>
      </c>
      <c r="D42" s="20">
        <v>1234</v>
      </c>
      <c r="E42" s="2">
        <v>0</v>
      </c>
      <c r="F42" s="66">
        <f t="shared" si="3"/>
        <v>0</v>
      </c>
    </row>
    <row r="43" spans="1:6">
      <c r="A43" s="80" t="s">
        <v>70</v>
      </c>
      <c r="B43" s="77" t="s">
        <v>49</v>
      </c>
      <c r="C43" s="78" t="s">
        <v>11</v>
      </c>
      <c r="D43" s="20">
        <v>1234</v>
      </c>
      <c r="E43" s="2">
        <v>0</v>
      </c>
      <c r="F43" s="66">
        <f t="shared" si="3"/>
        <v>0</v>
      </c>
    </row>
    <row r="44" spans="1:6" ht="25.5">
      <c r="A44" s="47" t="s">
        <v>73</v>
      </c>
      <c r="B44" s="44" t="s">
        <v>140</v>
      </c>
      <c r="C44" s="45" t="s">
        <v>11</v>
      </c>
      <c r="D44" s="46">
        <v>1234</v>
      </c>
      <c r="E44" s="13">
        <v>0</v>
      </c>
      <c r="F44" s="66">
        <f t="shared" si="3"/>
        <v>0</v>
      </c>
    </row>
    <row r="45" spans="1:6">
      <c r="A45" s="63" t="s">
        <v>76</v>
      </c>
      <c r="B45" s="44" t="s">
        <v>107</v>
      </c>
      <c r="C45" s="45" t="s">
        <v>50</v>
      </c>
      <c r="D45" s="46">
        <v>1</v>
      </c>
      <c r="E45" s="13">
        <v>0</v>
      </c>
      <c r="F45" s="66">
        <f t="shared" si="3"/>
        <v>0</v>
      </c>
    </row>
    <row r="46" spans="1:6" ht="63.75">
      <c r="A46" s="63" t="s">
        <v>79</v>
      </c>
      <c r="B46" s="44" t="s">
        <v>196</v>
      </c>
      <c r="C46" s="45" t="s">
        <v>15</v>
      </c>
      <c r="D46" s="46">
        <v>1</v>
      </c>
      <c r="E46" s="13">
        <v>0</v>
      </c>
      <c r="F46" s="66">
        <f t="shared" ref="F46:F47" si="5">ROUND(D46*E46,2)</f>
        <v>0</v>
      </c>
    </row>
    <row r="47" spans="1:6" ht="51">
      <c r="A47" s="63" t="s">
        <v>82</v>
      </c>
      <c r="B47" s="70" t="s">
        <v>181</v>
      </c>
      <c r="C47" s="11" t="s">
        <v>15</v>
      </c>
      <c r="D47" s="20">
        <v>3</v>
      </c>
      <c r="E47" s="2">
        <v>0</v>
      </c>
      <c r="F47" s="66">
        <f t="shared" si="5"/>
        <v>0</v>
      </c>
    </row>
    <row r="48" spans="1:6" s="117" customFormat="1">
      <c r="A48" s="81"/>
      <c r="B48" s="82"/>
      <c r="C48" s="83"/>
      <c r="D48" s="84"/>
      <c r="E48" s="18" t="s">
        <v>28</v>
      </c>
      <c r="F48" s="108">
        <f>SUBTOTAL(109,F32:F47)</f>
        <v>0</v>
      </c>
    </row>
    <row r="49" spans="1:6" s="117" customFormat="1">
      <c r="A49" s="85" t="s">
        <v>51</v>
      </c>
      <c r="B49" s="86" t="s">
        <v>112</v>
      </c>
      <c r="C49" s="87"/>
      <c r="D49" s="88"/>
      <c r="E49" s="1"/>
      <c r="F49" s="89"/>
    </row>
    <row r="50" spans="1:6" ht="38.25">
      <c r="A50" s="19" t="s">
        <v>61</v>
      </c>
      <c r="B50" s="10" t="s">
        <v>115</v>
      </c>
      <c r="C50" s="78" t="s">
        <v>21</v>
      </c>
      <c r="D50" s="20">
        <v>61</v>
      </c>
      <c r="E50" s="2">
        <v>0</v>
      </c>
      <c r="F50" s="66">
        <f>ROUND(D50*E50,2)</f>
        <v>0</v>
      </c>
    </row>
    <row r="51" spans="1:6" ht="38.25">
      <c r="A51" s="19" t="s">
        <v>64</v>
      </c>
      <c r="B51" s="77" t="s">
        <v>186</v>
      </c>
      <c r="C51" s="78" t="s">
        <v>18</v>
      </c>
      <c r="D51" s="20">
        <v>345</v>
      </c>
      <c r="E51" s="2">
        <v>0</v>
      </c>
      <c r="F51" s="66">
        <f>ROUND(D51*E51,2)</f>
        <v>0</v>
      </c>
    </row>
    <row r="52" spans="1:6" ht="51">
      <c r="A52" s="19" t="s">
        <v>67</v>
      </c>
      <c r="B52" s="77" t="s">
        <v>23</v>
      </c>
      <c r="C52" s="78" t="s">
        <v>11</v>
      </c>
      <c r="D52" s="20">
        <v>35</v>
      </c>
      <c r="E52" s="2">
        <v>0</v>
      </c>
      <c r="F52" s="66">
        <f>ROUND(D52*E52,2)</f>
        <v>0</v>
      </c>
    </row>
    <row r="53" spans="1:6" ht="25.5">
      <c r="A53" s="19" t="s">
        <v>70</v>
      </c>
      <c r="B53" s="114" t="s">
        <v>100</v>
      </c>
      <c r="C53" s="78" t="s">
        <v>11</v>
      </c>
      <c r="D53" s="20">
        <v>35</v>
      </c>
      <c r="E53" s="2">
        <v>0</v>
      </c>
      <c r="F53" s="66">
        <f>ROUND(D53*E53,2)</f>
        <v>0</v>
      </c>
    </row>
    <row r="54" spans="1:6" ht="25.5">
      <c r="A54" s="19" t="s">
        <v>73</v>
      </c>
      <c r="B54" s="77" t="s">
        <v>25</v>
      </c>
      <c r="C54" s="78" t="s">
        <v>18</v>
      </c>
      <c r="D54" s="20">
        <v>55</v>
      </c>
      <c r="E54" s="2">
        <v>0</v>
      </c>
      <c r="F54" s="66">
        <f>ROUND(D54*E54,2)</f>
        <v>0</v>
      </c>
    </row>
    <row r="55" spans="1:6" ht="51">
      <c r="A55" s="19" t="s">
        <v>76</v>
      </c>
      <c r="B55" s="90" t="s">
        <v>156</v>
      </c>
      <c r="C55" s="76"/>
      <c r="D55" s="20"/>
      <c r="E55" s="2"/>
      <c r="F55" s="66"/>
    </row>
    <row r="56" spans="1:6">
      <c r="A56" s="19"/>
      <c r="B56" s="90" t="s">
        <v>157</v>
      </c>
      <c r="C56" s="78" t="s">
        <v>18</v>
      </c>
      <c r="D56" s="20">
        <v>765</v>
      </c>
      <c r="E56" s="2">
        <v>0</v>
      </c>
      <c r="F56" s="66">
        <f>ROUND(D56*E56,2)</f>
        <v>0</v>
      </c>
    </row>
    <row r="57" spans="1:6">
      <c r="A57" s="19"/>
      <c r="B57" s="90" t="s">
        <v>158</v>
      </c>
      <c r="C57" s="76" t="s">
        <v>18</v>
      </c>
      <c r="D57" s="20">
        <v>1590</v>
      </c>
      <c r="E57" s="2">
        <v>0</v>
      </c>
      <c r="F57" s="66">
        <f>ROUND(D57*E57,2)</f>
        <v>0</v>
      </c>
    </row>
    <row r="58" spans="1:6" ht="38.25">
      <c r="A58" s="19" t="s">
        <v>79</v>
      </c>
      <c r="B58" s="77" t="s">
        <v>101</v>
      </c>
      <c r="C58" s="76" t="s">
        <v>11</v>
      </c>
      <c r="D58" s="20">
        <v>135</v>
      </c>
      <c r="E58" s="2">
        <v>0</v>
      </c>
      <c r="F58" s="66">
        <f>ROUND(D58*E58,2)</f>
        <v>0</v>
      </c>
    </row>
    <row r="59" spans="1:6" s="117" customFormat="1">
      <c r="A59" s="81"/>
      <c r="B59" s="82"/>
      <c r="C59" s="83"/>
      <c r="D59" s="84"/>
      <c r="E59" s="18" t="s">
        <v>28</v>
      </c>
      <c r="F59" s="108">
        <f>SUBTOTAL(109,F50:F58)</f>
        <v>0</v>
      </c>
    </row>
    <row r="60" spans="1:6">
      <c r="A60" s="85" t="s">
        <v>113</v>
      </c>
      <c r="B60" s="97" t="s">
        <v>52</v>
      </c>
      <c r="C60" s="98"/>
      <c r="D60" s="99"/>
      <c r="E60" s="3"/>
      <c r="F60" s="89"/>
    </row>
    <row r="61" spans="1:6" ht="25.5">
      <c r="A61" s="19" t="s">
        <v>61</v>
      </c>
      <c r="B61" s="118" t="s">
        <v>131</v>
      </c>
      <c r="C61" s="76" t="s">
        <v>18</v>
      </c>
      <c r="D61" s="20">
        <v>2468</v>
      </c>
      <c r="E61" s="2">
        <v>0</v>
      </c>
      <c r="F61" s="66">
        <f t="shared" ref="F61:F68" si="6">ROUND(D61*E61,2)</f>
        <v>0</v>
      </c>
    </row>
    <row r="62" spans="1:6" ht="38.25">
      <c r="A62" s="19" t="s">
        <v>64</v>
      </c>
      <c r="B62" s="118" t="s">
        <v>123</v>
      </c>
      <c r="C62" s="76" t="s">
        <v>18</v>
      </c>
      <c r="D62" s="20">
        <v>1697</v>
      </c>
      <c r="E62" s="2">
        <v>0</v>
      </c>
      <c r="F62" s="66">
        <f t="shared" si="6"/>
        <v>0</v>
      </c>
    </row>
    <row r="63" spans="1:6" ht="25.5">
      <c r="A63" s="19" t="s">
        <v>67</v>
      </c>
      <c r="B63" s="118" t="s">
        <v>122</v>
      </c>
      <c r="C63" s="76" t="s">
        <v>7</v>
      </c>
      <c r="D63" s="20">
        <v>745</v>
      </c>
      <c r="E63" s="2">
        <v>0</v>
      </c>
      <c r="F63" s="66">
        <f t="shared" si="6"/>
        <v>0</v>
      </c>
    </row>
    <row r="64" spans="1:6" ht="76.5">
      <c r="A64" s="19" t="s">
        <v>70</v>
      </c>
      <c r="B64" s="119" t="s">
        <v>56</v>
      </c>
      <c r="C64" s="165" t="s">
        <v>9</v>
      </c>
      <c r="D64" s="166">
        <f>4*5</f>
        <v>20</v>
      </c>
      <c r="E64" s="2">
        <v>0</v>
      </c>
      <c r="F64" s="66">
        <f>+E64*D64</f>
        <v>0</v>
      </c>
    </row>
    <row r="65" spans="1:6" s="111" customFormat="1" ht="15">
      <c r="A65" s="19" t="s">
        <v>73</v>
      </c>
      <c r="B65" s="94" t="s">
        <v>58</v>
      </c>
      <c r="C65" s="76" t="s">
        <v>11</v>
      </c>
      <c r="D65" s="20">
        <v>1234</v>
      </c>
      <c r="E65" s="2">
        <v>0</v>
      </c>
      <c r="F65" s="66">
        <f t="shared" si="6"/>
        <v>0</v>
      </c>
    </row>
    <row r="66" spans="1:6" ht="25.5">
      <c r="A66" s="19" t="s">
        <v>76</v>
      </c>
      <c r="B66" s="120" t="s">
        <v>183</v>
      </c>
      <c r="C66" s="96" t="s">
        <v>57</v>
      </c>
      <c r="D66" s="64">
        <v>1</v>
      </c>
      <c r="E66" s="2">
        <v>0</v>
      </c>
      <c r="F66" s="66">
        <f t="shared" si="6"/>
        <v>0</v>
      </c>
    </row>
    <row r="67" spans="1:6" ht="38.25">
      <c r="A67" s="19" t="s">
        <v>79</v>
      </c>
      <c r="B67" s="69" t="s">
        <v>180</v>
      </c>
      <c r="C67" s="68" t="s">
        <v>9</v>
      </c>
      <c r="D67" s="64">
        <v>15</v>
      </c>
      <c r="E67" s="2">
        <v>0</v>
      </c>
      <c r="F67" s="66">
        <f t="shared" si="6"/>
        <v>0</v>
      </c>
    </row>
    <row r="68" spans="1:6" ht="25.5">
      <c r="A68" s="19" t="s">
        <v>82</v>
      </c>
      <c r="B68" s="55" t="s">
        <v>149</v>
      </c>
      <c r="C68" s="56" t="s">
        <v>9</v>
      </c>
      <c r="D68" s="57">
        <v>12</v>
      </c>
      <c r="E68" s="58">
        <v>0</v>
      </c>
      <c r="F68" s="66">
        <f t="shared" si="6"/>
        <v>0</v>
      </c>
    </row>
    <row r="69" spans="1:6">
      <c r="A69" s="81"/>
      <c r="B69" s="82"/>
      <c r="C69" s="83"/>
      <c r="D69" s="84"/>
      <c r="E69" s="107" t="s">
        <v>28</v>
      </c>
      <c r="F69" s="108">
        <f>SUM(F61:F68)</f>
        <v>0</v>
      </c>
    </row>
    <row r="70" spans="1:6" ht="15">
      <c r="A70" s="30"/>
      <c r="B70" s="25" t="s">
        <v>109</v>
      </c>
      <c r="C70" s="31"/>
      <c r="D70" s="32"/>
      <c r="E70" s="159"/>
      <c r="F70" s="33"/>
    </row>
    <row r="71" spans="1:6" ht="15">
      <c r="A71" s="123"/>
      <c r="B71" s="123"/>
      <c r="C71" s="123"/>
      <c r="D71" s="123"/>
      <c r="E71" s="123"/>
      <c r="F71" s="124"/>
    </row>
    <row r="72" spans="1:6" ht="15">
      <c r="A72" s="125" t="str">
        <f>+A3</f>
        <v>I.</v>
      </c>
      <c r="B72" s="126" t="str">
        <f>+B3</f>
        <v>PRIPRAVLJALNA DELA</v>
      </c>
      <c r="C72" s="123"/>
      <c r="D72" s="123"/>
      <c r="E72" s="123"/>
      <c r="F72" s="127">
        <f>F15</f>
        <v>0</v>
      </c>
    </row>
    <row r="73" spans="1:6" ht="15">
      <c r="A73" s="125" t="str">
        <f>+A16</f>
        <v>II</v>
      </c>
      <c r="B73" s="126" t="str">
        <f>+B16</f>
        <v>ZEMELJSKA DELA</v>
      </c>
      <c r="C73" s="123"/>
      <c r="D73" s="123"/>
      <c r="E73" s="123"/>
      <c r="F73" s="127">
        <f>F30</f>
        <v>0</v>
      </c>
    </row>
    <row r="74" spans="1:6" ht="15">
      <c r="A74" s="125" t="str">
        <f>+A31</f>
        <v>III.</v>
      </c>
      <c r="B74" s="126" t="str">
        <f>+B31</f>
        <v>VODOVODNA DELA</v>
      </c>
      <c r="C74" s="123"/>
      <c r="D74" s="123"/>
      <c r="E74" s="123"/>
      <c r="F74" s="127">
        <f>F48</f>
        <v>0</v>
      </c>
    </row>
    <row r="75" spans="1:6" ht="15">
      <c r="A75" s="125" t="s">
        <v>51</v>
      </c>
      <c r="B75" s="126" t="s">
        <v>112</v>
      </c>
      <c r="C75" s="123"/>
      <c r="D75" s="123"/>
      <c r="E75" s="123"/>
      <c r="F75" s="127">
        <f>F59</f>
        <v>0</v>
      </c>
    </row>
    <row r="76" spans="1:6" ht="15">
      <c r="A76" s="125" t="str">
        <f>+A60</f>
        <v>V.</v>
      </c>
      <c r="B76" s="126" t="str">
        <f>+B60</f>
        <v>ZAKLJUČNA DELA</v>
      </c>
      <c r="C76" s="123"/>
      <c r="D76" s="123"/>
      <c r="E76" s="123"/>
      <c r="F76" s="127">
        <f>F69</f>
        <v>0</v>
      </c>
    </row>
    <row r="77" spans="1:6" ht="15">
      <c r="A77" s="123"/>
      <c r="B77" s="128"/>
      <c r="C77" s="128"/>
      <c r="D77" s="128"/>
      <c r="E77" s="128"/>
      <c r="F77" s="129"/>
    </row>
    <row r="78" spans="1:6" ht="15.75">
      <c r="A78" s="152"/>
      <c r="B78" s="153" t="s">
        <v>28</v>
      </c>
      <c r="C78" s="153"/>
      <c r="D78" s="153"/>
      <c r="E78" s="153"/>
      <c r="F78" s="155">
        <f>SUM(F72:F76)</f>
        <v>0</v>
      </c>
    </row>
    <row r="79" spans="1:6">
      <c r="A79" s="134"/>
      <c r="B79" s="135"/>
      <c r="C79" s="136"/>
      <c r="D79" s="137"/>
      <c r="E79" s="138"/>
      <c r="F79" s="138"/>
    </row>
    <row r="80" spans="1:6">
      <c r="A80" s="134"/>
      <c r="B80" s="135"/>
      <c r="C80" s="136"/>
      <c r="D80" s="137"/>
      <c r="E80" s="138"/>
      <c r="F80" s="138"/>
    </row>
    <row r="81" spans="1:6">
      <c r="A81" s="134"/>
      <c r="B81" s="135"/>
      <c r="C81" s="136"/>
      <c r="D81" s="137"/>
      <c r="E81" s="138"/>
      <c r="F81" s="138"/>
    </row>
    <row r="82" spans="1:6">
      <c r="A82" s="134"/>
      <c r="B82" s="135"/>
      <c r="C82" s="136"/>
      <c r="D82" s="137"/>
      <c r="E82" s="138"/>
      <c r="F82" s="138"/>
    </row>
    <row r="83" spans="1:6">
      <c r="A83" s="134"/>
      <c r="B83" s="135"/>
      <c r="C83" s="136"/>
      <c r="D83" s="137"/>
      <c r="E83" s="138"/>
      <c r="F83" s="138"/>
    </row>
    <row r="84" spans="1:6">
      <c r="A84" s="134"/>
      <c r="B84" s="135"/>
      <c r="C84" s="136"/>
      <c r="D84" s="137"/>
      <c r="E84" s="138"/>
      <c r="F84" s="138"/>
    </row>
    <row r="85" spans="1:6">
      <c r="A85" s="134"/>
      <c r="B85" s="135"/>
      <c r="C85" s="136"/>
      <c r="D85" s="137"/>
      <c r="E85" s="138"/>
      <c r="F85" s="138"/>
    </row>
    <row r="86" spans="1:6">
      <c r="A86" s="134"/>
      <c r="B86" s="135"/>
      <c r="C86" s="136"/>
      <c r="D86" s="137"/>
      <c r="E86" s="138"/>
      <c r="F86" s="138"/>
    </row>
    <row r="87" spans="1:6">
      <c r="A87" s="134"/>
      <c r="B87" s="135"/>
      <c r="C87" s="136"/>
      <c r="D87" s="137"/>
      <c r="E87" s="138"/>
      <c r="F87" s="138"/>
    </row>
    <row r="88" spans="1:6">
      <c r="A88" s="134"/>
      <c r="B88" s="135"/>
      <c r="C88" s="136"/>
      <c r="D88" s="137"/>
      <c r="E88" s="138"/>
      <c r="F88" s="138"/>
    </row>
    <row r="89" spans="1:6">
      <c r="A89" s="134"/>
      <c r="B89" s="135"/>
      <c r="C89" s="136"/>
      <c r="D89" s="137"/>
      <c r="E89" s="138"/>
      <c r="F89" s="138"/>
    </row>
    <row r="90" spans="1:6">
      <c r="A90" s="134"/>
      <c r="B90" s="135"/>
      <c r="C90" s="136"/>
      <c r="D90" s="137"/>
      <c r="E90" s="138"/>
      <c r="F90" s="138"/>
    </row>
    <row r="91" spans="1:6">
      <c r="A91" s="134"/>
      <c r="B91" s="135"/>
      <c r="C91" s="136"/>
      <c r="D91" s="137"/>
      <c r="E91" s="138"/>
      <c r="F91" s="138"/>
    </row>
    <row r="92" spans="1:6">
      <c r="A92" s="134"/>
      <c r="B92" s="135"/>
      <c r="C92" s="136"/>
      <c r="D92" s="137"/>
      <c r="E92" s="138"/>
      <c r="F92" s="138"/>
    </row>
    <row r="93" spans="1:6">
      <c r="A93" s="134"/>
      <c r="B93" s="135"/>
      <c r="C93" s="136"/>
      <c r="D93" s="137"/>
      <c r="E93" s="138"/>
      <c r="F93" s="138"/>
    </row>
    <row r="94" spans="1:6">
      <c r="A94" s="134"/>
      <c r="B94" s="135"/>
      <c r="C94" s="136"/>
      <c r="D94" s="137"/>
      <c r="E94" s="138"/>
      <c r="F94" s="138"/>
    </row>
    <row r="95" spans="1:6">
      <c r="A95" s="134"/>
      <c r="B95" s="135"/>
      <c r="C95" s="136"/>
      <c r="D95" s="137"/>
      <c r="E95" s="138"/>
      <c r="F95" s="138"/>
    </row>
    <row r="96" spans="1:6">
      <c r="A96" s="134"/>
      <c r="B96" s="135"/>
      <c r="C96" s="136"/>
      <c r="D96" s="137"/>
      <c r="E96" s="138"/>
      <c r="F96" s="138"/>
    </row>
    <row r="97" spans="1:6">
      <c r="A97" s="134"/>
      <c r="B97" s="135"/>
      <c r="C97" s="136"/>
      <c r="D97" s="137"/>
      <c r="E97" s="138"/>
      <c r="F97" s="138"/>
    </row>
    <row r="98" spans="1:6">
      <c r="A98" s="134"/>
      <c r="B98" s="135"/>
      <c r="C98" s="136"/>
      <c r="D98" s="137"/>
      <c r="E98" s="138"/>
      <c r="F98" s="138"/>
    </row>
    <row r="99" spans="1:6">
      <c r="A99" s="134"/>
      <c r="B99" s="135"/>
      <c r="C99" s="136"/>
      <c r="D99" s="137"/>
      <c r="E99" s="138"/>
      <c r="F99" s="138"/>
    </row>
    <row r="100" spans="1:6">
      <c r="A100" s="134"/>
      <c r="B100" s="135"/>
      <c r="C100" s="136"/>
      <c r="D100" s="137"/>
      <c r="E100" s="138"/>
      <c r="F100" s="138"/>
    </row>
    <row r="101" spans="1:6">
      <c r="A101" s="134"/>
      <c r="B101" s="135"/>
      <c r="C101" s="136"/>
      <c r="D101" s="137"/>
      <c r="E101" s="138"/>
      <c r="F101" s="138"/>
    </row>
    <row r="102" spans="1:6">
      <c r="A102" s="134"/>
      <c r="B102" s="135"/>
      <c r="C102" s="136"/>
      <c r="D102" s="137"/>
      <c r="E102" s="138"/>
      <c r="F102" s="138"/>
    </row>
    <row r="103" spans="1:6">
      <c r="A103" s="134"/>
      <c r="B103" s="135"/>
      <c r="C103" s="136"/>
      <c r="D103" s="137"/>
      <c r="E103" s="138"/>
      <c r="F103" s="138"/>
    </row>
    <row r="104" spans="1:6">
      <c r="A104" s="134"/>
      <c r="B104" s="135"/>
      <c r="C104" s="136"/>
      <c r="D104" s="137"/>
      <c r="E104" s="138"/>
      <c r="F104" s="138"/>
    </row>
    <row r="105" spans="1:6">
      <c r="A105" s="134"/>
      <c r="B105" s="135"/>
      <c r="C105" s="136"/>
      <c r="D105" s="137"/>
      <c r="E105" s="138"/>
      <c r="F105" s="138"/>
    </row>
    <row r="106" spans="1:6">
      <c r="A106" s="134"/>
      <c r="B106" s="135"/>
      <c r="C106" s="136"/>
      <c r="D106" s="137"/>
      <c r="E106" s="138"/>
      <c r="F106" s="138"/>
    </row>
    <row r="107" spans="1:6">
      <c r="A107" s="134"/>
      <c r="B107" s="135"/>
      <c r="C107" s="136"/>
      <c r="D107" s="137"/>
      <c r="E107" s="138"/>
      <c r="F107" s="138"/>
    </row>
    <row r="108" spans="1:6">
      <c r="A108" s="134"/>
      <c r="B108" s="135"/>
      <c r="C108" s="136"/>
      <c r="D108" s="137"/>
      <c r="E108" s="138"/>
      <c r="F108" s="138"/>
    </row>
    <row r="109" spans="1:6">
      <c r="A109" s="134"/>
      <c r="B109" s="135"/>
      <c r="C109" s="136"/>
      <c r="D109" s="137"/>
      <c r="E109" s="138"/>
      <c r="F109" s="138"/>
    </row>
    <row r="110" spans="1:6">
      <c r="A110" s="134"/>
      <c r="B110" s="135"/>
      <c r="C110" s="136"/>
      <c r="D110" s="137"/>
      <c r="E110" s="138"/>
      <c r="F110" s="138"/>
    </row>
    <row r="111" spans="1:6">
      <c r="A111" s="134"/>
      <c r="B111" s="135"/>
      <c r="C111" s="136"/>
      <c r="D111" s="137"/>
      <c r="E111" s="138"/>
      <c r="F111" s="138"/>
    </row>
    <row r="112" spans="1:6">
      <c r="A112" s="134"/>
      <c r="B112" s="135"/>
      <c r="C112" s="136"/>
      <c r="D112" s="137"/>
      <c r="E112" s="138"/>
      <c r="F112" s="138"/>
    </row>
    <row r="113" spans="1:6">
      <c r="A113" s="134"/>
      <c r="B113" s="135"/>
      <c r="C113" s="136"/>
      <c r="D113" s="137"/>
      <c r="E113" s="138"/>
      <c r="F113" s="138"/>
    </row>
    <row r="114" spans="1:6">
      <c r="A114" s="134"/>
      <c r="B114" s="135"/>
      <c r="C114" s="136"/>
      <c r="D114" s="137"/>
      <c r="E114" s="138"/>
      <c r="F114" s="138"/>
    </row>
    <row r="115" spans="1:6">
      <c r="A115" s="134"/>
      <c r="B115" s="135"/>
      <c r="C115" s="136"/>
      <c r="D115" s="137"/>
      <c r="E115" s="138"/>
      <c r="F115" s="138"/>
    </row>
    <row r="116" spans="1:6">
      <c r="A116" s="134"/>
      <c r="B116" s="135"/>
      <c r="C116" s="136"/>
      <c r="D116" s="137"/>
      <c r="E116" s="138"/>
      <c r="F116" s="138"/>
    </row>
    <row r="117" spans="1:6">
      <c r="A117" s="134"/>
      <c r="B117" s="135"/>
      <c r="C117" s="136"/>
      <c r="D117" s="137"/>
      <c r="E117" s="138"/>
      <c r="F117" s="138"/>
    </row>
    <row r="128" spans="1:6"/>
    <row r="129"/>
    <row r="130"/>
    <row r="144"/>
    <row r="145"/>
    <row r="176"/>
    <row r="177"/>
    <row r="192"/>
    <row r="193"/>
    <row r="194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</sheetData>
  <sheetProtection algorithmName="SHA-512" hashValue="wqnPBx78O39vlhM5dieqdkBYGyvUYRJ6M2Dx2LrorNgnPEAbL5QYq2QsSzwcJH3YRd6Hx41Rx2+mQ7ZGjMdxCg==" saltValue="TvKu/LImobsigQ2y2Ry1zw==" spinCount="100000" sheet="1" objects="1" scenarios="1"/>
  <mergeCells count="1">
    <mergeCell ref="A1:F1"/>
  </mergeCells>
  <phoneticPr fontId="25" type="noConversion"/>
  <pageMargins left="0.7" right="0.7" top="0.75" bottom="0.75" header="0.3" footer="0.3"/>
  <pageSetup paperSize="9" orientation="portrait" r:id="rId1"/>
  <rowBreaks count="5" manualBreakCount="5">
    <brk id="15" max="16383" man="1"/>
    <brk id="30" max="16383" man="1"/>
    <brk id="48" max="16383" man="1"/>
    <brk id="59" max="16383" man="1"/>
    <brk id="69" max="16383" man="1"/>
  </rowBreak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46"/>
  <sheetViews>
    <sheetView topLeftCell="A30" zoomScale="110" zoomScaleNormal="110" workbookViewId="0">
      <selection activeCell="D36" sqref="D36"/>
    </sheetView>
  </sheetViews>
  <sheetFormatPr defaultColWidth="9.140625" defaultRowHeight="14.25" zeroHeight="1"/>
  <cols>
    <col min="1" max="1" width="7.140625" style="139" bestFit="1" customWidth="1"/>
    <col min="2" max="2" width="35.140625" style="140" customWidth="1"/>
    <col min="3" max="3" width="6.140625" style="141" customWidth="1"/>
    <col min="4" max="4" width="9" style="142" customWidth="1"/>
    <col min="5" max="5" width="10.5703125" style="143" customWidth="1"/>
    <col min="6" max="6" width="14.42578125" style="143" customWidth="1"/>
    <col min="7" max="16384" width="9.140625" style="102"/>
  </cols>
  <sheetData>
    <row r="1" spans="1:6" ht="15" customHeight="1">
      <c r="A1" s="180" t="s">
        <v>132</v>
      </c>
      <c r="B1" s="180"/>
      <c r="C1" s="180"/>
      <c r="D1" s="180"/>
      <c r="E1" s="180"/>
      <c r="F1" s="180"/>
    </row>
    <row r="2" spans="1:6">
      <c r="A2" s="103" t="s">
        <v>0</v>
      </c>
      <c r="B2" s="104" t="s">
        <v>1</v>
      </c>
      <c r="C2" s="105" t="s">
        <v>2</v>
      </c>
      <c r="D2" s="105" t="s">
        <v>3</v>
      </c>
      <c r="E2" s="99" t="s">
        <v>4</v>
      </c>
      <c r="F2" s="99" t="s">
        <v>5</v>
      </c>
    </row>
    <row r="3" spans="1:6">
      <c r="A3" s="85" t="s">
        <v>95</v>
      </c>
      <c r="B3" s="101" t="s">
        <v>111</v>
      </c>
      <c r="C3" s="101"/>
      <c r="D3" s="88"/>
      <c r="E3" s="106"/>
      <c r="F3" s="89"/>
    </row>
    <row r="4" spans="1:6" ht="51">
      <c r="A4" s="19" t="s">
        <v>61</v>
      </c>
      <c r="B4" s="93" t="s">
        <v>6</v>
      </c>
      <c r="C4" s="76" t="s">
        <v>15</v>
      </c>
      <c r="D4" s="20">
        <v>1</v>
      </c>
      <c r="E4" s="2">
        <v>0</v>
      </c>
      <c r="F4" s="66">
        <f t="shared" ref="F4:F13" si="0">ROUND(D4*E4,2)</f>
        <v>0</v>
      </c>
    </row>
    <row r="5" spans="1:6" ht="25.5">
      <c r="A5" s="19" t="s">
        <v>64</v>
      </c>
      <c r="B5" s="77" t="s">
        <v>8</v>
      </c>
      <c r="C5" s="78" t="s">
        <v>9</v>
      </c>
      <c r="D5" s="20">
        <v>8</v>
      </c>
      <c r="E5" s="2">
        <v>0</v>
      </c>
      <c r="F5" s="66">
        <f t="shared" si="0"/>
        <v>0</v>
      </c>
    </row>
    <row r="6" spans="1:6" ht="63.75">
      <c r="A6" s="19" t="s">
        <v>67</v>
      </c>
      <c r="B6" s="93" t="s">
        <v>10</v>
      </c>
      <c r="C6" s="76" t="s">
        <v>11</v>
      </c>
      <c r="D6" s="20">
        <v>1196</v>
      </c>
      <c r="E6" s="2">
        <v>0</v>
      </c>
      <c r="F6" s="66">
        <f t="shared" si="0"/>
        <v>0</v>
      </c>
    </row>
    <row r="7" spans="1:6" ht="25.5">
      <c r="A7" s="19" t="s">
        <v>70</v>
      </c>
      <c r="B7" s="93" t="s">
        <v>12</v>
      </c>
      <c r="C7" s="76" t="s">
        <v>13</v>
      </c>
      <c r="D7" s="20">
        <v>8</v>
      </c>
      <c r="E7" s="2">
        <v>0</v>
      </c>
      <c r="F7" s="66">
        <f t="shared" si="0"/>
        <v>0</v>
      </c>
    </row>
    <row r="8" spans="1:6" ht="25.5">
      <c r="A8" s="19" t="s">
        <v>73</v>
      </c>
      <c r="B8" s="95" t="s">
        <v>133</v>
      </c>
      <c r="C8" s="11" t="s">
        <v>15</v>
      </c>
      <c r="D8" s="20">
        <v>1</v>
      </c>
      <c r="E8" s="2">
        <v>0</v>
      </c>
      <c r="F8" s="66">
        <f t="shared" si="0"/>
        <v>0</v>
      </c>
    </row>
    <row r="9" spans="1:6" ht="51">
      <c r="A9" s="19" t="s">
        <v>76</v>
      </c>
      <c r="B9" s="92" t="s">
        <v>178</v>
      </c>
      <c r="C9" s="11"/>
      <c r="D9" s="20"/>
      <c r="E9" s="2"/>
      <c r="F9" s="66"/>
    </row>
    <row r="10" spans="1:6" ht="51">
      <c r="A10" s="19" t="s">
        <v>79</v>
      </c>
      <c r="B10" s="93" t="s">
        <v>16</v>
      </c>
      <c r="C10" s="76" t="s">
        <v>13</v>
      </c>
      <c r="D10" s="20">
        <v>40</v>
      </c>
      <c r="E10" s="2">
        <v>0</v>
      </c>
      <c r="F10" s="66">
        <f t="shared" si="0"/>
        <v>0</v>
      </c>
    </row>
    <row r="11" spans="1:6" ht="89.25">
      <c r="A11" s="19" t="s">
        <v>82</v>
      </c>
      <c r="B11" s="93" t="s">
        <v>98</v>
      </c>
      <c r="C11" s="76" t="s">
        <v>18</v>
      </c>
      <c r="D11" s="20">
        <v>1320</v>
      </c>
      <c r="E11" s="2">
        <v>0</v>
      </c>
      <c r="F11" s="66">
        <f t="shared" si="0"/>
        <v>0</v>
      </c>
    </row>
    <row r="12" spans="1:6" ht="38.25">
      <c r="A12" s="19" t="s">
        <v>85</v>
      </c>
      <c r="B12" s="94" t="s">
        <v>27</v>
      </c>
      <c r="C12" s="76" t="s">
        <v>15</v>
      </c>
      <c r="D12" s="20">
        <v>3</v>
      </c>
      <c r="E12" s="2">
        <v>0</v>
      </c>
      <c r="F12" s="66">
        <f t="shared" si="0"/>
        <v>0</v>
      </c>
    </row>
    <row r="13" spans="1:6">
      <c r="A13" s="19" t="s">
        <v>91</v>
      </c>
      <c r="B13" s="10" t="s">
        <v>103</v>
      </c>
      <c r="C13" s="11" t="s">
        <v>15</v>
      </c>
      <c r="D13" s="20">
        <v>1</v>
      </c>
      <c r="E13" s="2">
        <v>0</v>
      </c>
      <c r="F13" s="66">
        <f t="shared" si="0"/>
        <v>0</v>
      </c>
    </row>
    <row r="14" spans="1:6">
      <c r="A14" s="81"/>
      <c r="B14" s="82"/>
      <c r="C14" s="83"/>
      <c r="D14" s="84"/>
      <c r="E14" s="18" t="s">
        <v>28</v>
      </c>
      <c r="F14" s="108">
        <f>SUBTOTAL(109,F4:F13)</f>
        <v>0</v>
      </c>
    </row>
    <row r="15" spans="1:6">
      <c r="A15" s="85" t="s">
        <v>105</v>
      </c>
      <c r="B15" s="86" t="s">
        <v>30</v>
      </c>
      <c r="C15" s="87"/>
      <c r="D15" s="88"/>
      <c r="E15" s="1"/>
      <c r="F15" s="89"/>
    </row>
    <row r="16" spans="1:6" ht="51">
      <c r="A16" s="19" t="s">
        <v>61</v>
      </c>
      <c r="B16" s="77" t="s">
        <v>145</v>
      </c>
      <c r="C16" s="76"/>
      <c r="D16" s="20"/>
      <c r="E16" s="2"/>
      <c r="F16" s="66"/>
    </row>
    <row r="17" spans="1:9">
      <c r="A17" s="19"/>
      <c r="B17" s="77" t="s">
        <v>32</v>
      </c>
      <c r="C17" s="78" t="s">
        <v>21</v>
      </c>
      <c r="D17" s="20">
        <v>1158.2</v>
      </c>
      <c r="E17" s="2">
        <v>0</v>
      </c>
      <c r="F17" s="66">
        <f>ROUND(D17*E17,2)</f>
        <v>0</v>
      </c>
    </row>
    <row r="18" spans="1:9">
      <c r="A18" s="19"/>
      <c r="B18" s="77" t="s">
        <v>33</v>
      </c>
      <c r="C18" s="76" t="s">
        <v>21</v>
      </c>
      <c r="D18" s="20">
        <v>524.1</v>
      </c>
      <c r="E18" s="2">
        <v>0</v>
      </c>
      <c r="F18" s="66">
        <f>ROUND(D18*E18,2)</f>
        <v>0</v>
      </c>
      <c r="I18" s="109"/>
    </row>
    <row r="19" spans="1:9" ht="51">
      <c r="A19" s="19" t="s">
        <v>64</v>
      </c>
      <c r="B19" s="77" t="s">
        <v>146</v>
      </c>
      <c r="C19" s="78" t="s">
        <v>21</v>
      </c>
      <c r="D19" s="20">
        <v>80</v>
      </c>
      <c r="E19" s="2">
        <v>0</v>
      </c>
      <c r="F19" s="66">
        <f t="shared" ref="F19:F27" si="1">ROUND(D19*E19,2)</f>
        <v>0</v>
      </c>
    </row>
    <row r="20" spans="1:9" ht="25.5">
      <c r="A20" s="19" t="s">
        <v>67</v>
      </c>
      <c r="B20" s="77" t="s">
        <v>34</v>
      </c>
      <c r="C20" s="78" t="s">
        <v>18</v>
      </c>
      <c r="D20" s="20">
        <v>717.6</v>
      </c>
      <c r="E20" s="2">
        <v>0</v>
      </c>
      <c r="F20" s="66">
        <f t="shared" si="1"/>
        <v>0</v>
      </c>
    </row>
    <row r="21" spans="1:9" ht="51">
      <c r="A21" s="19" t="s">
        <v>70</v>
      </c>
      <c r="B21" s="77" t="s">
        <v>35</v>
      </c>
      <c r="C21" s="76" t="s">
        <v>21</v>
      </c>
      <c r="D21" s="20">
        <v>287</v>
      </c>
      <c r="E21" s="2">
        <v>0</v>
      </c>
      <c r="F21" s="66">
        <f t="shared" si="1"/>
        <v>0</v>
      </c>
    </row>
    <row r="22" spans="1:9" ht="51">
      <c r="A22" s="19" t="s">
        <v>73</v>
      </c>
      <c r="B22" s="77" t="s">
        <v>36</v>
      </c>
      <c r="C22" s="76" t="s">
        <v>21</v>
      </c>
      <c r="D22" s="20">
        <v>910</v>
      </c>
      <c r="E22" s="2">
        <v>0</v>
      </c>
      <c r="F22" s="66">
        <f t="shared" si="1"/>
        <v>0</v>
      </c>
    </row>
    <row r="23" spans="1:9" ht="51">
      <c r="A23" s="19" t="s">
        <v>76</v>
      </c>
      <c r="B23" s="77" t="s">
        <v>37</v>
      </c>
      <c r="C23" s="76" t="s">
        <v>21</v>
      </c>
      <c r="D23" s="20">
        <v>214.3</v>
      </c>
      <c r="E23" s="2">
        <v>0</v>
      </c>
      <c r="F23" s="66">
        <f t="shared" si="1"/>
        <v>0</v>
      </c>
    </row>
    <row r="24" spans="1:9" ht="25.5">
      <c r="A24" s="19" t="s">
        <v>79</v>
      </c>
      <c r="B24" s="77" t="s">
        <v>38</v>
      </c>
      <c r="C24" s="78" t="s">
        <v>18</v>
      </c>
      <c r="D24" s="20">
        <v>120</v>
      </c>
      <c r="E24" s="2">
        <v>0</v>
      </c>
      <c r="F24" s="66">
        <f>+E24*D24</f>
        <v>0</v>
      </c>
    </row>
    <row r="25" spans="1:9" ht="53.25" customHeight="1">
      <c r="A25" s="19" t="s">
        <v>82</v>
      </c>
      <c r="B25" s="77" t="s">
        <v>39</v>
      </c>
      <c r="C25" s="78" t="s">
        <v>21</v>
      </c>
      <c r="D25" s="20">
        <v>1244.5</v>
      </c>
      <c r="E25" s="2">
        <v>0</v>
      </c>
      <c r="F25" s="66">
        <f t="shared" si="1"/>
        <v>0</v>
      </c>
    </row>
    <row r="26" spans="1:9" ht="25.5">
      <c r="A26" s="19" t="s">
        <v>85</v>
      </c>
      <c r="B26" s="14" t="s">
        <v>92</v>
      </c>
      <c r="C26" s="15" t="s">
        <v>15</v>
      </c>
      <c r="D26" s="16">
        <v>10</v>
      </c>
      <c r="E26" s="17">
        <v>0</v>
      </c>
      <c r="F26" s="66">
        <f t="shared" si="1"/>
        <v>0</v>
      </c>
    </row>
    <row r="27" spans="1:9" ht="38.25">
      <c r="A27" s="19" t="s">
        <v>91</v>
      </c>
      <c r="B27" s="14" t="s">
        <v>94</v>
      </c>
      <c r="C27" s="78" t="s">
        <v>21</v>
      </c>
      <c r="D27" s="16">
        <v>2</v>
      </c>
      <c r="E27" s="17">
        <v>0</v>
      </c>
      <c r="F27" s="66">
        <f t="shared" si="1"/>
        <v>0</v>
      </c>
    </row>
    <row r="28" spans="1:9">
      <c r="A28" s="81"/>
      <c r="B28" s="82"/>
      <c r="C28" s="83"/>
      <c r="D28" s="84"/>
      <c r="E28" s="18" t="s">
        <v>28</v>
      </c>
      <c r="F28" s="108">
        <f>SUBTOTAL(109,F16:F27)</f>
        <v>0</v>
      </c>
    </row>
    <row r="29" spans="1:9" s="111" customFormat="1" ht="15">
      <c r="A29" s="158" t="s">
        <v>40</v>
      </c>
      <c r="B29" s="86" t="s">
        <v>41</v>
      </c>
      <c r="C29" s="87"/>
      <c r="D29" s="88"/>
      <c r="E29" s="1"/>
      <c r="F29" s="89"/>
    </row>
    <row r="30" spans="1:9" ht="102">
      <c r="A30" s="73"/>
      <c r="B30" s="91" t="s">
        <v>42</v>
      </c>
      <c r="C30" s="11"/>
      <c r="D30" s="20"/>
      <c r="E30" s="2"/>
      <c r="F30" s="66"/>
    </row>
    <row r="31" spans="1:9">
      <c r="A31" s="19"/>
      <c r="B31" s="112" t="s">
        <v>43</v>
      </c>
      <c r="C31" s="11"/>
      <c r="D31" s="20"/>
      <c r="E31" s="2"/>
      <c r="F31" s="66"/>
    </row>
    <row r="32" spans="1:9" ht="25.5">
      <c r="A32" s="113" t="s">
        <v>61</v>
      </c>
      <c r="B32" s="114" t="s">
        <v>137</v>
      </c>
      <c r="C32" s="76"/>
      <c r="D32" s="20"/>
      <c r="E32" s="2"/>
      <c r="F32" s="66"/>
    </row>
    <row r="33" spans="1:6">
      <c r="A33" s="19"/>
      <c r="B33" s="77" t="s">
        <v>44</v>
      </c>
      <c r="C33" s="78" t="s">
        <v>11</v>
      </c>
      <c r="D33" s="20">
        <v>1196</v>
      </c>
      <c r="E33" s="2">
        <v>0</v>
      </c>
      <c r="F33" s="66">
        <f t="shared" ref="F33" si="2">ROUND(D33*E33,2)</f>
        <v>0</v>
      </c>
    </row>
    <row r="34" spans="1:6" ht="38.25">
      <c r="A34" s="19"/>
      <c r="B34" s="112" t="s">
        <v>175</v>
      </c>
      <c r="C34" s="78"/>
      <c r="D34" s="20"/>
      <c r="E34" s="2"/>
      <c r="F34" s="66"/>
    </row>
    <row r="35" spans="1:6">
      <c r="A35" s="115" t="s">
        <v>64</v>
      </c>
      <c r="B35" s="79" t="s">
        <v>159</v>
      </c>
      <c r="C35" s="76" t="s">
        <v>57</v>
      </c>
      <c r="D35" s="20">
        <v>3</v>
      </c>
      <c r="E35" s="12">
        <v>0</v>
      </c>
      <c r="F35" s="66">
        <f t="shared" ref="F35:F44" si="3">ROUND(D35*E35,2)</f>
        <v>0</v>
      </c>
    </row>
    <row r="36" spans="1:6">
      <c r="A36" s="116"/>
      <c r="B36" s="79" t="s">
        <v>200</v>
      </c>
      <c r="C36" s="76" t="s">
        <v>57</v>
      </c>
      <c r="D36" s="175">
        <v>3</v>
      </c>
      <c r="E36" s="13">
        <v>0</v>
      </c>
      <c r="F36" s="66">
        <f t="shared" si="3"/>
        <v>0</v>
      </c>
    </row>
    <row r="37" spans="1:6">
      <c r="A37" s="116"/>
      <c r="B37" s="79" t="s">
        <v>160</v>
      </c>
      <c r="C37" s="76" t="s">
        <v>57</v>
      </c>
      <c r="D37" s="46">
        <v>2</v>
      </c>
      <c r="E37" s="13">
        <v>0</v>
      </c>
      <c r="F37" s="66">
        <f t="shared" si="3"/>
        <v>0</v>
      </c>
    </row>
    <row r="38" spans="1:6">
      <c r="A38" s="116"/>
      <c r="B38" s="79" t="s">
        <v>163</v>
      </c>
      <c r="C38" s="76" t="s">
        <v>57</v>
      </c>
      <c r="D38" s="46">
        <v>2</v>
      </c>
      <c r="E38" s="13">
        <v>0</v>
      </c>
      <c r="F38" s="66">
        <f t="shared" si="3"/>
        <v>0</v>
      </c>
    </row>
    <row r="39" spans="1:6">
      <c r="A39" s="116"/>
      <c r="B39" s="79" t="s">
        <v>166</v>
      </c>
      <c r="C39" s="76" t="s">
        <v>57</v>
      </c>
      <c r="D39" s="46">
        <v>2</v>
      </c>
      <c r="E39" s="13">
        <v>0</v>
      </c>
      <c r="F39" s="66">
        <f t="shared" si="3"/>
        <v>0</v>
      </c>
    </row>
    <row r="40" spans="1:6">
      <c r="A40" s="80" t="s">
        <v>67</v>
      </c>
      <c r="B40" s="77" t="s">
        <v>48</v>
      </c>
      <c r="C40" s="78" t="s">
        <v>11</v>
      </c>
      <c r="D40" s="20">
        <v>1196</v>
      </c>
      <c r="E40" s="2">
        <v>0</v>
      </c>
      <c r="F40" s="66">
        <f t="shared" si="3"/>
        <v>0</v>
      </c>
    </row>
    <row r="41" spans="1:6">
      <c r="A41" s="80" t="s">
        <v>70</v>
      </c>
      <c r="B41" s="77" t="s">
        <v>49</v>
      </c>
      <c r="C41" s="78" t="s">
        <v>11</v>
      </c>
      <c r="D41" s="20">
        <v>1196</v>
      </c>
      <c r="E41" s="2">
        <v>0</v>
      </c>
      <c r="F41" s="66">
        <f t="shared" si="3"/>
        <v>0</v>
      </c>
    </row>
    <row r="42" spans="1:6" ht="25.5">
      <c r="A42" s="47" t="s">
        <v>73</v>
      </c>
      <c r="B42" s="44" t="s">
        <v>140</v>
      </c>
      <c r="C42" s="45" t="s">
        <v>11</v>
      </c>
      <c r="D42" s="46">
        <v>1196</v>
      </c>
      <c r="E42" s="13">
        <v>0</v>
      </c>
      <c r="F42" s="66">
        <f t="shared" si="3"/>
        <v>0</v>
      </c>
    </row>
    <row r="43" spans="1:6">
      <c r="A43" s="63" t="s">
        <v>76</v>
      </c>
      <c r="B43" s="44" t="s">
        <v>107</v>
      </c>
      <c r="C43" s="45" t="s">
        <v>50</v>
      </c>
      <c r="D43" s="46">
        <v>1</v>
      </c>
      <c r="E43" s="13">
        <v>0</v>
      </c>
      <c r="F43" s="66">
        <f t="shared" si="3"/>
        <v>0</v>
      </c>
    </row>
    <row r="44" spans="1:6" ht="51">
      <c r="A44" s="63" t="s">
        <v>79</v>
      </c>
      <c r="B44" s="70" t="s">
        <v>181</v>
      </c>
      <c r="C44" s="11" t="s">
        <v>15</v>
      </c>
      <c r="D44" s="20">
        <v>3</v>
      </c>
      <c r="E44" s="2">
        <v>0</v>
      </c>
      <c r="F44" s="66">
        <f t="shared" si="3"/>
        <v>0</v>
      </c>
    </row>
    <row r="45" spans="1:6" s="117" customFormat="1">
      <c r="A45" s="81"/>
      <c r="B45" s="82"/>
      <c r="C45" s="83"/>
      <c r="D45" s="84"/>
      <c r="E45" s="18" t="s">
        <v>28</v>
      </c>
      <c r="F45" s="108">
        <f>SUBTOTAL(109,F30:F44)</f>
        <v>0</v>
      </c>
    </row>
    <row r="46" spans="1:6" s="117" customFormat="1">
      <c r="A46" s="85" t="s">
        <v>51</v>
      </c>
      <c r="B46" s="86" t="s">
        <v>112</v>
      </c>
      <c r="C46" s="87"/>
      <c r="D46" s="88"/>
      <c r="E46" s="1"/>
      <c r="F46" s="89"/>
    </row>
    <row r="47" spans="1:6" ht="38.25">
      <c r="A47" s="19" t="s">
        <v>61</v>
      </c>
      <c r="B47" s="10" t="s">
        <v>115</v>
      </c>
      <c r="C47" s="78" t="s">
        <v>21</v>
      </c>
      <c r="D47" s="20">
        <v>106</v>
      </c>
      <c r="E47" s="2">
        <v>0</v>
      </c>
      <c r="F47" s="66">
        <f>ROUND(D47*E47,2)</f>
        <v>0</v>
      </c>
    </row>
    <row r="48" spans="1:6" ht="51">
      <c r="A48" s="19" t="s">
        <v>64</v>
      </c>
      <c r="B48" s="77" t="s">
        <v>23</v>
      </c>
      <c r="C48" s="78" t="s">
        <v>11</v>
      </c>
      <c r="D48" s="20">
        <v>25</v>
      </c>
      <c r="E48" s="2">
        <v>0</v>
      </c>
      <c r="F48" s="66">
        <f>ROUND(D48*E48,2)</f>
        <v>0</v>
      </c>
    </row>
    <row r="49" spans="1:6" ht="25.5">
      <c r="A49" s="19" t="s">
        <v>67</v>
      </c>
      <c r="B49" s="114" t="s">
        <v>24</v>
      </c>
      <c r="C49" s="78" t="s">
        <v>11</v>
      </c>
      <c r="D49" s="20">
        <v>25</v>
      </c>
      <c r="E49" s="2">
        <v>0</v>
      </c>
      <c r="F49" s="66">
        <f>ROUND(D49*E49,2)</f>
        <v>0</v>
      </c>
    </row>
    <row r="50" spans="1:6" ht="25.5">
      <c r="A50" s="19" t="s">
        <v>70</v>
      </c>
      <c r="B50" s="77" t="s">
        <v>25</v>
      </c>
      <c r="C50" s="78" t="s">
        <v>18</v>
      </c>
      <c r="D50" s="20">
        <v>50</v>
      </c>
      <c r="E50" s="2">
        <v>0</v>
      </c>
      <c r="F50" s="66">
        <f>ROUND(D50*E50,2)</f>
        <v>0</v>
      </c>
    </row>
    <row r="51" spans="1:6" ht="51">
      <c r="A51" s="19" t="s">
        <v>73</v>
      </c>
      <c r="B51" s="90" t="s">
        <v>156</v>
      </c>
      <c r="C51" s="76"/>
      <c r="D51" s="20"/>
      <c r="E51" s="2"/>
      <c r="F51" s="66"/>
    </row>
    <row r="52" spans="1:6">
      <c r="A52" s="19"/>
      <c r="B52" s="90" t="s">
        <v>157</v>
      </c>
      <c r="C52" s="78" t="s">
        <v>18</v>
      </c>
      <c r="D52" s="20">
        <v>1320</v>
      </c>
      <c r="E52" s="2">
        <v>0</v>
      </c>
      <c r="F52" s="66">
        <f>ROUND(D52*E52,2)</f>
        <v>0</v>
      </c>
    </row>
    <row r="53" spans="1:6">
      <c r="A53" s="19"/>
      <c r="B53" s="90" t="s">
        <v>158</v>
      </c>
      <c r="C53" s="76" t="s">
        <v>18</v>
      </c>
      <c r="D53" s="20">
        <v>3600</v>
      </c>
      <c r="E53" s="2">
        <v>0</v>
      </c>
      <c r="F53" s="66">
        <f>ROUND(D53*E53,2)</f>
        <v>0</v>
      </c>
    </row>
    <row r="54" spans="1:6" s="117" customFormat="1">
      <c r="A54" s="81"/>
      <c r="B54" s="82"/>
      <c r="C54" s="83"/>
      <c r="D54" s="84"/>
      <c r="E54" s="18" t="s">
        <v>28</v>
      </c>
      <c r="F54" s="108">
        <f>SUBTOTAL(109,F47:F53)</f>
        <v>0</v>
      </c>
    </row>
    <row r="55" spans="1:6">
      <c r="A55" s="85" t="s">
        <v>113</v>
      </c>
      <c r="B55" s="97" t="s">
        <v>52</v>
      </c>
      <c r="C55" s="98"/>
      <c r="D55" s="99"/>
      <c r="E55" s="3"/>
      <c r="F55" s="89"/>
    </row>
    <row r="56" spans="1:6" ht="25.5">
      <c r="A56" s="19" t="s">
        <v>61</v>
      </c>
      <c r="B56" s="118" t="s">
        <v>131</v>
      </c>
      <c r="C56" s="76" t="s">
        <v>18</v>
      </c>
      <c r="D56" s="20">
        <v>2392</v>
      </c>
      <c r="E56" s="2">
        <v>0</v>
      </c>
      <c r="F56" s="66">
        <f t="shared" ref="F56:F60" si="4">ROUND(D56*E56,2)</f>
        <v>0</v>
      </c>
    </row>
    <row r="57" spans="1:6" ht="38.25">
      <c r="A57" s="19" t="s">
        <v>64</v>
      </c>
      <c r="B57" s="118" t="s">
        <v>123</v>
      </c>
      <c r="C57" s="76" t="s">
        <v>18</v>
      </c>
      <c r="D57" s="20">
        <v>520</v>
      </c>
      <c r="E57" s="2">
        <v>0</v>
      </c>
      <c r="F57" s="66">
        <f t="shared" si="4"/>
        <v>0</v>
      </c>
    </row>
    <row r="58" spans="1:6" ht="38.25">
      <c r="A58" s="19" t="s">
        <v>67</v>
      </c>
      <c r="B58" s="118" t="s">
        <v>122</v>
      </c>
      <c r="C58" s="76" t="s">
        <v>7</v>
      </c>
      <c r="D58" s="20">
        <v>1990</v>
      </c>
      <c r="E58" s="2">
        <v>0</v>
      </c>
      <c r="F58" s="66">
        <f t="shared" si="4"/>
        <v>0</v>
      </c>
    </row>
    <row r="59" spans="1:6" ht="76.5">
      <c r="A59" s="19" t="s">
        <v>70</v>
      </c>
      <c r="B59" s="119" t="s">
        <v>56</v>
      </c>
      <c r="C59" s="165" t="s">
        <v>9</v>
      </c>
      <c r="D59" s="166">
        <f>4*5</f>
        <v>20</v>
      </c>
      <c r="E59" s="2">
        <v>0</v>
      </c>
      <c r="F59" s="66">
        <f>+E59*D59</f>
        <v>0</v>
      </c>
    </row>
    <row r="60" spans="1:6" s="111" customFormat="1" ht="25.5" customHeight="1">
      <c r="A60" s="19" t="s">
        <v>73</v>
      </c>
      <c r="B60" s="94" t="s">
        <v>121</v>
      </c>
      <c r="C60" s="76" t="s">
        <v>11</v>
      </c>
      <c r="D60" s="20">
        <v>1196</v>
      </c>
      <c r="E60" s="2">
        <v>0</v>
      </c>
      <c r="F60" s="66">
        <f t="shared" si="4"/>
        <v>0</v>
      </c>
    </row>
    <row r="61" spans="1:6" s="111" customFormat="1" ht="25.5">
      <c r="A61" s="168" t="s">
        <v>76</v>
      </c>
      <c r="B61" s="169" t="s">
        <v>135</v>
      </c>
      <c r="C61" s="170" t="s">
        <v>15</v>
      </c>
      <c r="D61" s="171">
        <v>0</v>
      </c>
      <c r="E61" s="173"/>
      <c r="F61" s="172">
        <f t="shared" ref="F61:F64" si="5">ROUND(D61*E61,2)</f>
        <v>0</v>
      </c>
    </row>
    <row r="62" spans="1:6" ht="25.5">
      <c r="A62" s="19" t="s">
        <v>79</v>
      </c>
      <c r="B62" s="120" t="s">
        <v>183</v>
      </c>
      <c r="C62" s="96" t="s">
        <v>57</v>
      </c>
      <c r="D62" s="64">
        <v>1</v>
      </c>
      <c r="E62" s="2">
        <v>0</v>
      </c>
      <c r="F62" s="66">
        <f t="shared" si="5"/>
        <v>0</v>
      </c>
    </row>
    <row r="63" spans="1:6" ht="38.25">
      <c r="A63" s="19" t="s">
        <v>82</v>
      </c>
      <c r="B63" s="69" t="s">
        <v>180</v>
      </c>
      <c r="C63" s="68" t="s">
        <v>9</v>
      </c>
      <c r="D63" s="64">
        <v>15</v>
      </c>
      <c r="E63" s="2">
        <v>0</v>
      </c>
      <c r="F63" s="66">
        <f t="shared" si="5"/>
        <v>0</v>
      </c>
    </row>
    <row r="64" spans="1:6" ht="25.5">
      <c r="A64" s="19" t="s">
        <v>85</v>
      </c>
      <c r="B64" s="55" t="s">
        <v>149</v>
      </c>
      <c r="C64" s="56" t="s">
        <v>9</v>
      </c>
      <c r="D64" s="57">
        <v>12</v>
      </c>
      <c r="E64" s="58">
        <v>0</v>
      </c>
      <c r="F64" s="66">
        <f t="shared" si="5"/>
        <v>0</v>
      </c>
    </row>
    <row r="65" spans="1:6">
      <c r="A65" s="81"/>
      <c r="B65" s="82"/>
      <c r="C65" s="83"/>
      <c r="D65" s="84"/>
      <c r="E65" s="107" t="s">
        <v>28</v>
      </c>
      <c r="F65" s="108">
        <f>SUBTOTAL(109,F56:F64)</f>
        <v>0</v>
      </c>
    </row>
    <row r="66" spans="1:6" ht="15">
      <c r="A66" s="30"/>
      <c r="B66" s="25" t="s">
        <v>109</v>
      </c>
      <c r="C66" s="31"/>
      <c r="D66" s="32"/>
      <c r="E66" s="159"/>
      <c r="F66" s="33"/>
    </row>
    <row r="67" spans="1:6" ht="15">
      <c r="A67" s="123"/>
      <c r="B67" s="123"/>
      <c r="C67" s="123"/>
      <c r="D67" s="123"/>
      <c r="E67" s="123"/>
      <c r="F67" s="124"/>
    </row>
    <row r="68" spans="1:6" ht="15">
      <c r="A68" s="125" t="str">
        <f>+A3</f>
        <v>I.</v>
      </c>
      <c r="B68" s="126" t="str">
        <f>+B3</f>
        <v>PRIPRAVLJALNA DELA</v>
      </c>
      <c r="C68" s="123"/>
      <c r="D68" s="123"/>
      <c r="E68" s="123"/>
      <c r="F68" s="127">
        <f>F14</f>
        <v>0</v>
      </c>
    </row>
    <row r="69" spans="1:6" ht="15">
      <c r="A69" s="125" t="str">
        <f>+A15</f>
        <v>II.</v>
      </c>
      <c r="B69" s="126" t="str">
        <f>+B15</f>
        <v>ZEMELJSKA DELA</v>
      </c>
      <c r="C69" s="123"/>
      <c r="D69" s="123"/>
      <c r="E69" s="123"/>
      <c r="F69" s="127">
        <f>F28</f>
        <v>0</v>
      </c>
    </row>
    <row r="70" spans="1:6" ht="15">
      <c r="A70" s="125" t="str">
        <f>+A29</f>
        <v>III.</v>
      </c>
      <c r="B70" s="126" t="str">
        <f>+B29</f>
        <v>VODOVODNA DELA</v>
      </c>
      <c r="C70" s="123"/>
      <c r="D70" s="123"/>
      <c r="E70" s="123"/>
      <c r="F70" s="127">
        <f>F45</f>
        <v>0</v>
      </c>
    </row>
    <row r="71" spans="1:6" ht="15">
      <c r="A71" s="125" t="s">
        <v>51</v>
      </c>
      <c r="B71" s="126" t="s">
        <v>134</v>
      </c>
      <c r="C71" s="123"/>
      <c r="D71" s="123"/>
      <c r="E71" s="123"/>
      <c r="F71" s="127">
        <f>F54</f>
        <v>0</v>
      </c>
    </row>
    <row r="72" spans="1:6" ht="15">
      <c r="A72" s="125" t="s">
        <v>113</v>
      </c>
      <c r="B72" s="126" t="str">
        <f>+B55</f>
        <v>ZAKLJUČNA DELA</v>
      </c>
      <c r="C72" s="123"/>
      <c r="D72" s="123"/>
      <c r="E72" s="123"/>
      <c r="F72" s="127">
        <f>F65</f>
        <v>0</v>
      </c>
    </row>
    <row r="73" spans="1:6" ht="15">
      <c r="A73" s="123"/>
      <c r="B73" s="128"/>
      <c r="C73" s="128"/>
      <c r="D73" s="128"/>
      <c r="E73" s="128"/>
      <c r="F73" s="129"/>
    </row>
    <row r="74" spans="1:6" ht="15.75">
      <c r="A74" s="152"/>
      <c r="B74" s="153" t="s">
        <v>28</v>
      </c>
      <c r="C74" s="153"/>
      <c r="D74" s="153"/>
      <c r="E74" s="153"/>
      <c r="F74" s="155">
        <f>SUM(F68:F72)</f>
        <v>0</v>
      </c>
    </row>
    <row r="75" spans="1:6">
      <c r="A75" s="134"/>
      <c r="B75" s="135"/>
      <c r="C75" s="136"/>
      <c r="D75" s="137"/>
      <c r="E75" s="138"/>
      <c r="F75" s="138"/>
    </row>
    <row r="76" spans="1:6">
      <c r="A76" s="134"/>
      <c r="B76" s="135"/>
      <c r="C76" s="136"/>
      <c r="D76" s="137"/>
      <c r="E76" s="138"/>
      <c r="F76" s="138"/>
    </row>
    <row r="77" spans="1:6">
      <c r="A77" s="134"/>
      <c r="B77" s="135"/>
      <c r="C77" s="136"/>
      <c r="D77" s="137"/>
      <c r="E77" s="138"/>
      <c r="F77" s="138"/>
    </row>
    <row r="78" spans="1:6">
      <c r="A78" s="134"/>
      <c r="B78" s="135"/>
      <c r="C78" s="136"/>
      <c r="D78" s="137"/>
      <c r="E78" s="138"/>
      <c r="F78" s="138"/>
    </row>
    <row r="79" spans="1:6">
      <c r="A79" s="134"/>
      <c r="B79" s="135"/>
      <c r="C79" s="136"/>
      <c r="D79" s="137"/>
      <c r="E79" s="138"/>
      <c r="F79" s="138"/>
    </row>
    <row r="80" spans="1:6">
      <c r="A80" s="134"/>
      <c r="B80" s="135"/>
      <c r="C80" s="136"/>
      <c r="D80" s="137"/>
      <c r="E80" s="138"/>
      <c r="F80" s="138"/>
    </row>
    <row r="81" spans="1:6">
      <c r="A81" s="134"/>
      <c r="B81" s="135"/>
      <c r="C81" s="136"/>
      <c r="D81" s="137"/>
      <c r="E81" s="138"/>
      <c r="F81" s="138"/>
    </row>
    <row r="82" spans="1:6">
      <c r="A82" s="134"/>
      <c r="B82" s="135"/>
      <c r="C82" s="136"/>
      <c r="D82" s="137"/>
      <c r="E82" s="138"/>
      <c r="F82" s="138"/>
    </row>
    <row r="83" spans="1:6">
      <c r="A83" s="134"/>
      <c r="B83" s="135"/>
      <c r="C83" s="136"/>
      <c r="D83" s="137"/>
      <c r="E83" s="138"/>
      <c r="F83" s="138"/>
    </row>
    <row r="84" spans="1:6">
      <c r="A84" s="134"/>
      <c r="B84" s="135"/>
      <c r="C84" s="136"/>
      <c r="D84" s="137"/>
      <c r="E84" s="138"/>
      <c r="F84" s="138"/>
    </row>
    <row r="85" spans="1:6">
      <c r="A85" s="134"/>
      <c r="B85" s="135"/>
      <c r="C85" s="136"/>
      <c r="D85" s="137"/>
      <c r="E85" s="138"/>
      <c r="F85" s="138"/>
    </row>
    <row r="86" spans="1:6">
      <c r="A86" s="134"/>
      <c r="B86" s="135"/>
      <c r="C86" s="136"/>
      <c r="D86" s="137"/>
      <c r="E86" s="138"/>
      <c r="F86" s="138"/>
    </row>
    <row r="87" spans="1:6">
      <c r="A87" s="134"/>
      <c r="B87" s="135"/>
      <c r="C87" s="136"/>
      <c r="D87" s="137"/>
      <c r="E87" s="138"/>
      <c r="F87" s="138"/>
    </row>
    <row r="88" spans="1:6">
      <c r="A88" s="134"/>
      <c r="B88" s="135"/>
      <c r="C88" s="136"/>
      <c r="D88" s="137"/>
      <c r="E88" s="138"/>
      <c r="F88" s="138"/>
    </row>
    <row r="89" spans="1:6">
      <c r="A89" s="134"/>
      <c r="B89" s="135"/>
      <c r="C89" s="136"/>
      <c r="D89" s="137"/>
      <c r="E89" s="138"/>
      <c r="F89" s="138"/>
    </row>
    <row r="90" spans="1:6">
      <c r="A90" s="134"/>
      <c r="B90" s="135"/>
      <c r="C90" s="136"/>
      <c r="D90" s="137"/>
      <c r="E90" s="138"/>
      <c r="F90" s="138"/>
    </row>
    <row r="91" spans="1:6">
      <c r="A91" s="134"/>
      <c r="B91" s="135"/>
      <c r="C91" s="136"/>
      <c r="D91" s="137"/>
      <c r="E91" s="138"/>
      <c r="F91" s="138"/>
    </row>
    <row r="92" spans="1:6">
      <c r="A92" s="134"/>
      <c r="B92" s="135"/>
      <c r="C92" s="136"/>
      <c r="D92" s="137"/>
      <c r="E92" s="138"/>
      <c r="F92" s="138"/>
    </row>
    <row r="93" spans="1:6">
      <c r="A93" s="134"/>
      <c r="B93" s="135"/>
      <c r="C93" s="136"/>
      <c r="D93" s="137"/>
      <c r="E93" s="138"/>
      <c r="F93" s="138"/>
    </row>
    <row r="94" spans="1:6">
      <c r="A94" s="134"/>
      <c r="B94" s="135"/>
      <c r="C94" s="136"/>
      <c r="D94" s="137"/>
      <c r="E94" s="138"/>
      <c r="F94" s="138"/>
    </row>
    <row r="95" spans="1:6">
      <c r="A95" s="134"/>
      <c r="B95" s="135"/>
      <c r="C95" s="136"/>
      <c r="D95" s="137"/>
      <c r="E95" s="138"/>
      <c r="F95" s="138"/>
    </row>
    <row r="96" spans="1:6">
      <c r="A96" s="134"/>
      <c r="B96" s="135"/>
      <c r="C96" s="136"/>
      <c r="D96" s="137"/>
      <c r="E96" s="138"/>
      <c r="F96" s="138"/>
    </row>
    <row r="97" spans="1:6">
      <c r="A97" s="134"/>
      <c r="B97" s="135"/>
      <c r="C97" s="136"/>
      <c r="D97" s="137"/>
      <c r="E97" s="138"/>
      <c r="F97" s="138"/>
    </row>
    <row r="98" spans="1:6">
      <c r="A98" s="134"/>
      <c r="B98" s="135"/>
      <c r="C98" s="136"/>
      <c r="D98" s="137"/>
      <c r="E98" s="138"/>
      <c r="F98" s="138"/>
    </row>
    <row r="99" spans="1:6">
      <c r="A99" s="134"/>
      <c r="B99" s="135"/>
      <c r="C99" s="136"/>
      <c r="D99" s="137"/>
      <c r="E99" s="138"/>
      <c r="F99" s="138"/>
    </row>
    <row r="100" spans="1:6">
      <c r="A100" s="134"/>
      <c r="B100" s="135"/>
      <c r="C100" s="136"/>
      <c r="D100" s="137"/>
      <c r="E100" s="138"/>
      <c r="F100" s="138"/>
    </row>
    <row r="101" spans="1:6">
      <c r="A101" s="134"/>
      <c r="B101" s="135"/>
      <c r="C101" s="136"/>
      <c r="D101" s="137"/>
      <c r="E101" s="138"/>
      <c r="F101" s="138"/>
    </row>
    <row r="102" spans="1:6">
      <c r="A102" s="134"/>
      <c r="B102" s="135"/>
      <c r="C102" s="136"/>
      <c r="D102" s="137"/>
      <c r="E102" s="138"/>
      <c r="F102" s="138"/>
    </row>
    <row r="103" spans="1:6">
      <c r="A103" s="134"/>
      <c r="B103" s="135"/>
      <c r="C103" s="136"/>
      <c r="D103" s="137"/>
      <c r="E103" s="138"/>
      <c r="F103" s="138"/>
    </row>
    <row r="104" spans="1:6">
      <c r="A104" s="134"/>
      <c r="B104" s="135"/>
      <c r="C104" s="136"/>
      <c r="D104" s="137"/>
      <c r="E104" s="138"/>
      <c r="F104" s="138"/>
    </row>
    <row r="105" spans="1:6">
      <c r="A105" s="134"/>
      <c r="B105" s="135"/>
      <c r="C105" s="136"/>
      <c r="D105" s="137"/>
      <c r="E105" s="138"/>
      <c r="F105" s="138"/>
    </row>
    <row r="106" spans="1:6">
      <c r="A106" s="134"/>
      <c r="B106" s="135"/>
      <c r="C106" s="136"/>
      <c r="D106" s="137"/>
      <c r="E106" s="138"/>
      <c r="F106" s="138"/>
    </row>
    <row r="107" spans="1:6">
      <c r="A107" s="134"/>
      <c r="B107" s="135"/>
      <c r="C107" s="136"/>
      <c r="D107" s="137"/>
      <c r="E107" s="138"/>
      <c r="F107" s="138"/>
    </row>
    <row r="108" spans="1:6">
      <c r="A108" s="134"/>
      <c r="B108" s="135"/>
      <c r="C108" s="136"/>
      <c r="D108" s="137"/>
      <c r="E108" s="138"/>
      <c r="F108" s="138"/>
    </row>
    <row r="109" spans="1:6">
      <c r="A109" s="134"/>
      <c r="B109" s="135"/>
      <c r="C109" s="136"/>
      <c r="D109" s="137"/>
      <c r="E109" s="138"/>
      <c r="F109" s="138"/>
    </row>
    <row r="110" spans="1:6">
      <c r="A110" s="134"/>
      <c r="B110" s="135"/>
      <c r="C110" s="136"/>
      <c r="D110" s="137"/>
      <c r="E110" s="138"/>
      <c r="F110" s="138"/>
    </row>
    <row r="111" spans="1:6">
      <c r="A111" s="134"/>
      <c r="B111" s="135"/>
      <c r="C111" s="136"/>
      <c r="D111" s="137"/>
      <c r="E111" s="138"/>
      <c r="F111" s="138"/>
    </row>
    <row r="112" spans="1:6">
      <c r="A112" s="134"/>
      <c r="B112" s="135"/>
      <c r="C112" s="136"/>
      <c r="D112" s="137"/>
      <c r="E112" s="138"/>
      <c r="F112" s="138"/>
    </row>
    <row r="113" spans="1:6">
      <c r="A113" s="134"/>
      <c r="B113" s="135"/>
      <c r="C113" s="136"/>
      <c r="D113" s="137"/>
      <c r="E113" s="138"/>
      <c r="F113" s="138"/>
    </row>
    <row r="127" spans="1:6"/>
    <row r="128" spans="1:6"/>
    <row r="143"/>
    <row r="144"/>
    <row r="160"/>
    <row r="175"/>
    <row r="176"/>
    <row r="191"/>
    <row r="192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</sheetData>
  <sheetProtection algorithmName="SHA-512" hashValue="qOgqctLUOlI3Y9INjfxP9SG+uCgItSM8P+23FjMAiU9CJy034QQ0Z4dFEuQ8dZ0w1tckgeEIw3oX9BkqJNmfUg==" saltValue="BCjlUluJLQHPxE5ygbG6WA==" spinCount="100000" sheet="1" objects="1" scenarios="1"/>
  <mergeCells count="1">
    <mergeCell ref="A1:F1"/>
  </mergeCells>
  <phoneticPr fontId="25" type="noConversion"/>
  <pageMargins left="0.7" right="0.7" top="0.75" bottom="0.75" header="0.3" footer="0.3"/>
  <pageSetup paperSize="9" orientation="portrait" r:id="rId1"/>
  <rowBreaks count="5" manualBreakCount="5">
    <brk id="14" max="16383" man="1"/>
    <brk id="28" max="16383" man="1"/>
    <brk id="45" max="16383" man="1"/>
    <brk id="54" max="16383" man="1"/>
    <brk id="65" max="16383" man="1"/>
  </rowBreak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57"/>
  <sheetViews>
    <sheetView topLeftCell="A28" zoomScale="110" zoomScaleNormal="110" workbookViewId="0">
      <selection activeCell="F56" sqref="F56"/>
    </sheetView>
  </sheetViews>
  <sheetFormatPr defaultColWidth="9.140625" defaultRowHeight="14.25" zeroHeight="1"/>
  <cols>
    <col min="1" max="1" width="7.140625" style="139" bestFit="1" customWidth="1"/>
    <col min="2" max="2" width="37.140625" style="140" customWidth="1"/>
    <col min="3" max="3" width="7.42578125" style="141" customWidth="1"/>
    <col min="4" max="4" width="9" style="142" customWidth="1"/>
    <col min="5" max="5" width="11.140625" style="143" customWidth="1"/>
    <col min="6" max="6" width="13.7109375" style="143" customWidth="1"/>
    <col min="7" max="16375" width="9.140625" style="102"/>
    <col min="16376" max="16384" width="19" style="102" customWidth="1"/>
  </cols>
  <sheetData>
    <row r="1" spans="1:6" ht="15" customHeight="1">
      <c r="A1" s="180" t="s">
        <v>136</v>
      </c>
      <c r="B1" s="180"/>
      <c r="C1" s="180"/>
      <c r="D1" s="180"/>
      <c r="E1" s="180"/>
      <c r="F1" s="180"/>
    </row>
    <row r="2" spans="1:6">
      <c r="A2" s="103" t="s">
        <v>0</v>
      </c>
      <c r="B2" s="104" t="s">
        <v>1</v>
      </c>
      <c r="C2" s="105" t="s">
        <v>2</v>
      </c>
      <c r="D2" s="105" t="s">
        <v>3</v>
      </c>
      <c r="E2" s="99" t="s">
        <v>4</v>
      </c>
      <c r="F2" s="99" t="s">
        <v>5</v>
      </c>
    </row>
    <row r="3" spans="1:6">
      <c r="A3" s="85" t="s">
        <v>95</v>
      </c>
      <c r="B3" s="101" t="s">
        <v>111</v>
      </c>
      <c r="C3" s="101"/>
      <c r="D3" s="88"/>
      <c r="E3" s="106"/>
      <c r="F3" s="89"/>
    </row>
    <row r="4" spans="1:6" ht="53.25" customHeight="1">
      <c r="A4" s="19" t="s">
        <v>61</v>
      </c>
      <c r="B4" s="93" t="s">
        <v>6</v>
      </c>
      <c r="C4" s="76" t="s">
        <v>15</v>
      </c>
      <c r="D4" s="20">
        <v>1</v>
      </c>
      <c r="E4" s="2">
        <v>0</v>
      </c>
      <c r="F4" s="66">
        <f>ROUND(D4*E4,2)</f>
        <v>0</v>
      </c>
    </row>
    <row r="5" spans="1:6" ht="25.5">
      <c r="A5" s="19" t="s">
        <v>64</v>
      </c>
      <c r="B5" s="77" t="s">
        <v>8</v>
      </c>
      <c r="C5" s="78" t="s">
        <v>9</v>
      </c>
      <c r="D5" s="20">
        <v>5</v>
      </c>
      <c r="E5" s="2">
        <v>0</v>
      </c>
      <c r="F5" s="66">
        <f t="shared" ref="F5:F13" si="0">ROUND(D5*E5,2)</f>
        <v>0</v>
      </c>
    </row>
    <row r="6" spans="1:6" ht="51.75" customHeight="1">
      <c r="A6" s="19" t="s">
        <v>67</v>
      </c>
      <c r="B6" s="93" t="s">
        <v>10</v>
      </c>
      <c r="C6" s="76" t="s">
        <v>11</v>
      </c>
      <c r="D6" s="20">
        <v>533</v>
      </c>
      <c r="E6" s="2">
        <v>0</v>
      </c>
      <c r="F6" s="66">
        <f t="shared" si="0"/>
        <v>0</v>
      </c>
    </row>
    <row r="7" spans="1:6" ht="25.5">
      <c r="A7" s="19" t="s">
        <v>70</v>
      </c>
      <c r="B7" s="93" t="s">
        <v>12</v>
      </c>
      <c r="C7" s="76" t="s">
        <v>13</v>
      </c>
      <c r="D7" s="20">
        <v>4</v>
      </c>
      <c r="E7" s="2">
        <v>0</v>
      </c>
      <c r="F7" s="66">
        <f t="shared" si="0"/>
        <v>0</v>
      </c>
    </row>
    <row r="8" spans="1:6" ht="25.5">
      <c r="A8" s="19" t="s">
        <v>73</v>
      </c>
      <c r="B8" s="95" t="s">
        <v>133</v>
      </c>
      <c r="C8" s="11" t="s">
        <v>15</v>
      </c>
      <c r="D8" s="20">
        <v>1</v>
      </c>
      <c r="E8" s="2">
        <v>0</v>
      </c>
      <c r="F8" s="66">
        <f t="shared" si="0"/>
        <v>0</v>
      </c>
    </row>
    <row r="9" spans="1:6" ht="51">
      <c r="A9" s="19" t="s">
        <v>76</v>
      </c>
      <c r="B9" s="92" t="s">
        <v>178</v>
      </c>
      <c r="C9" s="11" t="s">
        <v>15</v>
      </c>
      <c r="D9" s="20">
        <v>1</v>
      </c>
      <c r="E9" s="2">
        <v>0</v>
      </c>
      <c r="F9" s="66">
        <f t="shared" si="0"/>
        <v>0</v>
      </c>
    </row>
    <row r="10" spans="1:6" ht="52.5" customHeight="1">
      <c r="A10" s="19" t="s">
        <v>79</v>
      </c>
      <c r="B10" s="93" t="s">
        <v>16</v>
      </c>
      <c r="C10" s="76" t="s">
        <v>13</v>
      </c>
      <c r="D10" s="20">
        <v>18</v>
      </c>
      <c r="E10" s="2">
        <v>0</v>
      </c>
      <c r="F10" s="66">
        <f t="shared" si="0"/>
        <v>0</v>
      </c>
    </row>
    <row r="11" spans="1:6" ht="93" customHeight="1">
      <c r="A11" s="19" t="s">
        <v>82</v>
      </c>
      <c r="B11" s="93" t="s">
        <v>98</v>
      </c>
      <c r="C11" s="76" t="s">
        <v>18</v>
      </c>
      <c r="D11" s="20">
        <v>810</v>
      </c>
      <c r="E11" s="2">
        <v>0</v>
      </c>
      <c r="F11" s="66">
        <f t="shared" si="0"/>
        <v>0</v>
      </c>
    </row>
    <row r="12" spans="1:6" ht="41.25" customHeight="1">
      <c r="A12" s="19" t="s">
        <v>85</v>
      </c>
      <c r="B12" s="94" t="s">
        <v>102</v>
      </c>
      <c r="C12" s="76" t="s">
        <v>15</v>
      </c>
      <c r="D12" s="20">
        <v>3</v>
      </c>
      <c r="E12" s="2">
        <v>0</v>
      </c>
      <c r="F12" s="66">
        <f t="shared" si="0"/>
        <v>0</v>
      </c>
    </row>
    <row r="13" spans="1:6">
      <c r="A13" s="19" t="s">
        <v>91</v>
      </c>
      <c r="B13" s="10" t="s">
        <v>103</v>
      </c>
      <c r="C13" s="11" t="s">
        <v>15</v>
      </c>
      <c r="D13" s="20">
        <v>1</v>
      </c>
      <c r="E13" s="2">
        <v>0</v>
      </c>
      <c r="F13" s="66">
        <f t="shared" si="0"/>
        <v>0</v>
      </c>
    </row>
    <row r="14" spans="1:6">
      <c r="A14" s="81"/>
      <c r="B14" s="82"/>
      <c r="C14" s="83"/>
      <c r="D14" s="84"/>
      <c r="E14" s="18" t="s">
        <v>28</v>
      </c>
      <c r="F14" s="108">
        <f>SUBTOTAL(109,F4:F13)</f>
        <v>0</v>
      </c>
    </row>
    <row r="15" spans="1:6">
      <c r="A15" s="85" t="s">
        <v>105</v>
      </c>
      <c r="B15" s="86" t="s">
        <v>30</v>
      </c>
      <c r="C15" s="87"/>
      <c r="D15" s="88"/>
      <c r="E15" s="1"/>
      <c r="F15" s="89"/>
    </row>
    <row r="16" spans="1:6" ht="54.75" customHeight="1">
      <c r="A16" s="19" t="s">
        <v>61</v>
      </c>
      <c r="B16" s="77" t="s">
        <v>145</v>
      </c>
      <c r="C16" s="76"/>
      <c r="D16" s="20"/>
      <c r="E16" s="2"/>
      <c r="F16" s="66"/>
    </row>
    <row r="17" spans="1:10">
      <c r="A17" s="19"/>
      <c r="B17" s="77" t="s">
        <v>32</v>
      </c>
      <c r="C17" s="78" t="s">
        <v>21</v>
      </c>
      <c r="D17" s="20">
        <v>566.20000000000005</v>
      </c>
      <c r="E17" s="2">
        <v>0</v>
      </c>
      <c r="F17" s="66">
        <f>ROUND(D17*E17,2)</f>
        <v>0</v>
      </c>
      <c r="J17" s="109"/>
    </row>
    <row r="18" spans="1:10">
      <c r="A18" s="19"/>
      <c r="B18" s="77" t="s">
        <v>33</v>
      </c>
      <c r="C18" s="76" t="s">
        <v>21</v>
      </c>
      <c r="D18" s="20">
        <v>232.9</v>
      </c>
      <c r="E18" s="2">
        <v>0</v>
      </c>
      <c r="F18" s="66">
        <f>ROUND(D18*E18,2)</f>
        <v>0</v>
      </c>
    </row>
    <row r="19" spans="1:10" ht="54" customHeight="1">
      <c r="A19" s="19" t="s">
        <v>64</v>
      </c>
      <c r="B19" s="77" t="s">
        <v>148</v>
      </c>
      <c r="C19" s="78" t="s">
        <v>21</v>
      </c>
      <c r="D19" s="20">
        <v>35</v>
      </c>
      <c r="E19" s="2">
        <v>0</v>
      </c>
      <c r="F19" s="66">
        <f t="shared" ref="F19:F26" si="1">ROUND(D19*E19,2)</f>
        <v>0</v>
      </c>
    </row>
    <row r="20" spans="1:10" ht="25.5">
      <c r="A20" s="19" t="s">
        <v>67</v>
      </c>
      <c r="B20" s="77" t="s">
        <v>34</v>
      </c>
      <c r="C20" s="78" t="s">
        <v>18</v>
      </c>
      <c r="D20" s="20">
        <v>319.8</v>
      </c>
      <c r="E20" s="2">
        <v>0</v>
      </c>
      <c r="F20" s="66">
        <f t="shared" si="1"/>
        <v>0</v>
      </c>
    </row>
    <row r="21" spans="1:10" ht="51">
      <c r="A21" s="19" t="s">
        <v>70</v>
      </c>
      <c r="B21" s="77" t="s">
        <v>35</v>
      </c>
      <c r="C21" s="76" t="s">
        <v>21</v>
      </c>
      <c r="D21" s="20">
        <v>128</v>
      </c>
      <c r="E21" s="2">
        <v>0</v>
      </c>
      <c r="F21" s="66">
        <f t="shared" si="1"/>
        <v>0</v>
      </c>
    </row>
    <row r="22" spans="1:10" ht="51">
      <c r="A22" s="19" t="s">
        <v>73</v>
      </c>
      <c r="B22" s="77" t="s">
        <v>36</v>
      </c>
      <c r="C22" s="76" t="s">
        <v>21</v>
      </c>
      <c r="D22" s="20">
        <v>420</v>
      </c>
      <c r="E22" s="2">
        <v>0</v>
      </c>
      <c r="F22" s="66">
        <f t="shared" si="1"/>
        <v>0</v>
      </c>
    </row>
    <row r="23" spans="1:10" ht="25.5">
      <c r="A23" s="19" t="s">
        <v>76</v>
      </c>
      <c r="B23" s="77" t="s">
        <v>38</v>
      </c>
      <c r="C23" s="78" t="s">
        <v>18</v>
      </c>
      <c r="D23" s="20">
        <v>220</v>
      </c>
      <c r="E23" s="2">
        <v>0</v>
      </c>
      <c r="F23" s="66">
        <f>+E23*D23</f>
        <v>0</v>
      </c>
    </row>
    <row r="24" spans="1:10" ht="51">
      <c r="A24" s="19" t="s">
        <v>79</v>
      </c>
      <c r="B24" s="77" t="s">
        <v>39</v>
      </c>
      <c r="C24" s="78" t="s">
        <v>21</v>
      </c>
      <c r="D24" s="20">
        <v>799.1</v>
      </c>
      <c r="E24" s="2">
        <v>0</v>
      </c>
      <c r="F24" s="66">
        <f t="shared" si="1"/>
        <v>0</v>
      </c>
    </row>
    <row r="25" spans="1:10" ht="25.5">
      <c r="A25" s="19" t="s">
        <v>82</v>
      </c>
      <c r="B25" s="14" t="s">
        <v>92</v>
      </c>
      <c r="C25" s="15" t="s">
        <v>15</v>
      </c>
      <c r="D25" s="16">
        <v>5</v>
      </c>
      <c r="E25" s="17">
        <v>0</v>
      </c>
      <c r="F25" s="66">
        <f t="shared" si="1"/>
        <v>0</v>
      </c>
    </row>
    <row r="26" spans="1:10" ht="38.25">
      <c r="A26" s="19" t="s">
        <v>85</v>
      </c>
      <c r="B26" s="14" t="s">
        <v>94</v>
      </c>
      <c r="C26" s="78" t="s">
        <v>21</v>
      </c>
      <c r="D26" s="16">
        <v>2.5</v>
      </c>
      <c r="E26" s="17">
        <v>0</v>
      </c>
      <c r="F26" s="66">
        <f t="shared" si="1"/>
        <v>0</v>
      </c>
    </row>
    <row r="27" spans="1:10">
      <c r="A27" s="81"/>
      <c r="B27" s="82"/>
      <c r="C27" s="83"/>
      <c r="D27" s="84"/>
      <c r="E27" s="18" t="s">
        <v>28</v>
      </c>
      <c r="F27" s="108">
        <f>SUBTOTAL(109,F16:F26)</f>
        <v>0</v>
      </c>
    </row>
    <row r="28" spans="1:10" s="111" customFormat="1" ht="15">
      <c r="A28" s="85" t="s">
        <v>40</v>
      </c>
      <c r="B28" s="86" t="s">
        <v>41</v>
      </c>
      <c r="C28" s="87"/>
      <c r="D28" s="88"/>
      <c r="E28" s="1"/>
      <c r="F28" s="89"/>
    </row>
    <row r="29" spans="1:10" ht="89.25">
      <c r="A29" s="73"/>
      <c r="B29" s="91" t="s">
        <v>42</v>
      </c>
      <c r="C29" s="11"/>
      <c r="D29" s="20"/>
      <c r="E29" s="2"/>
      <c r="F29" s="66"/>
    </row>
    <row r="30" spans="1:10">
      <c r="A30" s="73"/>
      <c r="B30" s="112" t="s">
        <v>43</v>
      </c>
      <c r="C30" s="11"/>
      <c r="D30" s="20"/>
      <c r="E30" s="2"/>
      <c r="F30" s="66"/>
    </row>
    <row r="31" spans="1:10" ht="25.5">
      <c r="A31" s="113" t="s">
        <v>61</v>
      </c>
      <c r="B31" s="114" t="s">
        <v>137</v>
      </c>
      <c r="C31" s="76"/>
      <c r="D31" s="20"/>
      <c r="E31" s="2"/>
      <c r="F31" s="66"/>
    </row>
    <row r="32" spans="1:10">
      <c r="A32" s="19"/>
      <c r="B32" s="77" t="s">
        <v>44</v>
      </c>
      <c r="C32" s="78" t="s">
        <v>11</v>
      </c>
      <c r="D32" s="20">
        <v>533</v>
      </c>
      <c r="E32" s="2">
        <v>0</v>
      </c>
      <c r="F32" s="66">
        <f t="shared" ref="F32" si="2">ROUND(D32*E32,2)</f>
        <v>0</v>
      </c>
    </row>
    <row r="33" spans="1:6" ht="25.5">
      <c r="A33" s="19"/>
      <c r="B33" s="112" t="s">
        <v>175</v>
      </c>
      <c r="C33" s="78"/>
      <c r="D33" s="20"/>
      <c r="E33" s="2"/>
      <c r="F33" s="66"/>
    </row>
    <row r="34" spans="1:6">
      <c r="A34" s="115" t="s">
        <v>64</v>
      </c>
      <c r="B34" s="79" t="s">
        <v>159</v>
      </c>
      <c r="C34" s="76" t="s">
        <v>57</v>
      </c>
      <c r="D34" s="20">
        <v>1</v>
      </c>
      <c r="E34" s="12">
        <v>0</v>
      </c>
      <c r="F34" s="66">
        <f t="shared" ref="F34:F42" si="3">ROUND(D34*E34,2)</f>
        <v>0</v>
      </c>
    </row>
    <row r="35" spans="1:6">
      <c r="A35" s="116"/>
      <c r="B35" s="79" t="s">
        <v>163</v>
      </c>
      <c r="C35" s="76" t="s">
        <v>57</v>
      </c>
      <c r="D35" s="46">
        <v>2</v>
      </c>
      <c r="E35" s="13">
        <v>0</v>
      </c>
      <c r="F35" s="66">
        <f t="shared" si="3"/>
        <v>0</v>
      </c>
    </row>
    <row r="36" spans="1:6">
      <c r="A36" s="116"/>
      <c r="B36" s="79" t="s">
        <v>166</v>
      </c>
      <c r="C36" s="76" t="s">
        <v>57</v>
      </c>
      <c r="D36" s="46">
        <v>5</v>
      </c>
      <c r="E36" s="13">
        <v>0</v>
      </c>
      <c r="F36" s="66">
        <f t="shared" si="3"/>
        <v>0</v>
      </c>
    </row>
    <row r="37" spans="1:6">
      <c r="A37" s="116"/>
      <c r="B37" s="79" t="s">
        <v>176</v>
      </c>
      <c r="C37" s="76" t="s">
        <v>57</v>
      </c>
      <c r="D37" s="46">
        <v>1</v>
      </c>
      <c r="E37" s="13">
        <v>0</v>
      </c>
      <c r="F37" s="66">
        <f t="shared" si="3"/>
        <v>0</v>
      </c>
    </row>
    <row r="38" spans="1:6">
      <c r="A38" s="80" t="s">
        <v>67</v>
      </c>
      <c r="B38" s="77" t="s">
        <v>48</v>
      </c>
      <c r="C38" s="78" t="s">
        <v>11</v>
      </c>
      <c r="D38" s="20">
        <v>533</v>
      </c>
      <c r="E38" s="2">
        <v>0</v>
      </c>
      <c r="F38" s="66">
        <f t="shared" si="3"/>
        <v>0</v>
      </c>
    </row>
    <row r="39" spans="1:6">
      <c r="A39" s="80" t="s">
        <v>70</v>
      </c>
      <c r="B39" s="77" t="s">
        <v>49</v>
      </c>
      <c r="C39" s="78" t="s">
        <v>11</v>
      </c>
      <c r="D39" s="20">
        <v>533</v>
      </c>
      <c r="E39" s="2">
        <v>0</v>
      </c>
      <c r="F39" s="66">
        <f t="shared" si="3"/>
        <v>0</v>
      </c>
    </row>
    <row r="40" spans="1:6" ht="25.5">
      <c r="A40" s="47" t="s">
        <v>73</v>
      </c>
      <c r="B40" s="44" t="s">
        <v>140</v>
      </c>
      <c r="C40" s="45" t="s">
        <v>11</v>
      </c>
      <c r="D40" s="46">
        <v>533</v>
      </c>
      <c r="E40" s="13">
        <v>0</v>
      </c>
      <c r="F40" s="66">
        <f t="shared" si="3"/>
        <v>0</v>
      </c>
    </row>
    <row r="41" spans="1:6">
      <c r="A41" s="63" t="s">
        <v>76</v>
      </c>
      <c r="B41" s="44" t="s">
        <v>107</v>
      </c>
      <c r="C41" s="45" t="s">
        <v>50</v>
      </c>
      <c r="D41" s="46">
        <v>1</v>
      </c>
      <c r="E41" s="13">
        <v>0</v>
      </c>
      <c r="F41" s="66">
        <f t="shared" si="3"/>
        <v>0</v>
      </c>
    </row>
    <row r="42" spans="1:6" ht="51">
      <c r="A42" s="63" t="s">
        <v>79</v>
      </c>
      <c r="B42" s="70" t="s">
        <v>181</v>
      </c>
      <c r="C42" s="11" t="s">
        <v>15</v>
      </c>
      <c r="D42" s="20">
        <v>4</v>
      </c>
      <c r="E42" s="2">
        <v>0</v>
      </c>
      <c r="F42" s="66">
        <f t="shared" si="3"/>
        <v>0</v>
      </c>
    </row>
    <row r="43" spans="1:6" s="117" customFormat="1">
      <c r="A43" s="81"/>
      <c r="B43" s="82"/>
      <c r="C43" s="83"/>
      <c r="D43" s="84"/>
      <c r="E43" s="18" t="s">
        <v>28</v>
      </c>
      <c r="F43" s="108">
        <f>SUBTOTAL(109,F29:F42)</f>
        <v>0</v>
      </c>
    </row>
    <row r="44" spans="1:6" s="117" customFormat="1">
      <c r="A44" s="85" t="s">
        <v>51</v>
      </c>
      <c r="B44" s="86" t="s">
        <v>112</v>
      </c>
      <c r="C44" s="87"/>
      <c r="D44" s="88"/>
      <c r="E44" s="1"/>
      <c r="F44" s="89"/>
    </row>
    <row r="45" spans="1:6" ht="38.25">
      <c r="A45" s="19" t="s">
        <v>61</v>
      </c>
      <c r="B45" s="10" t="s">
        <v>115</v>
      </c>
      <c r="C45" s="78" t="s">
        <v>21</v>
      </c>
      <c r="D45" s="20">
        <v>80</v>
      </c>
      <c r="E45" s="2">
        <v>0</v>
      </c>
      <c r="F45" s="66">
        <f>ROUND(D45*E45,2)</f>
        <v>0</v>
      </c>
    </row>
    <row r="46" spans="1:6" ht="38.25">
      <c r="A46" s="19" t="s">
        <v>64</v>
      </c>
      <c r="B46" s="77" t="s">
        <v>23</v>
      </c>
      <c r="C46" s="78" t="s">
        <v>11</v>
      </c>
      <c r="D46" s="20">
        <v>65</v>
      </c>
      <c r="E46" s="2">
        <v>0</v>
      </c>
      <c r="F46" s="66">
        <f>ROUND(D46*E46,2)</f>
        <v>0</v>
      </c>
    </row>
    <row r="47" spans="1:6" ht="25.5">
      <c r="A47" s="19" t="s">
        <v>67</v>
      </c>
      <c r="B47" s="114" t="s">
        <v>24</v>
      </c>
      <c r="C47" s="78" t="s">
        <v>11</v>
      </c>
      <c r="D47" s="20">
        <v>65</v>
      </c>
      <c r="E47" s="2">
        <v>0</v>
      </c>
      <c r="F47" s="66">
        <f>ROUND(D47*E47,2)</f>
        <v>0</v>
      </c>
    </row>
    <row r="48" spans="1:6" ht="25.5">
      <c r="A48" s="19" t="s">
        <v>70</v>
      </c>
      <c r="B48" s="77" t="s">
        <v>25</v>
      </c>
      <c r="C48" s="78" t="s">
        <v>18</v>
      </c>
      <c r="D48" s="20">
        <v>40</v>
      </c>
      <c r="E48" s="2">
        <v>0</v>
      </c>
      <c r="F48" s="66">
        <f>ROUND(D48*E48,2)</f>
        <v>0</v>
      </c>
    </row>
    <row r="49" spans="1:6" ht="51">
      <c r="A49" s="19" t="s">
        <v>73</v>
      </c>
      <c r="B49" s="90" t="s">
        <v>156</v>
      </c>
      <c r="C49" s="76"/>
      <c r="D49" s="20"/>
      <c r="E49" s="2"/>
      <c r="F49" s="66"/>
    </row>
    <row r="50" spans="1:6">
      <c r="A50" s="19"/>
      <c r="B50" s="90" t="s">
        <v>157</v>
      </c>
      <c r="C50" s="78" t="s">
        <v>18</v>
      </c>
      <c r="D50" s="20">
        <v>810</v>
      </c>
      <c r="E50" s="2">
        <v>0</v>
      </c>
      <c r="F50" s="66">
        <f>ROUND(D50*E50,2)</f>
        <v>0</v>
      </c>
    </row>
    <row r="51" spans="1:6">
      <c r="A51" s="19"/>
      <c r="B51" s="90" t="s">
        <v>158</v>
      </c>
      <c r="C51" s="76" t="s">
        <v>18</v>
      </c>
      <c r="D51" s="20">
        <v>1620</v>
      </c>
      <c r="E51" s="2">
        <v>0</v>
      </c>
      <c r="F51" s="66">
        <f>ROUND(D51*E51,2)</f>
        <v>0</v>
      </c>
    </row>
    <row r="52" spans="1:6" s="117" customFormat="1">
      <c r="A52" s="81"/>
      <c r="B52" s="82"/>
      <c r="C52" s="83"/>
      <c r="D52" s="84"/>
      <c r="E52" s="18" t="s">
        <v>28</v>
      </c>
      <c r="F52" s="108">
        <f>SUBTOTAL(109,F45:F51)</f>
        <v>0</v>
      </c>
    </row>
    <row r="53" spans="1:6">
      <c r="A53" s="85" t="s">
        <v>113</v>
      </c>
      <c r="B53" s="97" t="s">
        <v>52</v>
      </c>
      <c r="C53" s="98"/>
      <c r="D53" s="99"/>
      <c r="E53" s="3"/>
      <c r="F53" s="89"/>
    </row>
    <row r="54" spans="1:6" ht="27" customHeight="1">
      <c r="A54" s="19" t="s">
        <v>61</v>
      </c>
      <c r="B54" s="118" t="s">
        <v>124</v>
      </c>
      <c r="C54" s="76" t="s">
        <v>18</v>
      </c>
      <c r="D54" s="20">
        <v>1066</v>
      </c>
      <c r="E54" s="2">
        <v>0</v>
      </c>
      <c r="F54" s="66">
        <f t="shared" ref="F54:F61" si="4">ROUND(D54*E54,2)</f>
        <v>0</v>
      </c>
    </row>
    <row r="55" spans="1:6" ht="25.5">
      <c r="A55" s="19" t="s">
        <v>64</v>
      </c>
      <c r="B55" s="118" t="s">
        <v>55</v>
      </c>
      <c r="C55" s="76" t="s">
        <v>7</v>
      </c>
      <c r="D55" s="20">
        <v>533</v>
      </c>
      <c r="E55" s="2">
        <v>0</v>
      </c>
      <c r="F55" s="66">
        <f t="shared" si="4"/>
        <v>0</v>
      </c>
    </row>
    <row r="56" spans="1:6" ht="68.25" customHeight="1">
      <c r="A56" s="19" t="s">
        <v>67</v>
      </c>
      <c r="B56" s="119" t="s">
        <v>56</v>
      </c>
      <c r="C56" s="165" t="s">
        <v>9</v>
      </c>
      <c r="D56" s="166">
        <f>3*3</f>
        <v>9</v>
      </c>
      <c r="E56" s="2">
        <v>0</v>
      </c>
      <c r="F56" s="66">
        <f>+E56*D56</f>
        <v>0</v>
      </c>
    </row>
    <row r="57" spans="1:6" s="111" customFormat="1" ht="15">
      <c r="A57" s="19" t="s">
        <v>70</v>
      </c>
      <c r="B57" s="94" t="s">
        <v>58</v>
      </c>
      <c r="C57" s="76" t="s">
        <v>11</v>
      </c>
      <c r="D57" s="20">
        <v>533</v>
      </c>
      <c r="E57" s="2">
        <v>0</v>
      </c>
      <c r="F57" s="66">
        <f t="shared" si="4"/>
        <v>0</v>
      </c>
    </row>
    <row r="58" spans="1:6" s="111" customFormat="1" ht="15">
      <c r="A58" s="19" t="s">
        <v>73</v>
      </c>
      <c r="B58" s="10" t="s">
        <v>135</v>
      </c>
      <c r="C58" s="76" t="s">
        <v>15</v>
      </c>
      <c r="D58" s="20">
        <v>1</v>
      </c>
      <c r="E58" s="2">
        <v>0</v>
      </c>
      <c r="F58" s="66">
        <f t="shared" si="4"/>
        <v>0</v>
      </c>
    </row>
    <row r="59" spans="1:6" ht="25.5">
      <c r="A59" s="19" t="s">
        <v>76</v>
      </c>
      <c r="B59" s="120" t="s">
        <v>183</v>
      </c>
      <c r="C59" s="96" t="s">
        <v>57</v>
      </c>
      <c r="D59" s="64">
        <v>1</v>
      </c>
      <c r="E59" s="2">
        <v>0</v>
      </c>
      <c r="F59" s="66">
        <f t="shared" si="4"/>
        <v>0</v>
      </c>
    </row>
    <row r="60" spans="1:6" ht="25.5">
      <c r="A60" s="19" t="s">
        <v>79</v>
      </c>
      <c r="B60" s="69" t="s">
        <v>180</v>
      </c>
      <c r="C60" s="68" t="s">
        <v>9</v>
      </c>
      <c r="D60" s="64">
        <v>8</v>
      </c>
      <c r="E60" s="2">
        <v>0</v>
      </c>
      <c r="F60" s="66">
        <f t="shared" si="4"/>
        <v>0</v>
      </c>
    </row>
    <row r="61" spans="1:6" ht="25.5">
      <c r="A61" s="19" t="s">
        <v>82</v>
      </c>
      <c r="B61" s="55" t="s">
        <v>149</v>
      </c>
      <c r="C61" s="56" t="s">
        <v>9</v>
      </c>
      <c r="D61" s="57">
        <v>4</v>
      </c>
      <c r="E61" s="58">
        <v>0</v>
      </c>
      <c r="F61" s="66">
        <f t="shared" si="4"/>
        <v>0</v>
      </c>
    </row>
    <row r="62" spans="1:6">
      <c r="A62" s="81"/>
      <c r="B62" s="82"/>
      <c r="C62" s="83"/>
      <c r="D62" s="84"/>
      <c r="E62" s="107" t="s">
        <v>28</v>
      </c>
      <c r="F62" s="108">
        <f>SUBTOTAL(109,F54:F61)</f>
        <v>0</v>
      </c>
    </row>
    <row r="63" spans="1:6" ht="15">
      <c r="A63" s="22"/>
      <c r="B63" s="25" t="s">
        <v>109</v>
      </c>
      <c r="C63" s="21"/>
      <c r="D63" s="23"/>
      <c r="E63" s="144"/>
      <c r="F63" s="24"/>
    </row>
    <row r="64" spans="1:6" ht="15">
      <c r="A64" s="123"/>
      <c r="B64" s="123"/>
      <c r="C64" s="123"/>
      <c r="D64" s="123"/>
      <c r="E64" s="123"/>
      <c r="F64" s="124"/>
    </row>
    <row r="65" spans="1:6" ht="15">
      <c r="A65" s="125" t="str">
        <f>+A3</f>
        <v>I.</v>
      </c>
      <c r="B65" s="126" t="str">
        <f>+B3</f>
        <v>PRIPRAVLJALNA DELA</v>
      </c>
      <c r="C65" s="123"/>
      <c r="D65" s="123"/>
      <c r="E65" s="123"/>
      <c r="F65" s="127">
        <f>F14</f>
        <v>0</v>
      </c>
    </row>
    <row r="66" spans="1:6" ht="15">
      <c r="A66" s="125" t="str">
        <f>+A15</f>
        <v>II.</v>
      </c>
      <c r="B66" s="126" t="str">
        <f>+B15</f>
        <v>ZEMELJSKA DELA</v>
      </c>
      <c r="C66" s="123"/>
      <c r="D66" s="123"/>
      <c r="E66" s="123"/>
      <c r="F66" s="127">
        <f>F27</f>
        <v>0</v>
      </c>
    </row>
    <row r="67" spans="1:6" ht="15">
      <c r="A67" s="125" t="str">
        <f>+A28</f>
        <v>III.</v>
      </c>
      <c r="B67" s="126" t="str">
        <f>+B28</f>
        <v>VODOVODNA DELA</v>
      </c>
      <c r="C67" s="123"/>
      <c r="D67" s="123"/>
      <c r="E67" s="123"/>
      <c r="F67" s="127">
        <f>F43</f>
        <v>0</v>
      </c>
    </row>
    <row r="68" spans="1:6" ht="15">
      <c r="A68" s="125" t="s">
        <v>51</v>
      </c>
      <c r="B68" s="126" t="s">
        <v>112</v>
      </c>
      <c r="C68" s="123"/>
      <c r="D68" s="123"/>
      <c r="E68" s="123"/>
      <c r="F68" s="127">
        <f>F52</f>
        <v>0</v>
      </c>
    </row>
    <row r="69" spans="1:6" ht="15">
      <c r="A69" s="125" t="str">
        <f>+A53</f>
        <v>V.</v>
      </c>
      <c r="B69" s="126" t="str">
        <f>+B53</f>
        <v>ZAKLJUČNA DELA</v>
      </c>
      <c r="C69" s="123"/>
      <c r="D69" s="123"/>
      <c r="E69" s="123"/>
      <c r="F69" s="127">
        <f>F62</f>
        <v>0</v>
      </c>
    </row>
    <row r="70" spans="1:6" ht="15">
      <c r="A70" s="123"/>
      <c r="B70" s="128"/>
      <c r="C70" s="128"/>
      <c r="D70" s="128"/>
      <c r="E70" s="128"/>
      <c r="F70" s="129"/>
    </row>
    <row r="71" spans="1:6" ht="15.75">
      <c r="A71" s="152"/>
      <c r="B71" s="153" t="s">
        <v>28</v>
      </c>
      <c r="C71" s="153"/>
      <c r="D71" s="153"/>
      <c r="E71" s="153"/>
      <c r="F71" s="155">
        <f>SUM(F65:F69)</f>
        <v>0</v>
      </c>
    </row>
    <row r="72" spans="1:6">
      <c r="A72" s="134"/>
      <c r="B72" s="135"/>
      <c r="C72" s="136"/>
      <c r="D72" s="137"/>
      <c r="E72" s="138"/>
      <c r="F72" s="138"/>
    </row>
    <row r="73" spans="1:6">
      <c r="A73" s="134"/>
      <c r="B73" s="135"/>
      <c r="C73" s="136"/>
      <c r="D73" s="137"/>
      <c r="E73" s="138"/>
      <c r="F73" s="138"/>
    </row>
    <row r="74" spans="1:6">
      <c r="A74" s="134"/>
      <c r="B74" s="135"/>
      <c r="C74" s="136"/>
      <c r="D74" s="137"/>
      <c r="E74" s="138"/>
      <c r="F74" s="138"/>
    </row>
    <row r="75" spans="1:6">
      <c r="A75" s="134"/>
      <c r="B75" s="135"/>
      <c r="C75" s="136"/>
      <c r="D75" s="137"/>
      <c r="E75" s="138"/>
      <c r="F75" s="138"/>
    </row>
    <row r="76" spans="1:6">
      <c r="A76" s="134"/>
      <c r="B76" s="135"/>
      <c r="C76" s="136"/>
      <c r="D76" s="137"/>
      <c r="E76" s="138"/>
      <c r="F76" s="138"/>
    </row>
    <row r="77" spans="1:6">
      <c r="A77" s="134"/>
      <c r="B77" s="135"/>
      <c r="C77" s="136"/>
      <c r="D77" s="137"/>
      <c r="E77" s="138"/>
      <c r="F77" s="138"/>
    </row>
    <row r="78" spans="1:6">
      <c r="A78" s="134"/>
      <c r="B78" s="135"/>
      <c r="C78" s="136"/>
      <c r="D78" s="137"/>
      <c r="E78" s="138"/>
      <c r="F78" s="138"/>
    </row>
    <row r="79" spans="1:6">
      <c r="A79" s="134"/>
      <c r="B79" s="135"/>
      <c r="C79" s="136"/>
      <c r="D79" s="137"/>
      <c r="E79" s="138"/>
      <c r="F79" s="138"/>
    </row>
    <row r="80" spans="1:6">
      <c r="A80" s="134"/>
      <c r="B80" s="135"/>
      <c r="C80" s="136"/>
      <c r="D80" s="137"/>
      <c r="E80" s="138"/>
      <c r="F80" s="138"/>
    </row>
    <row r="81" spans="1:6">
      <c r="A81" s="134"/>
      <c r="B81" s="135"/>
      <c r="C81" s="136"/>
      <c r="D81" s="137"/>
      <c r="E81" s="138"/>
      <c r="F81" s="138"/>
    </row>
    <row r="82" spans="1:6">
      <c r="A82" s="134"/>
      <c r="B82" s="135"/>
      <c r="C82" s="136"/>
      <c r="D82" s="137"/>
      <c r="E82" s="138"/>
      <c r="F82" s="138"/>
    </row>
    <row r="83" spans="1:6">
      <c r="A83" s="134"/>
      <c r="B83" s="135"/>
      <c r="C83" s="136"/>
      <c r="D83" s="137"/>
      <c r="E83" s="138"/>
      <c r="F83" s="138"/>
    </row>
    <row r="84" spans="1:6">
      <c r="A84" s="134"/>
      <c r="B84" s="135"/>
      <c r="C84" s="136"/>
      <c r="D84" s="137"/>
      <c r="E84" s="138"/>
      <c r="F84" s="138"/>
    </row>
    <row r="85" spans="1:6">
      <c r="A85" s="134"/>
      <c r="B85" s="135"/>
      <c r="C85" s="136"/>
      <c r="D85" s="137"/>
      <c r="E85" s="138"/>
      <c r="F85" s="138"/>
    </row>
    <row r="86" spans="1:6">
      <c r="A86" s="134"/>
      <c r="B86" s="135"/>
      <c r="C86" s="136"/>
      <c r="D86" s="137"/>
      <c r="E86" s="138"/>
      <c r="F86" s="138"/>
    </row>
    <row r="87" spans="1:6">
      <c r="A87" s="134"/>
      <c r="B87" s="135"/>
      <c r="C87" s="136"/>
      <c r="D87" s="137"/>
      <c r="E87" s="138"/>
      <c r="F87" s="138"/>
    </row>
    <row r="88" spans="1:6">
      <c r="A88" s="134"/>
      <c r="B88" s="135"/>
      <c r="C88" s="136"/>
      <c r="D88" s="137"/>
      <c r="E88" s="138"/>
      <c r="F88" s="138"/>
    </row>
    <row r="89" spans="1:6">
      <c r="A89" s="134"/>
      <c r="B89" s="135"/>
      <c r="C89" s="136"/>
      <c r="D89" s="137"/>
      <c r="E89" s="138"/>
      <c r="F89" s="138"/>
    </row>
    <row r="90" spans="1:6">
      <c r="A90" s="134"/>
      <c r="B90" s="135"/>
      <c r="C90" s="136"/>
      <c r="D90" s="137"/>
      <c r="E90" s="138"/>
      <c r="F90" s="138"/>
    </row>
    <row r="91" spans="1:6">
      <c r="A91" s="134"/>
      <c r="B91" s="135"/>
      <c r="C91" s="136"/>
      <c r="D91" s="137"/>
      <c r="E91" s="138"/>
      <c r="F91" s="138"/>
    </row>
    <row r="92" spans="1:6">
      <c r="A92" s="134"/>
      <c r="B92" s="135"/>
      <c r="C92" s="136"/>
      <c r="D92" s="137"/>
      <c r="E92" s="138"/>
      <c r="F92" s="138"/>
    </row>
    <row r="93" spans="1:6">
      <c r="A93" s="134"/>
      <c r="B93" s="135"/>
      <c r="C93" s="136"/>
      <c r="D93" s="137"/>
      <c r="E93" s="138"/>
      <c r="F93" s="138"/>
    </row>
    <row r="94" spans="1:6">
      <c r="A94" s="134"/>
      <c r="B94" s="135"/>
      <c r="C94" s="136"/>
      <c r="D94" s="137"/>
      <c r="E94" s="138"/>
      <c r="F94" s="138"/>
    </row>
    <row r="95" spans="1:6">
      <c r="A95" s="134"/>
      <c r="B95" s="135"/>
      <c r="C95" s="136"/>
      <c r="D95" s="137"/>
      <c r="E95" s="138"/>
      <c r="F95" s="138"/>
    </row>
    <row r="96" spans="1:6">
      <c r="A96" s="134"/>
      <c r="B96" s="135"/>
      <c r="C96" s="136"/>
      <c r="D96" s="137"/>
      <c r="E96" s="138"/>
      <c r="F96" s="138"/>
    </row>
    <row r="97" spans="1:6">
      <c r="A97" s="134"/>
      <c r="B97" s="135"/>
      <c r="C97" s="136"/>
      <c r="D97" s="137"/>
      <c r="E97" s="138"/>
      <c r="F97" s="138"/>
    </row>
    <row r="98" spans="1:6">
      <c r="A98" s="134"/>
      <c r="B98" s="135"/>
      <c r="C98" s="136"/>
      <c r="D98" s="137"/>
      <c r="E98" s="138"/>
      <c r="F98" s="138"/>
    </row>
    <row r="99" spans="1:6">
      <c r="A99" s="134"/>
      <c r="B99" s="135"/>
      <c r="C99" s="136"/>
      <c r="D99" s="137"/>
      <c r="E99" s="138"/>
      <c r="F99" s="138"/>
    </row>
    <row r="100" spans="1:6">
      <c r="A100" s="134"/>
      <c r="B100" s="135"/>
      <c r="C100" s="136"/>
      <c r="D100" s="137"/>
      <c r="E100" s="138"/>
      <c r="F100" s="138"/>
    </row>
    <row r="101" spans="1:6">
      <c r="A101" s="134"/>
      <c r="B101" s="135"/>
      <c r="C101" s="136"/>
      <c r="D101" s="137"/>
      <c r="E101" s="138"/>
      <c r="F101" s="138"/>
    </row>
    <row r="102" spans="1:6">
      <c r="A102" s="134"/>
      <c r="B102" s="135"/>
      <c r="C102" s="136"/>
      <c r="D102" s="137"/>
      <c r="E102" s="138"/>
      <c r="F102" s="138"/>
    </row>
    <row r="103" spans="1:6">
      <c r="A103" s="134"/>
      <c r="B103" s="135"/>
      <c r="C103" s="136"/>
      <c r="D103" s="137"/>
      <c r="E103" s="138"/>
      <c r="F103" s="138"/>
    </row>
    <row r="104" spans="1:6">
      <c r="A104" s="134"/>
      <c r="B104" s="135"/>
      <c r="C104" s="136"/>
      <c r="D104" s="137"/>
      <c r="E104" s="138"/>
      <c r="F104" s="138"/>
    </row>
    <row r="105" spans="1:6">
      <c r="A105" s="134"/>
      <c r="B105" s="135"/>
      <c r="C105" s="136"/>
      <c r="D105" s="137"/>
      <c r="E105" s="138"/>
      <c r="F105" s="138"/>
    </row>
    <row r="106" spans="1:6">
      <c r="A106" s="134"/>
      <c r="B106" s="135"/>
      <c r="C106" s="136"/>
      <c r="D106" s="137"/>
      <c r="E106" s="138"/>
      <c r="F106" s="138"/>
    </row>
    <row r="107" spans="1:6">
      <c r="A107" s="134"/>
      <c r="B107" s="135"/>
      <c r="C107" s="136"/>
      <c r="D107" s="137"/>
      <c r="E107" s="138"/>
      <c r="F107" s="138"/>
    </row>
    <row r="108" spans="1:6">
      <c r="A108" s="134"/>
      <c r="B108" s="135"/>
      <c r="C108" s="136"/>
      <c r="D108" s="137"/>
      <c r="E108" s="138"/>
      <c r="F108" s="138"/>
    </row>
    <row r="109" spans="1:6">
      <c r="A109" s="134"/>
      <c r="B109" s="135"/>
      <c r="C109" s="136"/>
      <c r="D109" s="137"/>
      <c r="E109" s="138"/>
      <c r="F109" s="138"/>
    </row>
    <row r="110" spans="1:6">
      <c r="A110" s="134"/>
      <c r="B110" s="135"/>
      <c r="C110" s="136"/>
      <c r="D110" s="137"/>
      <c r="E110" s="138"/>
      <c r="F110" s="138"/>
    </row>
    <row r="111" spans="1:6"/>
    <row r="112" spans="1:6"/>
    <row r="125" s="102" customFormat="1" hidden="1"/>
    <row r="126" s="102" customFormat="1" hidden="1"/>
    <row r="127" s="102" customFormat="1" hidden="1"/>
    <row r="128" s="102" customFormat="1" hidden="1"/>
    <row r="129" s="102" customFormat="1" hidden="1"/>
    <row r="130" s="102" customFormat="1" hidden="1"/>
    <row r="131" s="102" customFormat="1" hidden="1"/>
    <row r="132" s="102" customFormat="1" hidden="1"/>
    <row r="133" s="102" customFormat="1" hidden="1"/>
    <row r="134" s="102" customFormat="1" hidden="1"/>
    <row r="135" s="102" customFormat="1" hidden="1"/>
    <row r="136" s="102" customFormat="1" hidden="1"/>
    <row r="137" s="102" customFormat="1" hidden="1"/>
    <row r="138" s="102" customFormat="1" hidden="1"/>
    <row r="139" s="102" customFormat="1" hidden="1"/>
    <row r="140" s="102" customFormat="1" hidden="1"/>
    <row r="141" s="102" customFormat="1" hidden="1"/>
    <row r="142" s="102" customFormat="1" hidden="1"/>
    <row r="143" s="102" customFormat="1" hidden="1"/>
    <row r="144" s="102" customFormat="1" hidden="1"/>
    <row r="145" s="102" customFormat="1" hidden="1"/>
    <row r="146" s="102" customFormat="1" hidden="1"/>
    <row r="147" s="102" customFormat="1" hidden="1"/>
    <row r="148" s="102" customFormat="1" hidden="1"/>
    <row r="149" s="102" customFormat="1" hidden="1"/>
    <row r="150" s="102" customFormat="1" hidden="1"/>
    <row r="151" s="102" customFormat="1" hidden="1"/>
    <row r="152" s="102" customFormat="1" hidden="1"/>
    <row r="153" s="102" customFormat="1" hidden="1"/>
    <row r="154" s="102" customFormat="1" hidden="1"/>
    <row r="155" s="102" customFormat="1" hidden="1"/>
    <row r="156" s="102" customFormat="1" hidden="1"/>
    <row r="157" s="102" customFormat="1" hidden="1"/>
    <row r="158" s="102" customFormat="1" hidden="1"/>
    <row r="159" s="102" customFormat="1" hidden="1"/>
    <row r="160" s="102" customFormat="1" hidden="1"/>
    <row r="161" s="102" customFormat="1" hidden="1"/>
    <row r="162" s="102" customFormat="1" hidden="1"/>
    <row r="163" s="102" customFormat="1" hidden="1"/>
    <row r="164" s="102" customFormat="1" hidden="1"/>
    <row r="165" s="102" customFormat="1" hidden="1"/>
    <row r="166" s="102" customFormat="1" hidden="1"/>
    <row r="167" s="102" customFormat="1" hidden="1"/>
    <row r="168" s="102" customFormat="1" hidden="1"/>
    <row r="169" s="102" customFormat="1" hidden="1"/>
    <row r="170" s="102" customFormat="1" hidden="1"/>
    <row r="171" s="102" customFormat="1" hidden="1"/>
    <row r="172" s="102" customFormat="1" hidden="1"/>
    <row r="173" s="102" customFormat="1" hidden="1"/>
    <row r="174" s="102" customFormat="1" hidden="1"/>
    <row r="175" s="102" customFormat="1" hidden="1"/>
    <row r="176" s="102" customFormat="1" hidden="1"/>
    <row r="177" s="102" customFormat="1" hidden="1"/>
    <row r="178" s="102" customFormat="1" hidden="1"/>
    <row r="179" s="102" customFormat="1" hidden="1"/>
    <row r="180" s="102" customFormat="1" hidden="1"/>
    <row r="181" s="102" customFormat="1" hidden="1"/>
    <row r="182" s="102" customFormat="1" hidden="1"/>
    <row r="183" s="102" customFormat="1" hidden="1"/>
    <row r="184" s="102" customFormat="1" hidden="1"/>
    <row r="185" s="102" customFormat="1" hidden="1"/>
    <row r="186" s="102" customFormat="1" hidden="1"/>
    <row r="187" s="102" customFormat="1" hidden="1"/>
    <row r="188" s="102" customFormat="1" hidden="1"/>
    <row r="189" s="102" customFormat="1" hidden="1"/>
    <row r="190" s="102" customFormat="1" hidden="1"/>
    <row r="191" s="102" customFormat="1" hidden="1"/>
    <row r="192" s="102" customFormat="1" hidden="1"/>
    <row r="193" s="102" customFormat="1" hidden="1"/>
    <row r="194" s="102" customFormat="1" hidden="1"/>
    <row r="195" s="102" customFormat="1" hidden="1"/>
    <row r="196" s="102" customFormat="1" hidden="1"/>
    <row r="197" s="102" customFormat="1" hidden="1"/>
    <row r="198" s="102" customFormat="1" hidden="1"/>
    <row r="199" s="102" customFormat="1" hidden="1"/>
    <row r="200" s="102" customFormat="1" hidden="1"/>
    <row r="201" s="102" customFormat="1"/>
    <row r="202" s="102" customFormat="1"/>
    <row r="203" s="102" customFormat="1"/>
    <row r="204" s="102" customFormat="1"/>
    <row r="205" s="102" customFormat="1"/>
    <row r="206" s="102" customFormat="1"/>
    <row r="207" s="102" customFormat="1"/>
    <row r="208" s="102" customFormat="1"/>
    <row r="209" s="102" customFormat="1"/>
    <row r="210" s="102" customFormat="1"/>
    <row r="211" s="102" customFormat="1"/>
    <row r="212" s="102" customFormat="1"/>
    <row r="213" s="102" customFormat="1"/>
    <row r="214" s="102" customFormat="1"/>
    <row r="215" s="102" customFormat="1"/>
    <row r="216" s="102" customFormat="1"/>
    <row r="217" s="102" customFormat="1"/>
    <row r="218" s="102" customFormat="1"/>
    <row r="219" s="102" customFormat="1"/>
    <row r="220" s="102" customFormat="1"/>
    <row r="221" s="102" customFormat="1"/>
    <row r="222" s="102" customFormat="1"/>
    <row r="223" s="102" customFormat="1"/>
    <row r="224" s="102" customFormat="1"/>
    <row r="225" s="102" customFormat="1"/>
    <row r="226" s="102" customFormat="1"/>
    <row r="227" s="102" customFormat="1"/>
    <row r="228" s="102" customFormat="1"/>
    <row r="229" s="102" customFormat="1"/>
    <row r="230" s="102" customFormat="1"/>
    <row r="231" s="102" customFormat="1"/>
    <row r="232" s="102" customFormat="1"/>
    <row r="233" s="102" customFormat="1"/>
    <row r="234" s="102" customFormat="1"/>
    <row r="235" s="102" customFormat="1"/>
    <row r="236" s="102" customFormat="1"/>
    <row r="237" s="102" customFormat="1"/>
    <row r="238" s="102" customFormat="1"/>
    <row r="239" s="102" customFormat="1"/>
    <row r="240" s="102" customFormat="1"/>
    <row r="241" s="102" customFormat="1"/>
    <row r="242" s="102" customFormat="1"/>
    <row r="243" s="102" customFormat="1"/>
    <row r="244" s="102" customFormat="1"/>
    <row r="245" s="102" customFormat="1"/>
    <row r="246" s="102" customFormat="1"/>
    <row r="247" s="102" customFormat="1"/>
    <row r="248" s="102" customFormat="1"/>
    <row r="249" s="102" customFormat="1"/>
    <row r="250" s="102" customFormat="1"/>
    <row r="251" s="102" customFormat="1"/>
    <row r="252" s="102" customFormat="1"/>
    <row r="253" s="102" customFormat="1"/>
    <row r="254" s="102" customFormat="1"/>
    <row r="255" s="102" customFormat="1"/>
    <row r="256" s="102" customFormat="1"/>
    <row r="257" s="102" customFormat="1"/>
    <row r="258" s="102" customFormat="1"/>
    <row r="259" s="102" customFormat="1"/>
    <row r="260" s="102" customFormat="1"/>
    <row r="261" s="102" customFormat="1"/>
    <row r="262" s="102" customFormat="1"/>
    <row r="263" s="102" customFormat="1"/>
    <row r="264" s="102" customFormat="1"/>
    <row r="265" s="102" customFormat="1"/>
    <row r="266" s="102" customFormat="1"/>
    <row r="267" s="102" customFormat="1"/>
    <row r="268" s="102" customFormat="1"/>
    <row r="269" s="102" customFormat="1"/>
    <row r="270" s="102" customFormat="1"/>
    <row r="271" s="102" customFormat="1"/>
    <row r="272" s="102" customFormat="1"/>
    <row r="273" s="102" customFormat="1"/>
    <row r="274" s="102" customFormat="1"/>
    <row r="275" s="102" customFormat="1"/>
    <row r="276" s="102" customFormat="1"/>
    <row r="277" s="102" customFormat="1"/>
    <row r="278" s="102" customFormat="1"/>
    <row r="279" s="102" customFormat="1"/>
    <row r="280" s="102" customFormat="1"/>
    <row r="281" s="102" customFormat="1"/>
    <row r="282" s="102" customFormat="1"/>
    <row r="283" s="102" customFormat="1"/>
    <row r="284" s="102" customFormat="1"/>
    <row r="285" s="102" customFormat="1"/>
    <row r="286" s="102" customFormat="1"/>
    <row r="287" s="102" customFormat="1"/>
    <row r="288" s="102" customFormat="1"/>
    <row r="289" s="102" customFormat="1"/>
    <row r="290" s="102" customFormat="1"/>
    <row r="291" s="102" customFormat="1"/>
    <row r="292" s="102" customFormat="1"/>
    <row r="293" s="102" customFormat="1"/>
    <row r="294" s="102" customFormat="1"/>
    <row r="295" s="102" customFormat="1"/>
    <row r="296" s="102" customFormat="1"/>
    <row r="297" s="102" customFormat="1"/>
    <row r="298" s="102" customFormat="1"/>
    <row r="299" s="102" customFormat="1"/>
    <row r="300" s="102" customFormat="1"/>
    <row r="301" s="102" customFormat="1"/>
    <row r="302" s="102" customFormat="1"/>
    <row r="303" s="102" customFormat="1"/>
    <row r="304" s="102" customFormat="1"/>
    <row r="305" s="102" customFormat="1"/>
    <row r="306" s="102" customFormat="1"/>
    <row r="307" s="102" customFormat="1"/>
    <row r="308" s="102" customFormat="1"/>
    <row r="309" s="102" customFormat="1"/>
    <row r="310" s="102" customFormat="1"/>
    <row r="311" s="102" customFormat="1"/>
    <row r="312" s="102" customFormat="1"/>
    <row r="313" s="102" customFormat="1"/>
    <row r="314" s="102" customFormat="1"/>
    <row r="315" s="102" customFormat="1"/>
    <row r="316" s="102" customFormat="1"/>
    <row r="317" s="102" customFormat="1"/>
    <row r="318" s="102" customFormat="1"/>
    <row r="319" s="102" customFormat="1"/>
    <row r="320" s="102" customFormat="1"/>
    <row r="321" s="102" customFormat="1"/>
    <row r="322" s="102" customFormat="1"/>
    <row r="323" s="102" customFormat="1"/>
    <row r="324" s="102" customFormat="1"/>
    <row r="325" s="102" customFormat="1"/>
    <row r="326" s="102" customFormat="1"/>
    <row r="327" s="102" customFormat="1"/>
    <row r="328" s="102" customFormat="1"/>
    <row r="329" s="102" customFormat="1"/>
    <row r="330" s="102" customFormat="1"/>
    <row r="331" s="102" customFormat="1"/>
    <row r="332" s="102" customFormat="1"/>
    <row r="333" s="102" customFormat="1"/>
    <row r="334" s="102" customFormat="1"/>
    <row r="335" s="102" customFormat="1"/>
    <row r="336" s="102" customFormat="1"/>
    <row r="337" s="102" customFormat="1"/>
    <row r="338" s="102" customFormat="1"/>
    <row r="339" s="102" customFormat="1"/>
    <row r="340" s="102" customFormat="1"/>
    <row r="341" s="102" customFormat="1"/>
    <row r="342" s="102" customFormat="1"/>
    <row r="343" s="102" customFormat="1"/>
    <row r="344" s="102" customFormat="1"/>
    <row r="345" s="102" customFormat="1"/>
    <row r="346" s="102" customFormat="1"/>
    <row r="347" s="102" customFormat="1"/>
    <row r="348" s="102" customFormat="1"/>
    <row r="349" s="102" customFormat="1"/>
    <row r="350" s="102" customFormat="1"/>
    <row r="351" s="102" customFormat="1"/>
    <row r="352" s="102" customFormat="1"/>
    <row r="353" s="102" customFormat="1"/>
    <row r="354" s="102" customFormat="1"/>
    <row r="355" s="102" customFormat="1"/>
    <row r="356" s="102" customFormat="1"/>
    <row r="357" s="102" customFormat="1"/>
    <row r="358" s="102" customFormat="1"/>
    <row r="359" s="102" customFormat="1"/>
    <row r="360" s="102" customFormat="1"/>
    <row r="361" s="102" customFormat="1"/>
    <row r="362" s="102" customFormat="1"/>
    <row r="363" s="102" customFormat="1"/>
    <row r="364" s="102" customFormat="1"/>
    <row r="365" s="102" customFormat="1"/>
    <row r="366" s="102" customFormat="1"/>
    <row r="367" s="102" customFormat="1"/>
    <row r="368" s="102" customFormat="1"/>
    <row r="369" spans="1:6">
      <c r="A369" s="102"/>
      <c r="B369" s="102"/>
      <c r="C369" s="102"/>
      <c r="D369" s="102"/>
      <c r="E369" s="102"/>
      <c r="F369" s="102"/>
    </row>
    <row r="370" spans="1:6">
      <c r="A370" s="102"/>
      <c r="B370" s="102"/>
      <c r="C370" s="102"/>
      <c r="D370" s="102"/>
      <c r="E370" s="102"/>
      <c r="F370" s="102"/>
    </row>
    <row r="371" spans="1:6">
      <c r="A371" s="102"/>
      <c r="B371" s="102"/>
      <c r="C371" s="102"/>
      <c r="D371" s="102"/>
      <c r="E371" s="102"/>
      <c r="F371" s="102"/>
    </row>
    <row r="372" spans="1:6">
      <c r="A372" s="102"/>
      <c r="B372" s="102"/>
      <c r="C372" s="102"/>
      <c r="D372" s="102"/>
      <c r="E372" s="102"/>
      <c r="F372" s="102"/>
    </row>
    <row r="373" spans="1:6">
      <c r="A373" s="102"/>
      <c r="B373" s="102"/>
      <c r="C373" s="102"/>
      <c r="D373" s="102"/>
      <c r="E373" s="102"/>
      <c r="F373" s="102"/>
    </row>
    <row r="374" spans="1:6">
      <c r="A374" s="102"/>
      <c r="B374" s="102"/>
      <c r="C374" s="102"/>
      <c r="D374" s="102"/>
      <c r="E374" s="102"/>
      <c r="F374" s="102"/>
    </row>
    <row r="375" spans="1:6">
      <c r="A375" s="102"/>
      <c r="B375" s="102"/>
      <c r="C375" s="102"/>
      <c r="D375" s="102"/>
      <c r="E375" s="102"/>
      <c r="F375" s="102"/>
    </row>
    <row r="376" spans="1:6">
      <c r="A376" s="102"/>
      <c r="B376" s="102"/>
      <c r="C376" s="102"/>
      <c r="D376" s="102"/>
      <c r="E376" s="102"/>
      <c r="F376" s="102"/>
    </row>
    <row r="377" spans="1:6">
      <c r="A377" s="102"/>
      <c r="B377" s="102"/>
      <c r="C377" s="102"/>
      <c r="D377" s="102"/>
      <c r="E377" s="102"/>
      <c r="F377" s="102"/>
    </row>
    <row r="378" spans="1:6">
      <c r="A378" s="102"/>
      <c r="B378" s="102"/>
      <c r="C378" s="102"/>
      <c r="D378" s="102"/>
      <c r="E378" s="102"/>
      <c r="F378" s="102"/>
    </row>
    <row r="379" spans="1:6">
      <c r="A379" s="102"/>
      <c r="B379" s="102"/>
      <c r="C379" s="102"/>
      <c r="D379" s="102"/>
      <c r="E379" s="102"/>
      <c r="F379" s="102"/>
    </row>
    <row r="380" spans="1:6"/>
    <row r="381" spans="1:6"/>
    <row r="382" spans="1:6"/>
    <row r="383" spans="1:6"/>
    <row r="384" spans="1:6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</sheetData>
  <sheetProtection algorithmName="SHA-512" hashValue="TGw9j2+T+c65TII/RedszvqYb2txsfD7qextuX0+rzHU1tzSbvgvu4OL/hhxwToHmH8hMoIInMpgQNqUuUGmQg==" saltValue="vXawmyN/5+/PqzE0o7c5og==" spinCount="100000" sheet="1" objects="1" scenarios="1"/>
  <mergeCells count="1">
    <mergeCell ref="A1:F1"/>
  </mergeCells>
  <pageMargins left="0.7" right="0.7" top="0.75" bottom="0.75" header="0.3" footer="0.3"/>
  <pageSetup paperSize="9" orientation="portrait" r:id="rId1"/>
  <rowBreaks count="5" manualBreakCount="5">
    <brk id="14" max="16383" man="1"/>
    <brk id="27" max="16383" man="1"/>
    <brk id="43" max="16383" man="1"/>
    <brk id="52" max="16383" man="1"/>
    <brk id="62" max="16383" man="1"/>
  </rowBreaks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67"/>
  <sheetViews>
    <sheetView tabSelected="1" topLeftCell="A34" zoomScale="110" zoomScaleNormal="110" workbookViewId="0">
      <selection activeCell="F44" sqref="F44"/>
    </sheetView>
  </sheetViews>
  <sheetFormatPr defaultColWidth="9.140625" defaultRowHeight="14.25" zeroHeight="1"/>
  <cols>
    <col min="1" max="1" width="7.140625" style="139" bestFit="1" customWidth="1"/>
    <col min="2" max="2" width="36" style="140" customWidth="1"/>
    <col min="3" max="3" width="8.140625" style="141" customWidth="1"/>
    <col min="4" max="4" width="9" style="142" customWidth="1"/>
    <col min="5" max="5" width="11.140625" style="143" customWidth="1"/>
    <col min="6" max="6" width="15" style="143" bestFit="1" customWidth="1"/>
    <col min="7" max="7" width="9.140625" style="102"/>
    <col min="8" max="8" width="11.85546875" style="102" bestFit="1" customWidth="1"/>
    <col min="9" max="16384" width="9.140625" style="102"/>
  </cols>
  <sheetData>
    <row r="1" spans="1:6" ht="15" customHeight="1">
      <c r="A1" s="180" t="s">
        <v>138</v>
      </c>
      <c r="B1" s="180"/>
      <c r="C1" s="180"/>
      <c r="D1" s="180"/>
      <c r="E1" s="180"/>
      <c r="F1" s="180"/>
    </row>
    <row r="2" spans="1:6">
      <c r="A2" s="103" t="s">
        <v>0</v>
      </c>
      <c r="B2" s="104" t="s">
        <v>1</v>
      </c>
      <c r="C2" s="105" t="s">
        <v>2</v>
      </c>
      <c r="D2" s="105" t="s">
        <v>3</v>
      </c>
      <c r="E2" s="99" t="s">
        <v>4</v>
      </c>
      <c r="F2" s="99" t="s">
        <v>5</v>
      </c>
    </row>
    <row r="3" spans="1:6">
      <c r="A3" s="85" t="s">
        <v>95</v>
      </c>
      <c r="B3" s="101" t="s">
        <v>111</v>
      </c>
      <c r="C3" s="101"/>
      <c r="D3" s="88"/>
      <c r="E3" s="106"/>
      <c r="F3" s="89"/>
    </row>
    <row r="4" spans="1:6" ht="51">
      <c r="A4" s="19" t="s">
        <v>61</v>
      </c>
      <c r="B4" s="93" t="s">
        <v>6</v>
      </c>
      <c r="C4" s="76" t="s">
        <v>15</v>
      </c>
      <c r="D4" s="20">
        <v>1</v>
      </c>
      <c r="E4" s="2">
        <v>0</v>
      </c>
      <c r="F4" s="66">
        <f>ROUND(D4*E4,2)</f>
        <v>0</v>
      </c>
    </row>
    <row r="5" spans="1:6" ht="25.5">
      <c r="A5" s="19" t="s">
        <v>64</v>
      </c>
      <c r="B5" s="77" t="s">
        <v>8</v>
      </c>
      <c r="C5" s="78" t="s">
        <v>9</v>
      </c>
      <c r="D5" s="20">
        <v>25</v>
      </c>
      <c r="E5" s="2">
        <v>0</v>
      </c>
      <c r="F5" s="66">
        <f t="shared" ref="F5:F15" si="0">ROUND(D5*E5,2)</f>
        <v>0</v>
      </c>
    </row>
    <row r="6" spans="1:6" ht="51">
      <c r="A6" s="19" t="s">
        <v>67</v>
      </c>
      <c r="B6" s="93" t="s">
        <v>10</v>
      </c>
      <c r="C6" s="76" t="s">
        <v>11</v>
      </c>
      <c r="D6" s="20">
        <v>3965</v>
      </c>
      <c r="E6" s="2">
        <v>0</v>
      </c>
      <c r="F6" s="66">
        <f t="shared" si="0"/>
        <v>0</v>
      </c>
    </row>
    <row r="7" spans="1:6" ht="25.5">
      <c r="A7" s="19" t="s">
        <v>70</v>
      </c>
      <c r="B7" s="93" t="s">
        <v>12</v>
      </c>
      <c r="C7" s="76" t="s">
        <v>13</v>
      </c>
      <c r="D7" s="20">
        <v>5</v>
      </c>
      <c r="E7" s="2">
        <v>0</v>
      </c>
      <c r="F7" s="66">
        <f t="shared" si="0"/>
        <v>0</v>
      </c>
    </row>
    <row r="8" spans="1:6" ht="25.5">
      <c r="A8" s="19" t="s">
        <v>73</v>
      </c>
      <c r="B8" s="95" t="s">
        <v>144</v>
      </c>
      <c r="C8" s="11" t="s">
        <v>15</v>
      </c>
      <c r="D8" s="20">
        <v>1</v>
      </c>
      <c r="E8" s="2">
        <v>0</v>
      </c>
      <c r="F8" s="66">
        <f t="shared" si="0"/>
        <v>0</v>
      </c>
    </row>
    <row r="9" spans="1:6" ht="51">
      <c r="A9" s="19" t="s">
        <v>76</v>
      </c>
      <c r="B9" s="92" t="s">
        <v>178</v>
      </c>
      <c r="C9" s="11" t="s">
        <v>15</v>
      </c>
      <c r="D9" s="20">
        <v>2</v>
      </c>
      <c r="E9" s="2">
        <v>0</v>
      </c>
      <c r="F9" s="66">
        <f t="shared" si="0"/>
        <v>0</v>
      </c>
    </row>
    <row r="10" spans="1:6" ht="51">
      <c r="A10" s="19" t="s">
        <v>79</v>
      </c>
      <c r="B10" s="93" t="s">
        <v>16</v>
      </c>
      <c r="C10" s="76" t="s">
        <v>13</v>
      </c>
      <c r="D10" s="20">
        <v>132</v>
      </c>
      <c r="E10" s="2">
        <v>0</v>
      </c>
      <c r="F10" s="66">
        <f t="shared" si="0"/>
        <v>0</v>
      </c>
    </row>
    <row r="11" spans="1:6" ht="25.5">
      <c r="A11" s="19" t="s">
        <v>82</v>
      </c>
      <c r="B11" s="94" t="s">
        <v>17</v>
      </c>
      <c r="C11" s="76" t="s">
        <v>18</v>
      </c>
      <c r="D11" s="20">
        <v>640</v>
      </c>
      <c r="E11" s="2">
        <v>0</v>
      </c>
      <c r="F11" s="66">
        <f t="shared" si="0"/>
        <v>0</v>
      </c>
    </row>
    <row r="12" spans="1:6" ht="89.25">
      <c r="A12" s="19" t="s">
        <v>85</v>
      </c>
      <c r="B12" s="93" t="s">
        <v>98</v>
      </c>
      <c r="C12" s="76" t="s">
        <v>18</v>
      </c>
      <c r="D12" s="20">
        <v>1885</v>
      </c>
      <c r="E12" s="2">
        <v>0</v>
      </c>
      <c r="F12" s="66">
        <f t="shared" si="0"/>
        <v>0</v>
      </c>
    </row>
    <row r="13" spans="1:6" ht="51">
      <c r="A13" s="19" t="s">
        <v>91</v>
      </c>
      <c r="B13" s="93" t="s">
        <v>99</v>
      </c>
      <c r="C13" s="76" t="s">
        <v>18</v>
      </c>
      <c r="D13" s="20">
        <v>85</v>
      </c>
      <c r="E13" s="2">
        <v>0</v>
      </c>
      <c r="F13" s="66">
        <f t="shared" si="0"/>
        <v>0</v>
      </c>
    </row>
    <row r="14" spans="1:6" ht="38.25">
      <c r="A14" s="19" t="s">
        <v>93</v>
      </c>
      <c r="B14" s="94" t="s">
        <v>27</v>
      </c>
      <c r="C14" s="76" t="s">
        <v>15</v>
      </c>
      <c r="D14" s="20">
        <v>8</v>
      </c>
      <c r="E14" s="2">
        <v>0</v>
      </c>
      <c r="F14" s="66">
        <f t="shared" si="0"/>
        <v>0</v>
      </c>
    </row>
    <row r="15" spans="1:6">
      <c r="A15" s="19" t="s">
        <v>96</v>
      </c>
      <c r="B15" s="10" t="s">
        <v>103</v>
      </c>
      <c r="C15" s="11" t="s">
        <v>15</v>
      </c>
      <c r="D15" s="20">
        <v>1</v>
      </c>
      <c r="E15" s="2">
        <v>0</v>
      </c>
      <c r="F15" s="66">
        <f t="shared" si="0"/>
        <v>0</v>
      </c>
    </row>
    <row r="16" spans="1:6">
      <c r="A16" s="81"/>
      <c r="B16" s="82"/>
      <c r="C16" s="83"/>
      <c r="D16" s="84"/>
      <c r="E16" s="18" t="s">
        <v>28</v>
      </c>
      <c r="F16" s="108">
        <f>SUBTOTAL(109,F4:F15)</f>
        <v>0</v>
      </c>
    </row>
    <row r="17" spans="1:10">
      <c r="A17" s="85" t="s">
        <v>105</v>
      </c>
      <c r="B17" s="86" t="s">
        <v>30</v>
      </c>
      <c r="C17" s="87"/>
      <c r="D17" s="88"/>
      <c r="E17" s="1"/>
      <c r="F17" s="89"/>
    </row>
    <row r="18" spans="1:10" ht="38.25">
      <c r="A18" s="19" t="s">
        <v>61</v>
      </c>
      <c r="B18" s="93" t="s">
        <v>31</v>
      </c>
      <c r="C18" s="76" t="s">
        <v>21</v>
      </c>
      <c r="D18" s="20">
        <v>344.5</v>
      </c>
      <c r="E18" s="2">
        <v>0</v>
      </c>
      <c r="F18" s="66">
        <f>ROUND(D18*E18,2)</f>
        <v>0</v>
      </c>
    </row>
    <row r="19" spans="1:10" ht="51">
      <c r="A19" s="19" t="s">
        <v>64</v>
      </c>
      <c r="B19" s="77" t="s">
        <v>145</v>
      </c>
      <c r="C19" s="76"/>
      <c r="D19" s="20"/>
      <c r="E19" s="2"/>
      <c r="F19" s="66"/>
    </row>
    <row r="20" spans="1:10">
      <c r="A20" s="19"/>
      <c r="B20" s="77" t="s">
        <v>32</v>
      </c>
      <c r="C20" s="78" t="s">
        <v>21</v>
      </c>
      <c r="D20" s="20">
        <v>3876.9</v>
      </c>
      <c r="E20" s="2">
        <v>0</v>
      </c>
      <c r="F20" s="66">
        <f>ROUND(D20*E20,2)</f>
        <v>0</v>
      </c>
      <c r="J20" s="109"/>
    </row>
    <row r="21" spans="1:10">
      <c r="A21" s="19"/>
      <c r="B21" s="77" t="s">
        <v>33</v>
      </c>
      <c r="C21" s="76" t="s">
        <v>21</v>
      </c>
      <c r="D21" s="20">
        <v>1747.2</v>
      </c>
      <c r="E21" s="2">
        <v>0</v>
      </c>
      <c r="F21" s="66">
        <f>ROUND(D21*E21,2)</f>
        <v>0</v>
      </c>
    </row>
    <row r="22" spans="1:10" ht="51">
      <c r="A22" s="19" t="s">
        <v>67</v>
      </c>
      <c r="B22" s="77" t="s">
        <v>146</v>
      </c>
      <c r="C22" s="78" t="s">
        <v>21</v>
      </c>
      <c r="D22" s="20">
        <v>128</v>
      </c>
      <c r="E22" s="2">
        <v>0</v>
      </c>
      <c r="F22" s="66">
        <f t="shared" ref="F22:F30" si="1">ROUND(D22*E22,2)</f>
        <v>0</v>
      </c>
    </row>
    <row r="23" spans="1:10" ht="25.5">
      <c r="A23" s="19" t="s">
        <v>70</v>
      </c>
      <c r="B23" s="77" t="s">
        <v>34</v>
      </c>
      <c r="C23" s="78" t="s">
        <v>18</v>
      </c>
      <c r="D23" s="20">
        <v>2379</v>
      </c>
      <c r="E23" s="2">
        <v>0</v>
      </c>
      <c r="F23" s="66">
        <f t="shared" si="1"/>
        <v>0</v>
      </c>
    </row>
    <row r="24" spans="1:10" ht="51">
      <c r="A24" s="19" t="s">
        <v>73</v>
      </c>
      <c r="B24" s="77" t="s">
        <v>35</v>
      </c>
      <c r="C24" s="76" t="s">
        <v>21</v>
      </c>
      <c r="D24" s="20">
        <v>951.6</v>
      </c>
      <c r="E24" s="2">
        <v>0</v>
      </c>
      <c r="F24" s="66">
        <f t="shared" si="1"/>
        <v>0</v>
      </c>
    </row>
    <row r="25" spans="1:10" ht="51">
      <c r="A25" s="19" t="s">
        <v>76</v>
      </c>
      <c r="B25" s="77" t="s">
        <v>36</v>
      </c>
      <c r="C25" s="76" t="s">
        <v>21</v>
      </c>
      <c r="D25" s="20">
        <v>968</v>
      </c>
      <c r="E25" s="2">
        <v>0</v>
      </c>
      <c r="F25" s="66">
        <f t="shared" si="1"/>
        <v>0</v>
      </c>
    </row>
    <row r="26" spans="1:10" ht="51">
      <c r="A26" s="19" t="s">
        <v>79</v>
      </c>
      <c r="B26" s="77" t="s">
        <v>37</v>
      </c>
      <c r="C26" s="76" t="s">
        <v>21</v>
      </c>
      <c r="D26" s="20">
        <v>3766.4</v>
      </c>
      <c r="E26" s="2">
        <v>0</v>
      </c>
      <c r="F26" s="66">
        <f t="shared" si="1"/>
        <v>0</v>
      </c>
    </row>
    <row r="27" spans="1:10" ht="25.5">
      <c r="A27" s="19" t="s">
        <v>82</v>
      </c>
      <c r="B27" s="77" t="s">
        <v>38</v>
      </c>
      <c r="C27" s="78" t="s">
        <v>18</v>
      </c>
      <c r="D27" s="20">
        <v>440</v>
      </c>
      <c r="E27" s="2">
        <v>0</v>
      </c>
      <c r="F27" s="66">
        <f>+E27*D27</f>
        <v>0</v>
      </c>
    </row>
    <row r="28" spans="1:10" ht="51">
      <c r="A28" s="19" t="s">
        <v>85</v>
      </c>
      <c r="B28" s="77" t="s">
        <v>39</v>
      </c>
      <c r="C28" s="78" t="s">
        <v>21</v>
      </c>
      <c r="D28" s="20">
        <v>1552</v>
      </c>
      <c r="E28" s="2">
        <v>0</v>
      </c>
      <c r="F28" s="66">
        <f t="shared" si="1"/>
        <v>0</v>
      </c>
    </row>
    <row r="29" spans="1:10" ht="25.5">
      <c r="A29" s="19" t="s">
        <v>91</v>
      </c>
      <c r="B29" s="14" t="s">
        <v>92</v>
      </c>
      <c r="C29" s="15" t="s">
        <v>15</v>
      </c>
      <c r="D29" s="16">
        <v>14</v>
      </c>
      <c r="E29" s="17">
        <v>0</v>
      </c>
      <c r="F29" s="66">
        <f t="shared" si="1"/>
        <v>0</v>
      </c>
    </row>
    <row r="30" spans="1:10" ht="38.25">
      <c r="A30" s="19" t="s">
        <v>93</v>
      </c>
      <c r="B30" s="14" t="s">
        <v>94</v>
      </c>
      <c r="C30" s="78" t="s">
        <v>21</v>
      </c>
      <c r="D30" s="16">
        <v>2.8</v>
      </c>
      <c r="E30" s="17">
        <v>0</v>
      </c>
      <c r="F30" s="66">
        <f t="shared" si="1"/>
        <v>0</v>
      </c>
    </row>
    <row r="31" spans="1:10">
      <c r="A31" s="81"/>
      <c r="B31" s="82"/>
      <c r="C31" s="83"/>
      <c r="D31" s="84"/>
      <c r="E31" s="18" t="s">
        <v>28</v>
      </c>
      <c r="F31" s="108">
        <f>SUBTOTAL(109,F18:F30)</f>
        <v>0</v>
      </c>
    </row>
    <row r="32" spans="1:10" s="111" customFormat="1" ht="15">
      <c r="A32" s="85" t="s">
        <v>40</v>
      </c>
      <c r="B32" s="86" t="s">
        <v>41</v>
      </c>
      <c r="C32" s="87"/>
      <c r="D32" s="88"/>
      <c r="E32" s="1"/>
      <c r="F32" s="89"/>
    </row>
    <row r="33" spans="1:6" ht="102">
      <c r="A33" s="73"/>
      <c r="B33" s="91" t="s">
        <v>42</v>
      </c>
      <c r="C33" s="11"/>
      <c r="D33" s="20"/>
      <c r="E33" s="2"/>
      <c r="F33" s="66"/>
    </row>
    <row r="34" spans="1:6">
      <c r="A34" s="73"/>
      <c r="B34" s="112" t="s">
        <v>43</v>
      </c>
      <c r="C34" s="11"/>
      <c r="D34" s="20"/>
      <c r="E34" s="2"/>
      <c r="F34" s="66"/>
    </row>
    <row r="35" spans="1:6" ht="25.5">
      <c r="A35" s="113" t="s">
        <v>61</v>
      </c>
      <c r="B35" s="114" t="s">
        <v>110</v>
      </c>
      <c r="C35" s="76"/>
      <c r="D35" s="20"/>
      <c r="E35" s="2"/>
      <c r="F35" s="66"/>
    </row>
    <row r="36" spans="1:6">
      <c r="A36" s="19"/>
      <c r="B36" s="77" t="s">
        <v>44</v>
      </c>
      <c r="C36" s="78" t="s">
        <v>11</v>
      </c>
      <c r="D36" s="20">
        <v>2050</v>
      </c>
      <c r="E36" s="2">
        <v>0</v>
      </c>
      <c r="F36" s="66">
        <f t="shared" ref="F36:F37" si="2">ROUND(D36*E36,2)</f>
        <v>0</v>
      </c>
    </row>
    <row r="37" spans="1:6">
      <c r="A37" s="19"/>
      <c r="B37" s="77" t="s">
        <v>45</v>
      </c>
      <c r="C37" s="78" t="s">
        <v>11</v>
      </c>
      <c r="D37" s="20">
        <v>1915</v>
      </c>
      <c r="E37" s="2">
        <v>0</v>
      </c>
      <c r="F37" s="66">
        <f t="shared" si="2"/>
        <v>0</v>
      </c>
    </row>
    <row r="38" spans="1:6" ht="25.5">
      <c r="A38" s="19"/>
      <c r="B38" s="112" t="s">
        <v>175</v>
      </c>
      <c r="C38" s="78"/>
      <c r="D38" s="20"/>
      <c r="E38" s="2"/>
      <c r="F38" s="66"/>
    </row>
    <row r="39" spans="1:6">
      <c r="A39" s="115" t="s">
        <v>64</v>
      </c>
      <c r="B39" s="79" t="s">
        <v>200</v>
      </c>
      <c r="C39" s="76" t="s">
        <v>57</v>
      </c>
      <c r="D39" s="176">
        <v>1</v>
      </c>
      <c r="E39" s="12">
        <v>0</v>
      </c>
      <c r="F39" s="66">
        <f t="shared" ref="F39:F48" si="3">ROUND(D39*E39,2)</f>
        <v>0</v>
      </c>
    </row>
    <row r="40" spans="1:6">
      <c r="A40" s="115"/>
      <c r="B40" s="79" t="s">
        <v>201</v>
      </c>
      <c r="C40" s="76" t="s">
        <v>57</v>
      </c>
      <c r="D40" s="176">
        <v>2</v>
      </c>
      <c r="E40" s="12">
        <v>0</v>
      </c>
      <c r="F40" s="66">
        <f t="shared" ref="F40" si="4">ROUND(D40*E40,2)</f>
        <v>0</v>
      </c>
    </row>
    <row r="41" spans="1:6">
      <c r="A41" s="116"/>
      <c r="B41" s="79" t="s">
        <v>160</v>
      </c>
      <c r="C41" s="76" t="s">
        <v>57</v>
      </c>
      <c r="D41" s="46">
        <v>4</v>
      </c>
      <c r="E41" s="13">
        <v>0</v>
      </c>
      <c r="F41" s="66">
        <f t="shared" si="3"/>
        <v>0</v>
      </c>
    </row>
    <row r="42" spans="1:6">
      <c r="A42" s="177"/>
      <c r="B42" s="79" t="s">
        <v>188</v>
      </c>
      <c r="C42" s="76" t="s">
        <v>57</v>
      </c>
      <c r="D42" s="176">
        <v>1</v>
      </c>
      <c r="E42" s="2">
        <v>0</v>
      </c>
      <c r="F42" s="66">
        <f t="shared" si="3"/>
        <v>0</v>
      </c>
    </row>
    <row r="43" spans="1:6">
      <c r="A43" s="177"/>
      <c r="B43" s="79" t="s">
        <v>189</v>
      </c>
      <c r="C43" s="76" t="s">
        <v>57</v>
      </c>
      <c r="D43" s="176">
        <v>1</v>
      </c>
      <c r="E43" s="2">
        <v>0</v>
      </c>
      <c r="F43" s="66">
        <f t="shared" si="3"/>
        <v>0</v>
      </c>
    </row>
    <row r="44" spans="1:6">
      <c r="A44" s="80" t="s">
        <v>67</v>
      </c>
      <c r="B44" s="77" t="s">
        <v>48</v>
      </c>
      <c r="C44" s="78" t="s">
        <v>11</v>
      </c>
      <c r="D44" s="20">
        <v>3965</v>
      </c>
      <c r="E44" s="2">
        <v>0</v>
      </c>
      <c r="F44" s="66">
        <f t="shared" si="3"/>
        <v>0</v>
      </c>
    </row>
    <row r="45" spans="1:6">
      <c r="A45" s="80" t="s">
        <v>70</v>
      </c>
      <c r="B45" s="77" t="s">
        <v>49</v>
      </c>
      <c r="C45" s="78" t="s">
        <v>11</v>
      </c>
      <c r="D45" s="20">
        <v>3965</v>
      </c>
      <c r="E45" s="2">
        <v>0</v>
      </c>
      <c r="F45" s="66">
        <f t="shared" si="3"/>
        <v>0</v>
      </c>
    </row>
    <row r="46" spans="1:6" ht="25.5">
      <c r="A46" s="47" t="s">
        <v>73</v>
      </c>
      <c r="B46" s="44" t="s">
        <v>140</v>
      </c>
      <c r="C46" s="45" t="s">
        <v>11</v>
      </c>
      <c r="D46" s="46">
        <v>3965</v>
      </c>
      <c r="E46" s="13">
        <v>0</v>
      </c>
      <c r="F46" s="66">
        <f t="shared" si="3"/>
        <v>0</v>
      </c>
    </row>
    <row r="47" spans="1:6">
      <c r="A47" s="63" t="s">
        <v>76</v>
      </c>
      <c r="B47" s="44" t="s">
        <v>107</v>
      </c>
      <c r="C47" s="45" t="s">
        <v>50</v>
      </c>
      <c r="D47" s="46">
        <v>1</v>
      </c>
      <c r="E47" s="13">
        <v>0</v>
      </c>
      <c r="F47" s="66">
        <f t="shared" si="3"/>
        <v>0</v>
      </c>
    </row>
    <row r="48" spans="1:6" ht="51">
      <c r="A48" s="63" t="s">
        <v>79</v>
      </c>
      <c r="B48" s="70" t="s">
        <v>181</v>
      </c>
      <c r="C48" s="11" t="s">
        <v>15</v>
      </c>
      <c r="D48" s="20">
        <v>2</v>
      </c>
      <c r="E48" s="2">
        <v>0</v>
      </c>
      <c r="F48" s="66">
        <f t="shared" si="3"/>
        <v>0</v>
      </c>
    </row>
    <row r="49" spans="1:6" s="117" customFormat="1">
      <c r="A49" s="81"/>
      <c r="B49" s="82"/>
      <c r="C49" s="83"/>
      <c r="D49" s="84"/>
      <c r="E49" s="18" t="s">
        <v>28</v>
      </c>
      <c r="F49" s="108">
        <f>SUBTOTAL(109,F33:F48)</f>
        <v>0</v>
      </c>
    </row>
    <row r="50" spans="1:6" s="117" customFormat="1">
      <c r="A50" s="85" t="s">
        <v>51</v>
      </c>
      <c r="B50" s="86" t="s">
        <v>112</v>
      </c>
      <c r="C50" s="87"/>
      <c r="D50" s="88"/>
      <c r="E50" s="1"/>
      <c r="F50" s="89"/>
    </row>
    <row r="51" spans="1:6" ht="38.25">
      <c r="A51" s="19" t="s">
        <v>61</v>
      </c>
      <c r="B51" s="77" t="s">
        <v>20</v>
      </c>
      <c r="C51" s="78" t="s">
        <v>21</v>
      </c>
      <c r="D51" s="20">
        <v>168</v>
      </c>
      <c r="E51" s="2">
        <v>0</v>
      </c>
      <c r="F51" s="66">
        <f>ROUND(D51*E51,2)</f>
        <v>0</v>
      </c>
    </row>
    <row r="52" spans="1:6" ht="38.25">
      <c r="A52" s="19" t="s">
        <v>64</v>
      </c>
      <c r="B52" s="77" t="s">
        <v>187</v>
      </c>
      <c r="C52" s="78" t="s">
        <v>18</v>
      </c>
      <c r="D52" s="20">
        <v>180</v>
      </c>
      <c r="E52" s="2">
        <v>0</v>
      </c>
      <c r="F52" s="66">
        <f>ROUND(D52*E52,2)</f>
        <v>0</v>
      </c>
    </row>
    <row r="53" spans="1:6" ht="51">
      <c r="A53" s="19" t="s">
        <v>67</v>
      </c>
      <c r="B53" s="77" t="s">
        <v>23</v>
      </c>
      <c r="C53" s="78" t="s">
        <v>11</v>
      </c>
      <c r="D53" s="20">
        <v>65</v>
      </c>
      <c r="E53" s="2">
        <v>0</v>
      </c>
      <c r="F53" s="66">
        <f>ROUND(D53*E53,2)</f>
        <v>0</v>
      </c>
    </row>
    <row r="54" spans="1:6" ht="25.5">
      <c r="A54" s="19" t="s">
        <v>70</v>
      </c>
      <c r="B54" s="114" t="s">
        <v>24</v>
      </c>
      <c r="C54" s="78" t="s">
        <v>11</v>
      </c>
      <c r="D54" s="20">
        <v>65</v>
      </c>
      <c r="E54" s="2">
        <v>0</v>
      </c>
      <c r="F54" s="66">
        <f>ROUND(D54*E54,2)</f>
        <v>0</v>
      </c>
    </row>
    <row r="55" spans="1:6" ht="25.5">
      <c r="A55" s="19" t="s">
        <v>73</v>
      </c>
      <c r="B55" s="77" t="s">
        <v>25</v>
      </c>
      <c r="C55" s="78" t="s">
        <v>18</v>
      </c>
      <c r="D55" s="20">
        <v>85</v>
      </c>
      <c r="E55" s="2">
        <v>0</v>
      </c>
      <c r="F55" s="66">
        <f>ROUND(D55*E55,2)</f>
        <v>0</v>
      </c>
    </row>
    <row r="56" spans="1:6" ht="51">
      <c r="A56" s="19" t="s">
        <v>76</v>
      </c>
      <c r="B56" s="90" t="s">
        <v>156</v>
      </c>
      <c r="C56" s="76"/>
      <c r="D56" s="20"/>
      <c r="E56" s="2"/>
      <c r="F56" s="66"/>
    </row>
    <row r="57" spans="1:6">
      <c r="A57" s="19"/>
      <c r="B57" s="90" t="s">
        <v>157</v>
      </c>
      <c r="C57" s="78" t="s">
        <v>18</v>
      </c>
      <c r="D57" s="20">
        <v>1885</v>
      </c>
      <c r="E57" s="2">
        <v>0</v>
      </c>
      <c r="F57" s="66">
        <f>ROUND(D57*E57,2)</f>
        <v>0</v>
      </c>
    </row>
    <row r="58" spans="1:6">
      <c r="A58" s="19"/>
      <c r="B58" s="90" t="s">
        <v>158</v>
      </c>
      <c r="C58" s="76" t="s">
        <v>18</v>
      </c>
      <c r="D58" s="20">
        <v>3840</v>
      </c>
      <c r="E58" s="2">
        <v>0</v>
      </c>
      <c r="F58" s="66">
        <f>ROUND(D58*E58,2)</f>
        <v>0</v>
      </c>
    </row>
    <row r="59" spans="1:6" ht="38.25">
      <c r="A59" s="19" t="s">
        <v>79</v>
      </c>
      <c r="B59" s="77" t="s">
        <v>101</v>
      </c>
      <c r="C59" s="76" t="s">
        <v>11</v>
      </c>
      <c r="D59" s="20">
        <v>145</v>
      </c>
      <c r="E59" s="2">
        <v>0</v>
      </c>
      <c r="F59" s="66">
        <f>ROUND(D59*E59,2)</f>
        <v>0</v>
      </c>
    </row>
    <row r="60" spans="1:6" s="117" customFormat="1">
      <c r="A60" s="81"/>
      <c r="B60" s="82"/>
      <c r="C60" s="83"/>
      <c r="D60" s="84"/>
      <c r="E60" s="18" t="s">
        <v>28</v>
      </c>
      <c r="F60" s="108">
        <f>SUBTOTAL(109,F51:F59)</f>
        <v>0</v>
      </c>
    </row>
    <row r="61" spans="1:6">
      <c r="A61" s="85" t="s">
        <v>113</v>
      </c>
      <c r="B61" s="97" t="s">
        <v>52</v>
      </c>
      <c r="C61" s="98"/>
      <c r="D61" s="99"/>
      <c r="E61" s="3"/>
      <c r="F61" s="89"/>
    </row>
    <row r="62" spans="1:6" ht="25.5">
      <c r="A62" s="19" t="s">
        <v>61</v>
      </c>
      <c r="B62" s="118" t="s">
        <v>53</v>
      </c>
      <c r="C62" s="76" t="s">
        <v>18</v>
      </c>
      <c r="D62" s="20">
        <v>7930</v>
      </c>
      <c r="E62" s="2">
        <v>0</v>
      </c>
      <c r="F62" s="66">
        <f t="shared" ref="F62:F75" si="5">ROUND(D62*E62,2)</f>
        <v>0</v>
      </c>
    </row>
    <row r="63" spans="1:6" ht="25.5">
      <c r="A63" s="19" t="s">
        <v>64</v>
      </c>
      <c r="B63" s="118" t="s">
        <v>90</v>
      </c>
      <c r="C63" s="76" t="s">
        <v>18</v>
      </c>
      <c r="D63" s="20">
        <v>2866</v>
      </c>
      <c r="E63" s="2">
        <v>0</v>
      </c>
      <c r="F63" s="66">
        <f t="shared" si="5"/>
        <v>0</v>
      </c>
    </row>
    <row r="64" spans="1:6" ht="25.5">
      <c r="A64" s="19" t="s">
        <v>67</v>
      </c>
      <c r="B64" s="118" t="s">
        <v>55</v>
      </c>
      <c r="C64" s="76" t="s">
        <v>7</v>
      </c>
      <c r="D64" s="20">
        <v>1650</v>
      </c>
      <c r="E64" s="2">
        <v>0</v>
      </c>
      <c r="F64" s="66">
        <f t="shared" si="5"/>
        <v>0</v>
      </c>
    </row>
    <row r="65" spans="1:6" ht="25.5">
      <c r="A65" s="19" t="s">
        <v>70</v>
      </c>
      <c r="B65" s="72" t="s">
        <v>191</v>
      </c>
      <c r="C65" s="11"/>
      <c r="D65" s="20"/>
      <c r="E65" s="2"/>
      <c r="F65" s="66"/>
    </row>
    <row r="66" spans="1:6" ht="25.5">
      <c r="A66" s="73"/>
      <c r="B66" s="160" t="s">
        <v>192</v>
      </c>
      <c r="C66" s="11" t="s">
        <v>13</v>
      </c>
      <c r="D66" s="20">
        <v>4</v>
      </c>
      <c r="E66" s="2">
        <v>0</v>
      </c>
      <c r="F66" s="66">
        <f t="shared" si="5"/>
        <v>0</v>
      </c>
    </row>
    <row r="67" spans="1:6" ht="25.5">
      <c r="A67" s="73"/>
      <c r="B67" s="160" t="s">
        <v>193</v>
      </c>
      <c r="C67" s="11" t="s">
        <v>13</v>
      </c>
      <c r="D67" s="20">
        <v>4</v>
      </c>
      <c r="E67" s="2">
        <v>0</v>
      </c>
      <c r="F67" s="66">
        <f t="shared" si="5"/>
        <v>0</v>
      </c>
    </row>
    <row r="68" spans="1:6" ht="63.75">
      <c r="A68" s="73"/>
      <c r="B68" s="161" t="s">
        <v>194</v>
      </c>
      <c r="C68" s="11" t="s">
        <v>18</v>
      </c>
      <c r="D68" s="20">
        <v>18</v>
      </c>
      <c r="E68" s="2">
        <v>0</v>
      </c>
      <c r="F68" s="66">
        <f t="shared" si="5"/>
        <v>0</v>
      </c>
    </row>
    <row r="69" spans="1:6" ht="63.75">
      <c r="A69" s="73"/>
      <c r="B69" s="161" t="s">
        <v>195</v>
      </c>
      <c r="C69" s="11" t="s">
        <v>18</v>
      </c>
      <c r="D69" s="20">
        <v>36</v>
      </c>
      <c r="E69" s="2">
        <v>0</v>
      </c>
      <c r="F69" s="66">
        <f t="shared" si="5"/>
        <v>0</v>
      </c>
    </row>
    <row r="70" spans="1:6" ht="76.5">
      <c r="A70" s="19" t="s">
        <v>73</v>
      </c>
      <c r="B70" s="119" t="s">
        <v>56</v>
      </c>
      <c r="C70" s="165" t="s">
        <v>9</v>
      </c>
      <c r="D70" s="166">
        <f>5*10</f>
        <v>50</v>
      </c>
      <c r="E70" s="2">
        <v>0</v>
      </c>
      <c r="F70" s="66">
        <f>+E70*D70</f>
        <v>0</v>
      </c>
    </row>
    <row r="71" spans="1:6" s="111" customFormat="1" ht="15">
      <c r="A71" s="19" t="s">
        <v>76</v>
      </c>
      <c r="B71" s="94" t="s">
        <v>58</v>
      </c>
      <c r="C71" s="76" t="s">
        <v>11</v>
      </c>
      <c r="D71" s="20">
        <v>3965</v>
      </c>
      <c r="E71" s="2">
        <v>0</v>
      </c>
      <c r="F71" s="66">
        <f t="shared" si="5"/>
        <v>0</v>
      </c>
    </row>
    <row r="72" spans="1:6" s="111" customFormat="1" ht="25.5">
      <c r="A72" s="19" t="s">
        <v>79</v>
      </c>
      <c r="B72" s="10" t="s">
        <v>88</v>
      </c>
      <c r="C72" s="11" t="s">
        <v>15</v>
      </c>
      <c r="D72" s="20">
        <v>1</v>
      </c>
      <c r="E72" s="2">
        <v>0</v>
      </c>
      <c r="F72" s="66">
        <f t="shared" si="5"/>
        <v>0</v>
      </c>
    </row>
    <row r="73" spans="1:6" ht="25.5">
      <c r="A73" s="19" t="s">
        <v>82</v>
      </c>
      <c r="B73" s="120" t="s">
        <v>183</v>
      </c>
      <c r="C73" s="96" t="s">
        <v>57</v>
      </c>
      <c r="D73" s="64">
        <v>1</v>
      </c>
      <c r="E73" s="2">
        <v>0</v>
      </c>
      <c r="F73" s="66">
        <f t="shared" si="5"/>
        <v>0</v>
      </c>
    </row>
    <row r="74" spans="1:6" ht="30" customHeight="1">
      <c r="A74" s="19" t="s">
        <v>85</v>
      </c>
      <c r="B74" s="69" t="s">
        <v>180</v>
      </c>
      <c r="C74" s="68" t="s">
        <v>9</v>
      </c>
      <c r="D74" s="64">
        <v>40</v>
      </c>
      <c r="E74" s="2">
        <v>0</v>
      </c>
      <c r="F74" s="66">
        <f t="shared" si="5"/>
        <v>0</v>
      </c>
    </row>
    <row r="75" spans="1:6" ht="25.5">
      <c r="A75" s="19" t="s">
        <v>91</v>
      </c>
      <c r="B75" s="55" t="s">
        <v>149</v>
      </c>
      <c r="C75" s="56" t="s">
        <v>9</v>
      </c>
      <c r="D75" s="57">
        <v>30</v>
      </c>
      <c r="E75" s="58">
        <v>0</v>
      </c>
      <c r="F75" s="66">
        <f t="shared" si="5"/>
        <v>0</v>
      </c>
    </row>
    <row r="76" spans="1:6">
      <c r="A76" s="81"/>
      <c r="B76" s="82"/>
      <c r="C76" s="83"/>
      <c r="D76" s="84"/>
      <c r="E76" s="18" t="s">
        <v>28</v>
      </c>
      <c r="F76" s="108">
        <f>SUBTOTAL(109,F62:F75)</f>
        <v>0</v>
      </c>
    </row>
    <row r="77" spans="1:6" ht="15">
      <c r="A77" s="34"/>
      <c r="B77" s="25" t="s">
        <v>109</v>
      </c>
      <c r="C77" s="35"/>
      <c r="D77" s="36"/>
      <c r="E77" s="162"/>
      <c r="F77" s="37"/>
    </row>
    <row r="78" spans="1:6" ht="15">
      <c r="A78" s="123"/>
      <c r="B78" s="123"/>
      <c r="C78" s="123"/>
      <c r="D78" s="123"/>
      <c r="E78" s="123"/>
      <c r="F78" s="124"/>
    </row>
    <row r="79" spans="1:6" ht="15">
      <c r="A79" s="125" t="str">
        <f>+A3</f>
        <v>I.</v>
      </c>
      <c r="B79" s="126" t="str">
        <f>+B3</f>
        <v>PRIPRAVLJALNA DELA</v>
      </c>
      <c r="C79" s="123"/>
      <c r="D79" s="123"/>
      <c r="E79" s="123"/>
      <c r="F79" s="127">
        <f>F16</f>
        <v>0</v>
      </c>
    </row>
    <row r="80" spans="1:6" ht="15">
      <c r="A80" s="125" t="str">
        <f>+A17</f>
        <v>II.</v>
      </c>
      <c r="B80" s="126" t="str">
        <f>+B17</f>
        <v>ZEMELJSKA DELA</v>
      </c>
      <c r="C80" s="123"/>
      <c r="D80" s="123"/>
      <c r="E80" s="123"/>
      <c r="F80" s="127">
        <f>F31</f>
        <v>0</v>
      </c>
    </row>
    <row r="81" spans="1:6" ht="15">
      <c r="A81" s="125" t="str">
        <f>+A32</f>
        <v>III.</v>
      </c>
      <c r="B81" s="126" t="str">
        <f>+B32</f>
        <v>VODOVODNA DELA</v>
      </c>
      <c r="C81" s="123"/>
      <c r="D81" s="123"/>
      <c r="E81" s="123"/>
      <c r="F81" s="127">
        <f>F49</f>
        <v>0</v>
      </c>
    </row>
    <row r="82" spans="1:6" ht="15">
      <c r="A82" s="125" t="s">
        <v>51</v>
      </c>
      <c r="B82" s="126" t="s">
        <v>134</v>
      </c>
      <c r="C82" s="123"/>
      <c r="D82" s="123"/>
      <c r="E82" s="123"/>
      <c r="F82" s="127">
        <f>F60</f>
        <v>0</v>
      </c>
    </row>
    <row r="83" spans="1:6" ht="15">
      <c r="A83" s="125" t="s">
        <v>113</v>
      </c>
      <c r="B83" s="126" t="str">
        <f>+B61</f>
        <v>ZAKLJUČNA DELA</v>
      </c>
      <c r="C83" s="123"/>
      <c r="D83" s="123"/>
      <c r="E83" s="123"/>
      <c r="F83" s="127">
        <f>F76</f>
        <v>0</v>
      </c>
    </row>
    <row r="84" spans="1:6" ht="15">
      <c r="A84" s="123"/>
      <c r="B84" s="128"/>
      <c r="C84" s="128"/>
      <c r="D84" s="128"/>
      <c r="E84" s="128"/>
      <c r="F84" s="129"/>
    </row>
    <row r="85" spans="1:6" ht="15.75">
      <c r="A85" s="163"/>
      <c r="B85" s="153" t="s">
        <v>28</v>
      </c>
      <c r="C85" s="153"/>
      <c r="D85" s="153"/>
      <c r="E85" s="153"/>
      <c r="F85" s="155">
        <f>SUM(F79:F83)</f>
        <v>0</v>
      </c>
    </row>
    <row r="86" spans="1:6">
      <c r="A86" s="134"/>
      <c r="B86" s="135"/>
      <c r="C86" s="136"/>
      <c r="D86" s="137"/>
      <c r="E86" s="138"/>
      <c r="F86" s="138"/>
    </row>
    <row r="87" spans="1:6">
      <c r="A87" s="134"/>
      <c r="B87" s="135"/>
      <c r="C87" s="136"/>
      <c r="D87" s="137"/>
      <c r="E87" s="138"/>
      <c r="F87" s="138"/>
    </row>
    <row r="88" spans="1:6">
      <c r="A88" s="134"/>
      <c r="B88" s="135"/>
      <c r="C88" s="136"/>
      <c r="D88" s="137"/>
      <c r="E88" s="138"/>
      <c r="F88" s="138"/>
    </row>
    <row r="89" spans="1:6">
      <c r="A89" s="134"/>
      <c r="B89" s="135"/>
      <c r="C89" s="136"/>
      <c r="D89" s="137"/>
      <c r="E89" s="138"/>
      <c r="F89" s="138"/>
    </row>
    <row r="90" spans="1:6">
      <c r="A90" s="134"/>
      <c r="B90" s="135"/>
      <c r="C90" s="136"/>
      <c r="D90" s="137"/>
      <c r="E90" s="138"/>
      <c r="F90" s="138"/>
    </row>
    <row r="91" spans="1:6">
      <c r="A91" s="134"/>
      <c r="B91" s="135"/>
      <c r="C91" s="136"/>
      <c r="D91" s="137"/>
      <c r="E91" s="138"/>
      <c r="F91" s="138"/>
    </row>
    <row r="92" spans="1:6">
      <c r="A92" s="134"/>
      <c r="B92" s="135"/>
      <c r="C92" s="136"/>
      <c r="D92" s="137"/>
      <c r="E92" s="138"/>
      <c r="F92" s="138"/>
    </row>
    <row r="93" spans="1:6">
      <c r="A93" s="134"/>
      <c r="B93" s="135"/>
      <c r="C93" s="136"/>
      <c r="D93" s="137"/>
      <c r="E93" s="138"/>
      <c r="F93" s="138"/>
    </row>
    <row r="94" spans="1:6">
      <c r="A94" s="134"/>
      <c r="B94" s="135"/>
      <c r="C94" s="136"/>
      <c r="D94" s="137"/>
      <c r="E94" s="138"/>
      <c r="F94" s="138"/>
    </row>
    <row r="95" spans="1:6">
      <c r="A95" s="134"/>
      <c r="B95" s="135"/>
      <c r="C95" s="136"/>
      <c r="D95" s="137"/>
      <c r="E95" s="138"/>
      <c r="F95" s="138"/>
    </row>
    <row r="96" spans="1:6">
      <c r="A96" s="134"/>
      <c r="B96" s="135"/>
      <c r="C96" s="136"/>
      <c r="D96" s="137"/>
      <c r="E96" s="138"/>
      <c r="F96" s="138"/>
    </row>
    <row r="97" spans="1:6">
      <c r="A97" s="134"/>
      <c r="B97" s="135"/>
      <c r="C97" s="136"/>
      <c r="D97" s="137"/>
      <c r="E97" s="138"/>
      <c r="F97" s="138"/>
    </row>
    <row r="98" spans="1:6">
      <c r="A98" s="134"/>
      <c r="B98" s="135"/>
      <c r="C98" s="136"/>
      <c r="D98" s="137"/>
      <c r="E98" s="138"/>
      <c r="F98" s="138"/>
    </row>
    <row r="99" spans="1:6">
      <c r="A99" s="134"/>
      <c r="B99" s="135"/>
      <c r="C99" s="136"/>
      <c r="D99" s="137"/>
      <c r="E99" s="138"/>
      <c r="F99" s="138"/>
    </row>
    <row r="100" spans="1:6">
      <c r="A100" s="134"/>
      <c r="B100" s="135"/>
      <c r="C100" s="136"/>
      <c r="D100" s="137"/>
      <c r="E100" s="138"/>
      <c r="F100" s="138"/>
    </row>
    <row r="101" spans="1:6">
      <c r="A101" s="134"/>
      <c r="B101" s="135"/>
      <c r="C101" s="136"/>
      <c r="D101" s="137"/>
      <c r="E101" s="138"/>
      <c r="F101" s="138"/>
    </row>
    <row r="102" spans="1:6">
      <c r="A102" s="134"/>
      <c r="B102" s="135"/>
      <c r="C102" s="136"/>
      <c r="D102" s="137"/>
      <c r="E102" s="138"/>
      <c r="F102" s="138"/>
    </row>
    <row r="103" spans="1:6">
      <c r="A103" s="134"/>
      <c r="B103" s="135"/>
      <c r="C103" s="136"/>
      <c r="D103" s="137"/>
      <c r="E103" s="138"/>
      <c r="F103" s="138"/>
    </row>
    <row r="104" spans="1:6">
      <c r="A104" s="134"/>
      <c r="B104" s="135"/>
      <c r="C104" s="136"/>
      <c r="D104" s="137"/>
      <c r="E104" s="138"/>
      <c r="F104" s="138"/>
    </row>
    <row r="105" spans="1:6">
      <c r="A105" s="134"/>
      <c r="B105" s="135"/>
      <c r="C105" s="136"/>
      <c r="D105" s="137"/>
      <c r="E105" s="138"/>
      <c r="F105" s="138"/>
    </row>
    <row r="106" spans="1:6">
      <c r="A106" s="134"/>
      <c r="B106" s="135"/>
      <c r="C106" s="136"/>
      <c r="D106" s="137"/>
      <c r="E106" s="138"/>
      <c r="F106" s="138"/>
    </row>
    <row r="107" spans="1:6">
      <c r="A107" s="134"/>
      <c r="B107" s="135"/>
      <c r="C107" s="136"/>
      <c r="D107" s="137"/>
      <c r="E107" s="138"/>
      <c r="F107" s="138"/>
    </row>
    <row r="108" spans="1:6">
      <c r="A108" s="134"/>
      <c r="B108" s="135"/>
      <c r="C108" s="136"/>
      <c r="D108" s="137"/>
      <c r="E108" s="138"/>
      <c r="F108" s="138"/>
    </row>
    <row r="109" spans="1:6">
      <c r="A109" s="134"/>
      <c r="B109" s="135"/>
      <c r="C109" s="136"/>
      <c r="D109" s="137"/>
      <c r="E109" s="138"/>
      <c r="F109" s="138"/>
    </row>
    <row r="110" spans="1:6">
      <c r="A110" s="134"/>
      <c r="B110" s="135"/>
      <c r="C110" s="136"/>
      <c r="D110" s="137"/>
      <c r="E110" s="138"/>
      <c r="F110" s="138"/>
    </row>
    <row r="111" spans="1:6">
      <c r="A111" s="134"/>
      <c r="B111" s="135"/>
      <c r="C111" s="136"/>
      <c r="D111" s="137"/>
      <c r="E111" s="138"/>
      <c r="F111" s="138"/>
    </row>
    <row r="112" spans="1:6">
      <c r="A112" s="134"/>
      <c r="B112" s="135"/>
      <c r="C112" s="136"/>
      <c r="D112" s="137"/>
      <c r="E112" s="138"/>
      <c r="F112" s="138"/>
    </row>
    <row r="113" spans="1:6">
      <c r="A113" s="134"/>
      <c r="B113" s="135"/>
      <c r="C113" s="136"/>
      <c r="D113" s="137"/>
      <c r="E113" s="138"/>
      <c r="F113" s="138"/>
    </row>
    <row r="114" spans="1:6">
      <c r="A114" s="134"/>
      <c r="B114" s="135"/>
      <c r="C114" s="136"/>
      <c r="D114" s="137"/>
      <c r="E114" s="138"/>
      <c r="F114" s="138"/>
    </row>
    <row r="115" spans="1:6">
      <c r="A115" s="134"/>
      <c r="B115" s="135"/>
      <c r="C115" s="136"/>
      <c r="D115" s="137"/>
      <c r="E115" s="138"/>
      <c r="F115" s="138"/>
    </row>
    <row r="116" spans="1:6">
      <c r="A116" s="134"/>
      <c r="B116" s="135"/>
      <c r="C116" s="136"/>
      <c r="D116" s="137"/>
      <c r="E116" s="138"/>
      <c r="F116" s="138"/>
    </row>
    <row r="117" spans="1:6">
      <c r="A117" s="134"/>
      <c r="B117" s="135"/>
      <c r="C117" s="136"/>
      <c r="D117" s="137"/>
      <c r="E117" s="138"/>
      <c r="F117" s="138"/>
    </row>
    <row r="118" spans="1:6">
      <c r="A118" s="134"/>
      <c r="B118" s="135"/>
      <c r="C118" s="136"/>
      <c r="D118" s="137"/>
      <c r="E118" s="138"/>
      <c r="F118" s="138"/>
    </row>
    <row r="119" spans="1:6">
      <c r="A119" s="134"/>
      <c r="B119" s="135"/>
      <c r="C119" s="136"/>
      <c r="D119" s="137"/>
      <c r="E119" s="138"/>
      <c r="F119" s="138"/>
    </row>
    <row r="120" spans="1:6">
      <c r="A120" s="134"/>
      <c r="B120" s="135"/>
      <c r="C120" s="136"/>
      <c r="D120" s="137"/>
      <c r="E120" s="138"/>
      <c r="F120" s="138"/>
    </row>
    <row r="121" spans="1:6">
      <c r="A121" s="134"/>
      <c r="B121" s="135"/>
      <c r="C121" s="136"/>
      <c r="D121" s="137"/>
      <c r="E121" s="138"/>
      <c r="F121" s="138"/>
    </row>
    <row r="122" spans="1:6">
      <c r="A122" s="134"/>
      <c r="B122" s="135"/>
      <c r="C122" s="136"/>
      <c r="D122" s="137"/>
      <c r="E122" s="138"/>
      <c r="F122" s="138"/>
    </row>
    <row r="123" spans="1:6">
      <c r="A123" s="134"/>
      <c r="B123" s="135"/>
      <c r="C123" s="136"/>
      <c r="D123" s="137"/>
      <c r="E123" s="138"/>
      <c r="F123" s="138"/>
    </row>
    <row r="124" spans="1:6">
      <c r="A124" s="134"/>
      <c r="B124" s="135"/>
      <c r="C124" s="136"/>
      <c r="D124" s="137"/>
      <c r="E124" s="138"/>
      <c r="F124" s="138"/>
    </row>
    <row r="129"/>
    <row r="132"/>
    <row r="133"/>
    <row r="134"/>
    <row r="135"/>
    <row r="136"/>
    <row r="137"/>
    <row r="145"/>
    <row r="151"/>
    <row r="152"/>
    <row r="177"/>
    <row r="183"/>
    <row r="184"/>
    <row r="193"/>
    <row r="196"/>
    <row r="199"/>
    <row r="200"/>
    <row r="201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</sheetData>
  <sheetProtection algorithmName="SHA-512" hashValue="e8eyHJM/PIQz5zkAIwdR6ZfAhBPSXpwrWbW2S5WaqPJ0OqXzr/O0ja+U1A2bstjBcbmaSQ5RlEEft3zYHzw7Lw==" saltValue="DAwGLoJ1VNW2NdIctlh/kg==" spinCount="100000" sheet="1" objects="1" scenarios="1"/>
  <mergeCells count="1">
    <mergeCell ref="A1:F1"/>
  </mergeCells>
  <phoneticPr fontId="25" type="noConversion"/>
  <pageMargins left="0.7" right="0.7" top="0.75" bottom="0.75" header="0.3" footer="0.3"/>
  <pageSetup paperSize="9" orientation="portrait" r:id="rId1"/>
  <rowBreaks count="5" manualBreakCount="5">
    <brk id="16" max="16383" man="1"/>
    <brk id="31" max="5" man="1"/>
    <brk id="49" max="5" man="1"/>
    <brk id="60" max="5" man="1"/>
    <brk id="76" max="5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10</vt:i4>
      </vt:variant>
      <vt:variant>
        <vt:lpstr>Imenovani obsegi</vt:lpstr>
      </vt:variant>
      <vt:variant>
        <vt:i4>9</vt:i4>
      </vt:variant>
    </vt:vector>
  </HeadingPairs>
  <TitlesOfParts>
    <vt:vector size="19" baseType="lpstr">
      <vt:lpstr>REKAPITULACIJA</vt:lpstr>
      <vt:lpstr>Vodovod TREBČE-SREBRNIK</vt:lpstr>
      <vt:lpstr>Vodovod TREBČE-BISTRICA</vt:lpstr>
      <vt:lpstr>Vodovod BISTRICA-GORENJE</vt:lpstr>
      <vt:lpstr>Vodovod JAVORJE-VH TREBČE</vt:lpstr>
      <vt:lpstr>Vodovod KRIŽAN VRH-DEKMANCA</vt:lpstr>
      <vt:lpstr>Vodovod BISTRICA-KUNŠPERK</vt:lpstr>
      <vt:lpstr>Vodovod BISTRICA-DOMAČIJA</vt:lpstr>
      <vt:lpstr>Vodovod BIZELJSKO-BISTRICA</vt:lpstr>
      <vt:lpstr>Vodovod BISTRICA-KOREN</vt:lpstr>
      <vt:lpstr>'Vodovod BISTRICA-DOMAČIJA'!Področje_tiskanja</vt:lpstr>
      <vt:lpstr>'Vodovod BISTRICA-GORENJE'!Področje_tiskanja</vt:lpstr>
      <vt:lpstr>'Vodovod BISTRICA-KOREN'!Področje_tiskanja</vt:lpstr>
      <vt:lpstr>'Vodovod BISTRICA-KUNŠPERK'!Področje_tiskanja</vt:lpstr>
      <vt:lpstr>'Vodovod BIZELJSKO-BISTRICA'!Področje_tiskanja</vt:lpstr>
      <vt:lpstr>'Vodovod JAVORJE-VH TREBČE'!Področje_tiskanja</vt:lpstr>
      <vt:lpstr>'Vodovod KRIŽAN VRH-DEKMANCA'!Področje_tiskanja</vt:lpstr>
      <vt:lpstr>'Vodovod TREBČE-BISTRICA'!Področje_tiskanja</vt:lpstr>
      <vt:lpstr>'Vodovod TREBČE-SREBRNIK'!Področje_tiskanja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Junez</dc:creator>
  <cp:lastModifiedBy>Vilma Zupančič</cp:lastModifiedBy>
  <cp:lastPrinted>2021-05-13T09:18:19Z</cp:lastPrinted>
  <dcterms:created xsi:type="dcterms:W3CDTF">2020-07-16T07:25:16Z</dcterms:created>
  <dcterms:modified xsi:type="dcterms:W3CDTF">2021-08-30T07:55:03Z</dcterms:modified>
</cp:coreProperties>
</file>