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24226"/>
  <mc:AlternateContent xmlns:mc="http://schemas.openxmlformats.org/markup-compatibility/2006">
    <mc:Choice Requires="x15">
      <x15ac:absPath xmlns:x15ac="http://schemas.microsoft.com/office/spreadsheetml/2010/11/ac" url="https://obbrezice-my.sharepoint.com/personal/vilma_zupancic_brezice_si/Documents/SLUZBA/JAVNA NAROČILA/POSTOPKI/NMV/OKIGJS/Kolesarska Tuš-Trnje/RD/"/>
    </mc:Choice>
  </mc:AlternateContent>
  <xr:revisionPtr revIDLastSave="214" documentId="8_{F0D5140B-2793-4ADD-ADAE-5093DD3F4827}" xr6:coauthVersionLast="46" xr6:coauthVersionMax="46" xr10:uidLastSave="{F78B96BA-D1B6-474C-BA66-04392D0DD6F1}"/>
  <bookViews>
    <workbookView xWindow="-120" yWindow="-120" windowWidth="25440" windowHeight="15390" tabRatio="954" xr2:uid="{00000000-000D-0000-FFFF-FFFF00000000}"/>
  </bookViews>
  <sheets>
    <sheet name="REK PROJ" sheetId="22" r:id="rId1"/>
    <sheet name="Splošne opombe" sheetId="56" r:id="rId2"/>
    <sheet name="PLOČNIK_3. faza" sheetId="49" r:id="rId3"/>
    <sheet name="PLOČNIK_4. faza" sheetId="50" r:id="rId4"/>
    <sheet name="ODVODNJAVANJE_4.faza" sheetId="51" r:id="rId5"/>
    <sheet name="CR - 3. faza" sheetId="52" r:id="rId6"/>
    <sheet name="CR - 4. faza" sheetId="53" r:id="rId7"/>
    <sheet name="SN in NN - 3. FAZA" sheetId="54" r:id="rId8"/>
    <sheet name="SN in NN - 4. faza" sheetId="55" r:id="rId9"/>
    <sheet name="TK zaščita - 3. faza" sheetId="57" r:id="rId10"/>
    <sheet name="TK zaščita - 4. faza" sheetId="58" r:id="rId11"/>
  </sheets>
  <definedNames>
    <definedName name="__xlnm.Print_Area_1" localSheetId="4">#REF!</definedName>
    <definedName name="__xlnm.Print_Area_1" localSheetId="2">#REF!</definedName>
    <definedName name="__xlnm.Print_Area_1" localSheetId="3">#REF!</definedName>
    <definedName name="__xlnm.Print_Area_1">#REF!</definedName>
    <definedName name="__xlnm.Print_Area_2" localSheetId="2">'PLOČNIK_3. faza'!$A$1:$E$319</definedName>
    <definedName name="__xlnm.Print_Area_2" localSheetId="3">'PLOČNIK_4. faza'!$A$1:$E$293</definedName>
    <definedName name="__xlnm.Print_Area_2">#REF!</definedName>
    <definedName name="__xlnm.Print_Area_3" localSheetId="4">#REF!</definedName>
    <definedName name="__xlnm.Print_Area_3" localSheetId="2">#REF!</definedName>
    <definedName name="__xlnm.Print_Area_3" localSheetId="3">#REF!</definedName>
    <definedName name="__xlnm.Print_Area_3">#REF!</definedName>
    <definedName name="__xlnm.Print_Titles_1" localSheetId="4">#REF!</definedName>
    <definedName name="__xlnm.Print_Titles_1" localSheetId="2">#REF!</definedName>
    <definedName name="__xlnm.Print_Titles_1" localSheetId="3">#REF!</definedName>
    <definedName name="__xlnm.Print_Titles_1">#REF!</definedName>
    <definedName name="__XLNM.PRINT_TITLES_2" localSheetId="4">#REF!</definedName>
    <definedName name="__XLNM.PRINT_TITLES_2" localSheetId="2">#REF!</definedName>
    <definedName name="__XLNM.PRINT_TITLES_2" localSheetId="3">#REF!</definedName>
    <definedName name="__XLNM.PRINT_TITLES_2">#REF!</definedName>
    <definedName name="_xlnm.Print_Area" localSheetId="4">ODVODNJAVANJE_4.faza!$A$1:$E$204</definedName>
    <definedName name="_xlnm.Print_Area" localSheetId="2">'PLOČNIK_3. faza'!$A$1:$E$335</definedName>
    <definedName name="_xlnm.Print_Area" localSheetId="3">'PLOČNIK_4. faza'!$A$1:$E$309</definedName>
    <definedName name="_xlnm.Print_Area" localSheetId="0">'REK PROJ'!$A$1:$F$16</definedName>
    <definedName name="Rekapitulacija_CESTA_SKUPNO" localSheetId="4">#REF!</definedName>
    <definedName name="Rekapitulacija_CESTA_SKUPNO" localSheetId="2">#REF!</definedName>
    <definedName name="Rekapitulacija_CESTA_SKUPNO" localSheetId="3">#REF!</definedName>
    <definedName name="Rekapitulacija_CESTA_SKUPNO">#REF!</definedName>
    <definedName name="_xlnm.Print_Titles" localSheetId="4">ODVODNJAVANJE_4.faza!$18:$19</definedName>
    <definedName name="_xlnm.Print_Titles" localSheetId="2">'PLOČNIK_3. faza'!$25:$26</definedName>
    <definedName name="_xlnm.Print_Titles" localSheetId="3">'PLOČNIK_4. faza'!$25:$26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22" l="1"/>
  <c r="F9" i="22"/>
  <c r="E86" i="50"/>
  <c r="A85" i="50"/>
  <c r="E83" i="50"/>
  <c r="E80" i="50"/>
  <c r="E101" i="50" l="1"/>
  <c r="E243" i="49"/>
  <c r="E225" i="50"/>
  <c r="E202" i="49"/>
  <c r="E216" i="50"/>
  <c r="G59" i="58"/>
  <c r="G55" i="58"/>
  <c r="G50" i="58"/>
  <c r="G46" i="58"/>
  <c r="G42" i="58"/>
  <c r="G38" i="58"/>
  <c r="G30" i="58"/>
  <c r="G21" i="58"/>
  <c r="G23" i="58" s="1"/>
  <c r="G6" i="58" s="1"/>
  <c r="F60" i="57"/>
  <c r="F56" i="57"/>
  <c r="F51" i="57"/>
  <c r="F47" i="57"/>
  <c r="F43" i="57"/>
  <c r="F39" i="57"/>
  <c r="F32" i="57"/>
  <c r="F22" i="57"/>
  <c r="F24" i="57" s="1"/>
  <c r="F6" i="57" s="1"/>
  <c r="E226" i="55"/>
  <c r="E222" i="55"/>
  <c r="E217" i="55"/>
  <c r="E212" i="55"/>
  <c r="E206" i="55"/>
  <c r="E202" i="55"/>
  <c r="E195" i="55"/>
  <c r="E184" i="55"/>
  <c r="E181" i="55"/>
  <c r="E95" i="55"/>
  <c r="E225" i="54"/>
  <c r="E221" i="54"/>
  <c r="E217" i="54"/>
  <c r="E212" i="54"/>
  <c r="E206" i="54"/>
  <c r="E202" i="54"/>
  <c r="E195" i="54"/>
  <c r="E185" i="54"/>
  <c r="E182" i="54"/>
  <c r="E96" i="54"/>
  <c r="E188" i="54" s="1"/>
  <c r="F97" i="53"/>
  <c r="F95" i="53"/>
  <c r="F93" i="53"/>
  <c r="F91" i="53"/>
  <c r="F89" i="53"/>
  <c r="F87" i="53"/>
  <c r="F85" i="53"/>
  <c r="F83" i="53"/>
  <c r="F81" i="53"/>
  <c r="F79" i="53"/>
  <c r="F77" i="53"/>
  <c r="F75" i="53"/>
  <c r="F73" i="53"/>
  <c r="F64" i="53"/>
  <c r="F62" i="53"/>
  <c r="F54" i="53"/>
  <c r="F52" i="53"/>
  <c r="F48" i="53"/>
  <c r="F46" i="53"/>
  <c r="F38" i="53"/>
  <c r="F34" i="53"/>
  <c r="F32" i="53"/>
  <c r="F28" i="53"/>
  <c r="F26" i="53"/>
  <c r="F24" i="53"/>
  <c r="F16" i="53"/>
  <c r="F14" i="53"/>
  <c r="F12" i="53"/>
  <c r="F18" i="53" s="1"/>
  <c r="F96" i="52"/>
  <c r="F94" i="52"/>
  <c r="F92" i="52"/>
  <c r="F90" i="52"/>
  <c r="F88" i="52"/>
  <c r="F86" i="52"/>
  <c r="F84" i="52"/>
  <c r="F82" i="52"/>
  <c r="F80" i="52"/>
  <c r="F78" i="52"/>
  <c r="F76" i="52"/>
  <c r="F74" i="52"/>
  <c r="F72" i="52"/>
  <c r="F64" i="52"/>
  <c r="F62" i="52"/>
  <c r="F54" i="52"/>
  <c r="F52" i="52"/>
  <c r="F48" i="52"/>
  <c r="F46" i="52"/>
  <c r="F38" i="52"/>
  <c r="F34" i="52"/>
  <c r="F32" i="52"/>
  <c r="F28" i="52"/>
  <c r="F26" i="52"/>
  <c r="F24" i="52"/>
  <c r="F40" i="52" s="1"/>
  <c r="F16" i="52"/>
  <c r="F14" i="52"/>
  <c r="F12" i="52"/>
  <c r="F18" i="52" s="1"/>
  <c r="E126" i="51"/>
  <c r="E187" i="55" l="1"/>
  <c r="E4" i="55" s="1"/>
  <c r="F40" i="53"/>
  <c r="F104" i="53"/>
  <c r="F98" i="52"/>
  <c r="F112" i="52" s="1"/>
  <c r="F114" i="52" s="1"/>
  <c r="F56" i="52"/>
  <c r="F105" i="52" s="1"/>
  <c r="F99" i="53"/>
  <c r="F114" i="53" s="1"/>
  <c r="F66" i="53"/>
  <c r="F107" i="53" s="1"/>
  <c r="F56" i="53"/>
  <c r="F106" i="53" s="1"/>
  <c r="F105" i="53"/>
  <c r="F66" i="52"/>
  <c r="F106" i="52" s="1"/>
  <c r="F104" i="52"/>
  <c r="F103" i="52"/>
  <c r="F62" i="57"/>
  <c r="F8" i="57" s="1"/>
  <c r="E5" i="54"/>
  <c r="E228" i="54"/>
  <c r="E7" i="54" s="1"/>
  <c r="E229" i="55"/>
  <c r="E6" i="55" s="1"/>
  <c r="G61" i="58"/>
  <c r="G8" i="58" s="1"/>
  <c r="G10" i="58" s="1"/>
  <c r="E7" i="22" s="1"/>
  <c r="E136" i="51"/>
  <c r="E131" i="51"/>
  <c r="E122" i="51"/>
  <c r="E117" i="51"/>
  <c r="E56" i="51"/>
  <c r="A53" i="51"/>
  <c r="A58" i="51" s="1"/>
  <c r="F109" i="53" l="1"/>
  <c r="F118" i="53" s="1"/>
  <c r="F10" i="57"/>
  <c r="D7" i="22" s="1"/>
  <c r="F7" i="22" s="1"/>
  <c r="E8" i="55"/>
  <c r="E6" i="22" s="1"/>
  <c r="E9" i="54"/>
  <c r="D6" i="22" s="1"/>
  <c r="E5" i="22"/>
  <c r="F116" i="53"/>
  <c r="E101" i="51"/>
  <c r="E95" i="51"/>
  <c r="E89" i="51"/>
  <c r="E83" i="51"/>
  <c r="E77" i="51"/>
  <c r="F6" i="22" l="1"/>
  <c r="E43" i="51"/>
  <c r="E39" i="51"/>
  <c r="E201" i="51"/>
  <c r="E169" i="51"/>
  <c r="E164" i="51"/>
  <c r="E159" i="51"/>
  <c r="E194" i="51"/>
  <c r="E190" i="51"/>
  <c r="E186" i="51"/>
  <c r="E181" i="51"/>
  <c r="E173" i="51"/>
  <c r="E154" i="51"/>
  <c r="E149" i="51"/>
  <c r="A146" i="51"/>
  <c r="A151" i="51" s="1"/>
  <c r="E112" i="51"/>
  <c r="E108" i="51"/>
  <c r="E72" i="51"/>
  <c r="E67" i="51"/>
  <c r="E62" i="51"/>
  <c r="E139" i="51" s="1"/>
  <c r="A64" i="51"/>
  <c r="A69" i="51" s="1"/>
  <c r="E31" i="51"/>
  <c r="E27" i="51"/>
  <c r="E46" i="51" s="1"/>
  <c r="A25" i="51"/>
  <c r="A29" i="51" s="1"/>
  <c r="E204" i="51" l="1"/>
  <c r="A156" i="51"/>
  <c r="E8" i="51"/>
  <c r="A74" i="51"/>
  <c r="A79" i="51" s="1"/>
  <c r="A85" i="51" s="1"/>
  <c r="A91" i="51" s="1"/>
  <c r="A97" i="51" s="1"/>
  <c r="A37" i="51"/>
  <c r="A41" i="51" s="1"/>
  <c r="A161" i="51"/>
  <c r="A166" i="51" s="1"/>
  <c r="E9" i="51"/>
  <c r="E7" i="51"/>
  <c r="A171" i="51" l="1"/>
  <c r="A178" i="51" s="1"/>
  <c r="A183" i="51" s="1"/>
  <c r="A105" i="51"/>
  <c r="E10" i="51"/>
  <c r="A110" i="51" l="1"/>
  <c r="A114" i="51" s="1"/>
  <c r="A119" i="51" s="1"/>
  <c r="A188" i="51"/>
  <c r="A192" i="51" s="1"/>
  <c r="A198" i="51" s="1"/>
  <c r="A124" i="51" l="1"/>
  <c r="A128" i="51" s="1"/>
  <c r="A133" i="51" s="1"/>
  <c r="E260" i="49" l="1"/>
  <c r="E307" i="50"/>
  <c r="E305" i="50"/>
  <c r="E303" i="50"/>
  <c r="E301" i="50"/>
  <c r="E296" i="50"/>
  <c r="E309" i="50" s="1"/>
  <c r="E292" i="50"/>
  <c r="A290" i="50"/>
  <c r="E281" i="50"/>
  <c r="E276" i="50"/>
  <c r="E269" i="50"/>
  <c r="E264" i="50"/>
  <c r="E260" i="50"/>
  <c r="E256" i="50"/>
  <c r="A254" i="50"/>
  <c r="E246" i="50"/>
  <c r="E240" i="50"/>
  <c r="E235" i="50"/>
  <c r="E230" i="50"/>
  <c r="E213" i="50"/>
  <c r="E208" i="50"/>
  <c r="E203" i="50"/>
  <c r="E201" i="50"/>
  <c r="E196" i="50"/>
  <c r="E194" i="50"/>
  <c r="E185" i="50"/>
  <c r="E180" i="50"/>
  <c r="E175" i="50"/>
  <c r="E168" i="50"/>
  <c r="E155" i="50"/>
  <c r="E151" i="50"/>
  <c r="E144" i="50"/>
  <c r="E139" i="50"/>
  <c r="E134" i="50"/>
  <c r="E128" i="50"/>
  <c r="E122" i="50"/>
  <c r="E117" i="50"/>
  <c r="E112" i="50"/>
  <c r="A109" i="50"/>
  <c r="E97" i="50"/>
  <c r="E92" i="50"/>
  <c r="E77" i="50"/>
  <c r="E72" i="50"/>
  <c r="E68" i="50"/>
  <c r="E63" i="50"/>
  <c r="E59" i="50"/>
  <c r="E54" i="50"/>
  <c r="E49" i="50"/>
  <c r="E45" i="50"/>
  <c r="E37" i="50"/>
  <c r="A35" i="50"/>
  <c r="E33" i="50"/>
  <c r="E103" i="50" s="1"/>
  <c r="E333" i="49"/>
  <c r="E331" i="49"/>
  <c r="E329" i="49"/>
  <c r="E327" i="49"/>
  <c r="E322" i="49"/>
  <c r="E318" i="49"/>
  <c r="A316" i="49"/>
  <c r="E308" i="49"/>
  <c r="E306" i="49"/>
  <c r="E304" i="49"/>
  <c r="E299" i="49"/>
  <c r="E294" i="49"/>
  <c r="E289" i="49"/>
  <c r="E284" i="49"/>
  <c r="E279" i="49"/>
  <c r="E277" i="49"/>
  <c r="E270" i="49"/>
  <c r="E265" i="49"/>
  <c r="E255" i="49"/>
  <c r="E251" i="49"/>
  <c r="E247" i="49"/>
  <c r="A241" i="49"/>
  <c r="A245" i="49" s="1"/>
  <c r="E233" i="49"/>
  <c r="E227" i="49"/>
  <c r="E222" i="49"/>
  <c r="E217" i="49"/>
  <c r="E212" i="49"/>
  <c r="E200" i="49"/>
  <c r="E195" i="49"/>
  <c r="E190" i="49"/>
  <c r="E188" i="49"/>
  <c r="E183" i="49"/>
  <c r="E181" i="49"/>
  <c r="E172" i="49"/>
  <c r="E167" i="49"/>
  <c r="E162" i="49"/>
  <c r="E155" i="49"/>
  <c r="E235" i="49" s="1"/>
  <c r="E142" i="49"/>
  <c r="E138" i="49"/>
  <c r="E131" i="49"/>
  <c r="E126" i="49"/>
  <c r="E119" i="49"/>
  <c r="E113" i="49"/>
  <c r="E108" i="49"/>
  <c r="E103" i="49"/>
  <c r="E144" i="49" s="1"/>
  <c r="A100" i="49"/>
  <c r="E92" i="49"/>
  <c r="E88" i="49"/>
  <c r="E83" i="49"/>
  <c r="E77" i="49"/>
  <c r="E72" i="49"/>
  <c r="E68" i="49"/>
  <c r="E63" i="49"/>
  <c r="E59" i="49"/>
  <c r="E54" i="49"/>
  <c r="E49" i="49"/>
  <c r="E45" i="49"/>
  <c r="E37" i="49"/>
  <c r="A35" i="49"/>
  <c r="E33" i="49"/>
  <c r="E94" i="49" l="1"/>
  <c r="E283" i="50"/>
  <c r="E248" i="50"/>
  <c r="E10" i="50" s="1"/>
  <c r="E157" i="50"/>
  <c r="E310" i="49"/>
  <c r="E335" i="49"/>
  <c r="E12" i="49" s="1"/>
  <c r="E12" i="50"/>
  <c r="E9" i="50"/>
  <c r="E11" i="50"/>
  <c r="E9" i="49"/>
  <c r="E11" i="49"/>
  <c r="E10" i="49"/>
  <c r="A43" i="50"/>
  <c r="A47" i="50" s="1"/>
  <c r="A258" i="50"/>
  <c r="A43" i="49"/>
  <c r="A249" i="49"/>
  <c r="A51" i="50" l="1"/>
  <c r="E8" i="50"/>
  <c r="A294" i="50"/>
  <c r="A298" i="50" s="1"/>
  <c r="E8" i="49"/>
  <c r="E15" i="49" s="1"/>
  <c r="D4" i="22" s="1"/>
  <c r="A253" i="49"/>
  <c r="A257" i="49" s="1"/>
  <c r="A320" i="49"/>
  <c r="A324" i="49" s="1"/>
  <c r="A47" i="49"/>
  <c r="A56" i="50" l="1"/>
  <c r="A61" i="50" s="1"/>
  <c r="A65" i="50" s="1"/>
  <c r="E15" i="50"/>
  <c r="E4" i="22" s="1"/>
  <c r="A262" i="50"/>
  <c r="A51" i="49"/>
  <c r="A56" i="49" s="1"/>
  <c r="A61" i="49" s="1"/>
  <c r="F4" i="22" l="1"/>
  <c r="E8" i="22"/>
  <c r="A79" i="50"/>
  <c r="A266" i="50"/>
  <c r="A70" i="50"/>
  <c r="A74" i="50" s="1"/>
  <c r="A65" i="49"/>
  <c r="A262" i="49"/>
  <c r="E11" i="22" l="1"/>
  <c r="E12" i="22" s="1"/>
  <c r="E13" i="22" s="1"/>
  <c r="A82" i="50"/>
  <c r="A90" i="50" s="1"/>
  <c r="A94" i="50" s="1"/>
  <c r="A99" i="50" s="1"/>
  <c r="A114" i="50" s="1"/>
  <c r="A119" i="50" s="1"/>
  <c r="A126" i="50" s="1"/>
  <c r="A70" i="49"/>
  <c r="A74" i="49" s="1"/>
  <c r="A81" i="49" s="1"/>
  <c r="A267" i="49"/>
  <c r="E14" i="22" l="1"/>
  <c r="E16" i="22" s="1"/>
  <c r="A132" i="50"/>
  <c r="A136" i="50" s="1"/>
  <c r="A141" i="50" s="1"/>
  <c r="A85" i="49"/>
  <c r="A90" i="49" s="1"/>
  <c r="A105" i="49" s="1"/>
  <c r="A110" i="49" s="1"/>
  <c r="A117" i="49" s="1"/>
  <c r="A148" i="50" l="1"/>
  <c r="A153" i="50" s="1"/>
  <c r="A165" i="50" s="1"/>
  <c r="A123" i="49"/>
  <c r="A128" i="49" s="1"/>
  <c r="A172" i="50" l="1"/>
  <c r="A135" i="49"/>
  <c r="A140" i="49" s="1"/>
  <c r="A177" i="50" l="1"/>
  <c r="A182" i="50" s="1"/>
  <c r="A152" i="49"/>
  <c r="A191" i="50" l="1"/>
  <c r="A159" i="49"/>
  <c r="A164" i="49" l="1"/>
  <c r="A169" i="49" s="1"/>
  <c r="A198" i="50"/>
  <c r="A205" i="50" s="1"/>
  <c r="A210" i="50" s="1"/>
  <c r="A178" i="49" l="1"/>
  <c r="A185" i="49" l="1"/>
  <c r="A192" i="49" s="1"/>
  <c r="A197" i="49" s="1"/>
  <c r="A224" i="49" l="1"/>
  <c r="F108" i="52"/>
  <c r="F116" i="52" s="1"/>
  <c r="D5" i="22" s="1"/>
  <c r="D8" i="22" s="1"/>
  <c r="F5" i="22" l="1"/>
  <c r="F8" i="22"/>
  <c r="D11" i="22" l="1"/>
  <c r="F11" i="22" l="1"/>
  <c r="D12" i="22"/>
  <c r="F12" i="22" s="1"/>
  <c r="D13" i="22" l="1"/>
  <c r="F13" i="22" l="1"/>
  <c r="D14" i="22"/>
  <c r="F14" i="22" s="1"/>
  <c r="D16" i="22" l="1"/>
  <c r="F16" i="22" s="1"/>
  <c r="A291" i="49"/>
  <c r="A281" i="49"/>
  <c r="A273" i="50"/>
  <c r="A301" i="49"/>
  <c r="A286" i="49"/>
  <c r="A202" i="49"/>
  <c r="A231" i="49"/>
  <c r="A274" i="49"/>
  <c r="A296" i="49"/>
  <c r="A222" i="50"/>
  <c r="A232" i="50"/>
  <c r="A244" i="50"/>
  <c r="A215" i="50"/>
  <c r="A227" i="50"/>
  <c r="A237" i="50"/>
  <c r="A278" i="50"/>
</calcChain>
</file>

<file path=xl/sharedStrings.xml><?xml version="1.0" encoding="utf-8"?>
<sst xmlns="http://schemas.openxmlformats.org/spreadsheetml/2006/main" count="1564" uniqueCount="522">
  <si>
    <t>kom</t>
  </si>
  <si>
    <t>OPREMA CEST SKUPAJ:</t>
  </si>
  <si>
    <t>šifra: 00.000</t>
  </si>
  <si>
    <t>m1</t>
  </si>
  <si>
    <t>kos</t>
  </si>
  <si>
    <t>*</t>
  </si>
  <si>
    <t>m2</t>
  </si>
  <si>
    <t xml:space="preserve">m1 </t>
  </si>
  <si>
    <t xml:space="preserve">kos </t>
  </si>
  <si>
    <t xml:space="preserve">kos  </t>
  </si>
  <si>
    <t>OPREMA CEST</t>
  </si>
  <si>
    <t>m3</t>
  </si>
  <si>
    <t xml:space="preserve">m2  </t>
  </si>
  <si>
    <t>VOZIŠČNE KONSTRUKCIJE SKUPAJ:</t>
  </si>
  <si>
    <t>3.2   OBRABNE PLASTI</t>
  </si>
  <si>
    <t>3.1.2   VEZANE SPODNJE NOSILNE PLASTI</t>
  </si>
  <si>
    <t xml:space="preserve">m3 </t>
  </si>
  <si>
    <t>3.1.1   NEVEZANE NOSILNE PLASTI</t>
  </si>
  <si>
    <t>3.1   NOSILNE PLASTI</t>
  </si>
  <si>
    <t>VOZIŠČNE KONSTRUKCIJE</t>
  </si>
  <si>
    <t>ZEMELJSKA DELA IN TEMELJENJE SKUPAJ:</t>
  </si>
  <si>
    <t>Doplačilo za zatravitev s semenom</t>
  </si>
  <si>
    <t>šifra: 25.151</t>
  </si>
  <si>
    <t>Humuziranje zelenice brez valjanja v debelini do 15 cm - strojno</t>
  </si>
  <si>
    <t>šifra: 25.132</t>
  </si>
  <si>
    <t>s plodno zemljino iz izkopa</t>
  </si>
  <si>
    <t>2.2   PLANUM TEMELJNIH TAL</t>
  </si>
  <si>
    <t xml:space="preserve">m3  </t>
  </si>
  <si>
    <t>Široki izkop vezljive zemljine – 3. kategorije - strojno z nakladanjem</t>
  </si>
  <si>
    <t>šifra: 21.224</t>
  </si>
  <si>
    <t>Površinski izkop plodne zemljine – 1. kategorije – strojno z odrivom do 50 m</t>
  </si>
  <si>
    <t>šifra: 21.112</t>
  </si>
  <si>
    <t>2.1   IZKOPI</t>
  </si>
  <si>
    <t>ZEMELJSKA DELA IN TEMELJENJE</t>
  </si>
  <si>
    <t>PREDDELA SKUPAJ:</t>
  </si>
  <si>
    <t>Rezanje asfaltne plasti s talno diamantno žago, debele 6 do 10 cm</t>
  </si>
  <si>
    <t>šifra: 12.391</t>
  </si>
  <si>
    <t xml:space="preserve">Porušitev in odstranitev asfaltne plasti v debelini 6 do 10 cm </t>
  </si>
  <si>
    <t>šifra: 12.322</t>
  </si>
  <si>
    <t>OPOMBA:</t>
  </si>
  <si>
    <t>1.2   ČIŠČENJE TERENA</t>
  </si>
  <si>
    <t>Postavitev in zavarovanje prečnega profila ostale javne ceste v ravninskem terenu</t>
  </si>
  <si>
    <t>šifra: 11.221</t>
  </si>
  <si>
    <t xml:space="preserve">km  </t>
  </si>
  <si>
    <t>1.1  GEODETSKA DELA</t>
  </si>
  <si>
    <t>PREDDELA</t>
  </si>
  <si>
    <t>enota</t>
  </si>
  <si>
    <t>skupaj</t>
  </si>
  <si>
    <t>cena za enoto</t>
  </si>
  <si>
    <t>količina</t>
  </si>
  <si>
    <t>opis/</t>
  </si>
  <si>
    <t>zap.št</t>
  </si>
  <si>
    <t>SPLOŠNO:</t>
  </si>
  <si>
    <t>Porušitev in odstranitev robnika iz cementnega betona</t>
  </si>
  <si>
    <t>Šifra</t>
  </si>
  <si>
    <t>Opis dela</t>
  </si>
  <si>
    <t>Znesek</t>
  </si>
  <si>
    <t>OPREMA CESTE</t>
  </si>
  <si>
    <t>TUJE STORITVE</t>
  </si>
  <si>
    <t>šifra: 79.311</t>
  </si>
  <si>
    <t>Projektantski nadzor</t>
  </si>
  <si>
    <t>ur</t>
  </si>
  <si>
    <t>šifra: 79.351</t>
  </si>
  <si>
    <t xml:space="preserve">Geotehnični nadzor </t>
  </si>
  <si>
    <t>TUJE STORITVE SKUPAJ:</t>
  </si>
  <si>
    <t xml:space="preserve">Vse gradbene odpadke, nastale med preddeli, se odda zbiralcu ali izvajalcu obdelave gradbenih odpadkov. V ceni posameznega materiala je vključena cena rušitve, ločenega zbiranja, nakladanja, odvoza in oddaje gradbenih odpadkov, skupaj z vsemi taksami in stroški deponiranja. </t>
  </si>
  <si>
    <t>Šifra: 32.591</t>
  </si>
  <si>
    <t>Čiščenje utrjene/ rezkane površine podlage pred pobrizgom z bitumenskim vezivom</t>
  </si>
  <si>
    <t>šifra: 21.114</t>
  </si>
  <si>
    <t xml:space="preserve">Površinski izkop plodne zemljine – 1. kategorije – strojno z nakladanjem </t>
  </si>
  <si>
    <t>2.4   NASIPI, ZASIPI, KLINI, POSTELJICA IN GLINASTI NABOJ</t>
  </si>
  <si>
    <t>šifra: 35.214</t>
  </si>
  <si>
    <t>Dobava in vgraditev predfabriciranega dvignjenega robnika iz cementnega betona s prerezom 15/25 cm</t>
  </si>
  <si>
    <t>šifra: 35.235</t>
  </si>
  <si>
    <t>Dobava in vgraditev predfabriciranega pogreznjenega robnika iz cementnega betona s prerezom 15/25 cm</t>
  </si>
  <si>
    <t xml:space="preserve">2.5   BREŽINE IN ZELENICE   </t>
  </si>
  <si>
    <t>3.5   ROBNI ELEMENTI VOZIŠČ</t>
  </si>
  <si>
    <t>3.5.2   ROBNIKI</t>
  </si>
  <si>
    <t>3.6   BANKINE</t>
  </si>
  <si>
    <t>7.1   NADZOR IN TEHNIČNA DOKUMENTACIJA</t>
  </si>
  <si>
    <t xml:space="preserve">3.2.2   VEZANE ASFALTNE OBRABNE IN ZAPORNE PLASTI - BITUMENSKI BETONI  </t>
  </si>
  <si>
    <t>Sestavni del projektanskega popisa del je tudi tehnično poročilo in vse grafične priloge projekta, v katerem so posamezne postavke in dela podrobneje opisana.</t>
  </si>
  <si>
    <t>Kategorizacija zemljin in kamnin je povzeta po tabeli 2.1, dopolnil splošnih in tehničnih pogojev za zemeljska dela in temeljenje (DDC 2001, IV. Knjiga), zemljine in kamnine so razvrščene v kategoriji od I. do V.</t>
  </si>
  <si>
    <t>V enotni ceni zajeti ves potrebni material in dela povezana z označitvijo in organizacijo ureditve gradbišča, kot to določa Pravilnik o gradbiščih (Ur. list RS, št. 55/2008 in 54/2009).</t>
  </si>
  <si>
    <t>šifra: 12.382</t>
  </si>
  <si>
    <t>1.3   OSTALA PREDDELA</t>
  </si>
  <si>
    <t>Dobava in vgraditev stebrička za prometni znak iz vroče cinkane jeklene cevi s premerom 64 mm, dolge 3500 mm</t>
  </si>
  <si>
    <t>šifra: 61.217</t>
  </si>
  <si>
    <t xml:space="preserve">Identifikacija obstoječih podzemnih instalacij s strani pooblaščenih upravljalcev </t>
  </si>
  <si>
    <t>Dela je potrebno izvajati po projektni dokumentaciji, v skladu z veljavnimi tehničnimi predpisi,
 normativi in standardi ob upoštevanju zahtev iz varstva pri delu. V enotnih cenah morajo biti zajeti vsi stroški po Splošnih tehničnih pogojih. (cena v posameznih postavkah del zajema nabavo in dostavo materiala potrebnega za izvedbo, vgradnjo materiala z vsemi potrebnimi deli in pripomočki, pri odstranitvi gradbenih odpadkov pa je vključeno nakladanje, odvoz in predaja zbiralcu gradbenih odpadkov oz. izvajalcu obdelave gradbenih odpadkov)</t>
  </si>
  <si>
    <t>šifra: 24.117</t>
  </si>
  <si>
    <t xml:space="preserve">Izdelava nasipa iz zrnate kamnine – 3. kategorije z dobavo iz kamnoloma </t>
  </si>
  <si>
    <t>šifra: 31.132</t>
  </si>
  <si>
    <t>Prilagoditev pokrovov obstoječih jaškov na nove višinske kote.</t>
  </si>
  <si>
    <t>z vsemi potrebnimi deli in materiali</t>
  </si>
  <si>
    <t>skladiščenje na gradbišču za kasnejše humusiranje brežin</t>
  </si>
  <si>
    <t xml:space="preserve">Nadzor upravljalca komunalnih vodov - </t>
  </si>
  <si>
    <t>elektro omrežje</t>
  </si>
  <si>
    <t>telekomunikacijsko omrežje</t>
  </si>
  <si>
    <t>vodovodno omrežje</t>
  </si>
  <si>
    <t>pločnik</t>
  </si>
  <si>
    <t>Ponovna postavitev predhodno odstranjenih prometnih znakov</t>
  </si>
  <si>
    <t>SKUPNA REKAPITULACIJA PROJEKTA</t>
  </si>
  <si>
    <t>SKUPAJ Z DDV</t>
  </si>
  <si>
    <t>Opombe:</t>
  </si>
  <si>
    <t>Pri posameznih delih naveden izraz gradbiščna deponija pojmuje deponijo za katero poskrbi izvajalec del sam. Pri tem so zajeti vsi potrebni prevozi, prenosi, nakladanja in razkladanja od gradbišča do gradbiščne deponije.</t>
  </si>
  <si>
    <t>SKUPAJ</t>
  </si>
  <si>
    <t>ocena (računi upravljavcev)</t>
  </si>
  <si>
    <t>Zavarovanje gradbišča v času gradnje s strani koncesionarja za državno in lokalno cesto</t>
  </si>
  <si>
    <t>ocena (računi koncesionarja)</t>
  </si>
  <si>
    <t>OP1</t>
  </si>
  <si>
    <t>OP2</t>
  </si>
  <si>
    <t>OP3</t>
  </si>
  <si>
    <t>OP4</t>
  </si>
  <si>
    <t>OP5</t>
  </si>
  <si>
    <t>Na območju predvidene ureditve cest in pločnikov so izkopi in zasipi jarkov predvideni od planuma nevezane nosilne plasti voziščne konstrukcije.</t>
  </si>
  <si>
    <t>Demontaža in odstranitev prometnih znakov; v enem komadu je predvidena odstranitev prometnih znakov in drogov ne glede na to, koliko jih sestavlja posamezen znak</t>
  </si>
  <si>
    <t>Demontaža in skladiščenje prometnih znakov za kasnejšo ponovno postavitev.</t>
  </si>
  <si>
    <t>šifra: 12.371</t>
  </si>
  <si>
    <t>cesta</t>
  </si>
  <si>
    <t>šifra: 35.297</t>
  </si>
  <si>
    <t>Dobava in vgraditev predfabriciranega zavojnega robnika iz cementnega betona z izmerami 15/25/50 cm</t>
  </si>
  <si>
    <t>šifra: 62.168</t>
  </si>
  <si>
    <t>Izdelava tankoslojne prečne in ostalih označb na vozišču z enokomponentno belo barvo, vključno 250 g/m2 posipa z drobci / kroglicami stekla, strojno, debelina plasti suhe snovi 250 mm, površina označbe nad 1,5 m2</t>
  </si>
  <si>
    <t>kanalizacijsko omrežje</t>
  </si>
  <si>
    <t>vgraditev na podložni beton C16/20</t>
  </si>
  <si>
    <t>3. FAZA</t>
  </si>
  <si>
    <t>VODILNI NAČRT - PLOČNIK IN CESTA</t>
  </si>
  <si>
    <t>NAČRT ELEKTROTEHNIKE -  CESTNA RAZSVETLJAVA</t>
  </si>
  <si>
    <t>NAČRT ELEKTROTEHNIKE -  TANGENCE NN OMREŽJA</t>
  </si>
  <si>
    <t>NAČRT ELEKTROTEHNIKE -  TANGENCE TK OMREŽJA</t>
  </si>
  <si>
    <t>III. FAZA</t>
  </si>
  <si>
    <t>REKAPITULACIJA ODVODNJAVANJA</t>
  </si>
  <si>
    <t>ODVODNJAVANJE</t>
  </si>
  <si>
    <t>šifra: 11.131</t>
  </si>
  <si>
    <t>Obnova in zavarovanje zakoličbe trase komunalnih vodov v ravninskem terenu</t>
  </si>
  <si>
    <t>km</t>
  </si>
  <si>
    <t>šifra: 11.231</t>
  </si>
  <si>
    <t>Postavitev in zavarovanje prečnega profila za komunalne vode v ravninskem terenu</t>
  </si>
  <si>
    <r>
      <t>m</t>
    </r>
    <r>
      <rPr>
        <vertAlign val="superscript"/>
        <sz val="11"/>
        <rFont val="Segoe UI"/>
        <family val="2"/>
        <charset val="238"/>
      </rPr>
      <t>3</t>
    </r>
  </si>
  <si>
    <t>šifra: 21.314</t>
  </si>
  <si>
    <t>Izkop vezljive zemljine/zrnate kamnine – 3. kategorije za temelje, kanalske rove, prepuste, jaške in drenaže, širine do 1,0 m in globine do 1,0 m – strojno, planiranje dna ročno</t>
  </si>
  <si>
    <t>z nakladanjem, odvozom in predajo izkopanega materiala zbiralcu oz. predelovalcu gradbenih odpadkov, upoštevan faktor 1,25</t>
  </si>
  <si>
    <t>šifra: 21.315</t>
  </si>
  <si>
    <t>Izkop mehke kamnine – 4. kategorije za temelje, kanalske rove, prepuste, jaške in drenaže, širine do 1,0 m in globine do 1,0 m</t>
  </si>
  <si>
    <t>z nakladanjem, odvozom in predajo izkopanega materiala zbiralcu oz. predelovalcu gradbenih odpadkov, upoštevan faktor 1,40</t>
  </si>
  <si>
    <t>šifra: 24.218</t>
  </si>
  <si>
    <t>Zasip z zrnato kamnino – 3. kategorije z dobavo iz kamnoloma</t>
  </si>
  <si>
    <t>Nabava in dobava materiala granulacije 8-16 mm za osnovni zasip kanalizacijskih cevi do kote 30 cm nad temenom cevi</t>
  </si>
  <si>
    <t>4.2   GLOBINSKO ODVODNJAVANJE - DRENAŽE</t>
  </si>
  <si>
    <t>šifra: 42.162</t>
  </si>
  <si>
    <r>
      <t>m</t>
    </r>
    <r>
      <rPr>
        <vertAlign val="superscript"/>
        <sz val="11"/>
        <rFont val="Segoe UI"/>
        <family val="2"/>
        <charset val="238"/>
      </rPr>
      <t>1</t>
    </r>
  </si>
  <si>
    <t>šifra: 42.165</t>
  </si>
  <si>
    <t>Izdelava vzdolžne in prečne drenaže, globoke do 1,0 m, na podložni plasti iz cementnega betona, s trdimi plastičnimi cevmi premera 25 cm</t>
  </si>
  <si>
    <t>Čiščenje (spiranje) drenažnih cevi po končanih delih</t>
  </si>
  <si>
    <t>šifra: 43.222</t>
  </si>
  <si>
    <t>Izdelava kanalizacije iz cevi iz polivinilklorida, vključno s podložno plastjo iz zmesi kamnitih zrn, premera 25 cm, v globini do 1,0 m</t>
  </si>
  <si>
    <t>4.4   JAŠKI</t>
  </si>
  <si>
    <t xml:space="preserve">vtočni jašek s peskolovom (pokrovi so zajeti v ločenih postavkah)                                                 </t>
  </si>
  <si>
    <t xml:space="preserve">revizijski jašek (pokrovi so zajeti v ločenih postavkah) </t>
  </si>
  <si>
    <t>šifra: 44.163</t>
  </si>
  <si>
    <t xml:space="preserve">Izdelava jaška iz cementnega betona, krožnega prereza s premerom 80 cm, globokega 1,5 do 2,0 m </t>
  </si>
  <si>
    <t>šifra: 44.951</t>
  </si>
  <si>
    <t>šifra: 44.972</t>
  </si>
  <si>
    <t>Dobava in vgraditev pokrova iz duktilne litine z nosilnostjo 400 kN, krožnega prereza s premerom 600 mm</t>
  </si>
  <si>
    <t>ODVODNJAVANJE SKUPAJ:</t>
  </si>
  <si>
    <t>Na območju predvidene ureditve cest in pločnikov so izkopi in zasipi jarkov predvideni od planuma nevezane nosilne plasti voziščne konstrukcije (tampona).</t>
  </si>
  <si>
    <t>PVC UK SN8 DN250, vključno z nabavo in dobavo cevi</t>
  </si>
  <si>
    <t>DK drenažno kanalizacijske cevi PE-HD DN 250, vključno z nabavo in dobavo cevi</t>
  </si>
  <si>
    <t>Šifra: 31.452</t>
  </si>
  <si>
    <t>Izdelava nosilne plasti bituminizirane zmesi AC 16 base B 50/70 A4 v debelini 5 cm</t>
  </si>
  <si>
    <t>4. FAZA</t>
  </si>
  <si>
    <t>šifra: 11.121</t>
  </si>
  <si>
    <t>Obnova in zavarovanje zakoličbe osi trase ostale javne ceste v ravninskem terenu</t>
  </si>
  <si>
    <t>Ureditev planuma temeljnih tal 3. kategorije</t>
  </si>
  <si>
    <t>območja navezav asfaltnih površin, skladiščenje na gradbišču za kasnejše recikliranje</t>
  </si>
  <si>
    <t>debeline 10 cm, vozišče, skladiščenje na gradbišču za kasnejše recikliranje</t>
  </si>
  <si>
    <t>šifra: 12.321</t>
  </si>
  <si>
    <t xml:space="preserve">Porušitev in odstranitev asfaltne plasti v debelini do 5 cm </t>
  </si>
  <si>
    <t>debeline 5 cm, pločnik, skladiščenje na gradbišču za kasnejše recikliranje</t>
  </si>
  <si>
    <r>
      <t xml:space="preserve">uporaba predhodno rezkanega/ porušenega asfalta, vgrajeni material mora biti v skladu s </t>
    </r>
    <r>
      <rPr>
        <i/>
        <sz val="11"/>
        <rFont val="Segoe UI"/>
        <family val="2"/>
        <charset val="238"/>
      </rPr>
      <t>TSC 06.100:2003 Kamnita posteljica in povozni plato</t>
    </r>
  </si>
  <si>
    <t>šifra: 24.491</t>
  </si>
  <si>
    <t>Izdelava posteljice iz sekundarnih surovin v debelini 30 cm</t>
  </si>
  <si>
    <t>Izdelava posteljice v debelini 30 cm iz zrnate kamnine - 3. kategorije</t>
  </si>
  <si>
    <t>z dobavo iz kamnoloma</t>
  </si>
  <si>
    <t>Šifra: 53.111</t>
  </si>
  <si>
    <t>Dobava in vgraditev cementnega betona C8/10 v prerez do 0,15 m3/m2-m1</t>
  </si>
  <si>
    <t>pri navezavi robnika na obstoječe vozišče</t>
  </si>
  <si>
    <t>Izdelava nevezane nosilne plasti enakomerno zrnatega drobljenca iz kamnine v debelini do 20 cm</t>
  </si>
  <si>
    <t>regionalna cesta</t>
  </si>
  <si>
    <t>Šifra: 31.552</t>
  </si>
  <si>
    <t>Izdelava nosilne plasti bituminizirane zmesi AC 22 base B 50/70 A3 v debelini 6 cm</t>
  </si>
  <si>
    <t>pločnik - po potrebi, pred nanosom obrabno zaporne plasti</t>
  </si>
  <si>
    <t>cesta - po potrebi, pred nanosom obrabno zaporne plasti</t>
  </si>
  <si>
    <t>šifra: 32.242</t>
  </si>
  <si>
    <t>Izdelava obrabne in zaporne plasti bituminizirane zmesi AC 8 surf B 70/100 A3 v debelini 3 cm</t>
  </si>
  <si>
    <t>šifra: 32.251</t>
  </si>
  <si>
    <t>Izdelava obrabne in zaporne plasti bituminizirane zmesi AC 8 surf B 70/100 A5 v debelini 2,5 cm</t>
  </si>
  <si>
    <t>Šifra: 32.493</t>
  </si>
  <si>
    <t>Pobrizg z nestabilno kationsko bitumensko emulzijo nad 0,50 kg/m2</t>
  </si>
  <si>
    <t>zavojni robniki, vgraditev na podložni beton C16/20</t>
  </si>
  <si>
    <t>šifra: 35.212</t>
  </si>
  <si>
    <t>Dobava in vgraditev predfabriciranega dvignjenega robnika iz cementnega betona  s prerezom 8/12 cm</t>
  </si>
  <si>
    <t>robnik dimenzij 8/20/100 cm, vgraditev na podložni beton C16/20</t>
  </si>
  <si>
    <t>šifra: 36.211</t>
  </si>
  <si>
    <t>Izdelava humuzirane bankine, široke do 0,50 m</t>
  </si>
  <si>
    <t>6.1   POKONČNA OPREMA CEST</t>
  </si>
  <si>
    <t xml:space="preserve">Dobava in pritrditev okroglega prometnega znaka, podloga iz aluminijaste pločevine, znak z odsevno folijo RA1, premera 300 mm </t>
  </si>
  <si>
    <t>znaka 2315, 2316</t>
  </si>
  <si>
    <t>šifra: 61.122</t>
  </si>
  <si>
    <t>Izdelava temelja iz cementnega betona C 12/15, globine 80 cm, premera 30 cm</t>
  </si>
  <si>
    <t xml:space="preserve">Dobava in pritrditev trikotnega prometnega znaka, podloga iz aluminijaste pločevine, znak z odsevno folijo RA2, dolžina stranice a= 900 mm </t>
  </si>
  <si>
    <t xml:space="preserve">znak 2101  </t>
  </si>
  <si>
    <t>šifra: 62.121</t>
  </si>
  <si>
    <t>Izdelava tankoslojne vzdolžne označbe na vozišču z enokomponentno belo barvo, vključno 250 g/m2 posipa z drobci / kroglicami stekla, strojno, debelina plasti suhe snovi 250 mm, širina črte 10 cm</t>
  </si>
  <si>
    <t>Izdelava tankoslojne vzdolžne označbe na vozišču z enokomponentno rdečo barvo, vključno 250 g/m2 posipa z drobci / kroglicami stekla, strojno, debelina plasti suhe snovi 250 mm, širina črte 20 cm</t>
  </si>
  <si>
    <t xml:space="preserve">črta 5233, rdeče barve, dvakratno barvanje </t>
  </si>
  <si>
    <t>črta 5112, bele barve, dvakratno barvanje</t>
  </si>
  <si>
    <t>črta 5121-3 (1-1-1), bele barve, dvakratno barvanje</t>
  </si>
  <si>
    <t>Doplačilo za izdelavo prekinjenih vzdolžnih označb na vozišču, širina črte 10 cm</t>
  </si>
  <si>
    <t>šifra: 62.251</t>
  </si>
  <si>
    <t>šifra: 62.165</t>
  </si>
  <si>
    <t>Izdelava tankoslojne prečne in ostalih označb na vozišču z enokomponentno belo barvo, vključno 250 g/m2 posipa z drobci / kroglicami stekla, strojno, debelina plasti suhe snovi 250 mm, površina označbe do 0,5 m2                                                                  * piktogrami (pešec, kolo, puščica)</t>
  </si>
  <si>
    <t>5232 - prehod za kolesarje</t>
  </si>
  <si>
    <t>5231 - prehod za pešce</t>
  </si>
  <si>
    <t>5211 - "stop črte" na priključkih</t>
  </si>
  <si>
    <t>šifra: 62.123</t>
  </si>
  <si>
    <t>Izdelava tankoslojne vzdolžne označbe na vozišču z enokomponentno belo barvo, vključno 250 g/m2 posipa z drobci / kroglicami stekla, strojno, debelina plasti suhe snovi 250 mm, širina črte 15 cm</t>
  </si>
  <si>
    <t>omrežje cestne razsvetljave</t>
  </si>
  <si>
    <t>6.2   OZNAČBE NA VOZIŠČU</t>
  </si>
  <si>
    <t>REKAPITULACIJA PLOČNIK</t>
  </si>
  <si>
    <t>Pri posameznih delih naveden izraz skladiščenje na gradbišču pojmuje lokacijo, za katero poskrbi izvajalec del sam. Pri tem so zajeti vsi potrebni prevozi, prenosi, nakladanja in razkladanja od gradbišča do te lokacije.</t>
  </si>
  <si>
    <t>Dela izvajati po projektni dokumentaciji, v skladu z veljavnimi tehničnimi predpisi, normativi in standardi ob upoštevanju zahtev iz varstva pri delu. V enotnih cenah morajo biti zajeti vsi stroški po Splošnih tehničnih pogojih (cena v posameznih postavkah del zajema nabavo in dostavo materiala potrebnega za izvedbo, vgradnjo materiala z vsemi potrebnimi deli in pripomočki, nakladanje, odvoz in predajo odvečnega materiala zbiralcu oz. predelovalcu gradbenih odpadkov, ...).</t>
  </si>
  <si>
    <t>OP6</t>
  </si>
  <si>
    <t>šifra: 12.261</t>
  </si>
  <si>
    <t>Demontaža plastičnega smernika</t>
  </si>
  <si>
    <t>vključno z odstranitvijo</t>
  </si>
  <si>
    <t>5607 - piktogram kolesa</t>
  </si>
  <si>
    <t>vključno z odvozom in predajo izkopanega materiala zbiralcu oz. izvajalcu obdelave gradbenih odpadkov, upoštevan faktor 1,15 (izkop 47 m3)</t>
  </si>
  <si>
    <t>vključno z nakladanjem, odvozom in predajo izkopanega materiala zbiralcu oz. izvajalcu obdelave gradbenih odpadkov, upoštevan faktor 1,25 (izkop 181,11 m3)</t>
  </si>
  <si>
    <t>Ponovna postavitev obvestilnih lamel na konzolnem stebričku</t>
  </si>
  <si>
    <t>znak "stop" 2102</t>
  </si>
  <si>
    <t>znak 2315 2x, od tega 1x na drog CR</t>
  </si>
  <si>
    <t>šifra: 61.622</t>
  </si>
  <si>
    <t>Dobava in pritrditev okroglega prometnega znaka, podloga iz vroče cinkane jeklene pločevine, znak z odsevno folijo 2. vrste, premera 600 mm</t>
  </si>
  <si>
    <t>vključno z odvozom in predajo izkopanega materiala zbiralcu oz. izvajalcu obdelave gradbenih odpadkov, upoštevan faktor 1,15 (izkop 177,00 m3)</t>
  </si>
  <si>
    <t>vključno z nakladanjem, odvozom in predajo izkopanega materiala zbiralcu oz. izvajalcu obdelave gradbenih odpadkov, upoštevan faktor 1,25 (izkop 377,60 m3)</t>
  </si>
  <si>
    <t>IV. FAZA</t>
  </si>
  <si>
    <t>šifra: 21.316</t>
  </si>
  <si>
    <t>Izkop mehke kamnine – 5. kategorije za temelje, kanalske rove, prepuste, jaške in drenaže, širine do 1,0 m in globine do 1,0 m</t>
  </si>
  <si>
    <t>Dobava in izdelava zasipa do planuma kamnite posteljice iz drobljenih kamnitih zrn v debelini 0-63mm, z dobavo iz kamnoloma</t>
  </si>
  <si>
    <t>šifra: 44.143</t>
  </si>
  <si>
    <t>Dobava in vgraditev robniške rešetke z okvirjem iz duktilne litine, z nosilnostjo 250 kN, dvojni zaklep, 400x400 ali enakovredna robna rešetka.</t>
  </si>
  <si>
    <t>DK delno drenažne cevi PE-HD DN 200, vključno z nabavo in dobavo cevi</t>
  </si>
  <si>
    <t>Izdelava vzdolžne in prečne drenaže, globoke do 1,0 m, na podložni plasti iz cementnega betona, s trdimi plastičnimi cevmi premera 20 cm</t>
  </si>
  <si>
    <t>4.6   IZVIRI, VODNJAKI, PONIKOVALNICE, VRTAČE</t>
  </si>
  <si>
    <t>šifra: 46.371</t>
  </si>
  <si>
    <t>Ureditev ponikovalnice s perforirano cevjo iz cementnega betona, krožnega prereza, s premerom 250 cm, globine 3,1 do 4,0 m</t>
  </si>
  <si>
    <t>Izdelava vzdolžne in prečne drenaže, globoke do 1,0 m, na podložni plasti iz cementnega betona, s trdimi plastičnimi cevmi premera 31,5 cm</t>
  </si>
  <si>
    <t>DK drenažno kanalizacijske cevi PE-HD DN 315, vključno z nabavo in dobavo cevi</t>
  </si>
  <si>
    <t>Izdelava kanalizacije iz cevi iz polivinilklorida, vključno s podložno plastjo iz zmesi kamnitih zrn, premera 31,5 cm, v globini do 1,0 m</t>
  </si>
  <si>
    <t>PVC UK SN8 DN315, vključno z nabavo in dobavo cevi</t>
  </si>
  <si>
    <t>Izdelava jaška iz cementnega betona, krožnega prereza s premerom 60 cm, globokega 1,5 do 2,0 m</t>
  </si>
  <si>
    <t>Dobava potrebnega materiala in izdelava jaška ponikovalnice z izvedbo dotočne cevi PVC UK DN315 s kolenom 90° in cevnim kosom dolžine 1,0 m z eno cevno objemko za pritrditev cevi na steno jaška. Zajeta je tudi izdelava betonskega temelja po obodu cevi ponikalnega jaška, dobava in montaža perforiranih cevi zunanjega premera Ø2700 mm in skupne višine cevi 4,0 m, dobava in montaža armiranobetonske plošče D=2700 mm debeline 15 cm z odprtino Ø600, betonske cevi Ø600 dolžine 0,3m nameščene na vstopno odprtino ter dobava in namestitev betonske odbojne plošče 40/40/3 cm.</t>
  </si>
  <si>
    <t>šifra: 12.142</t>
  </si>
  <si>
    <t>m</t>
  </si>
  <si>
    <t>šifra: 21.324</t>
  </si>
  <si>
    <t>Izkop vezljive zemljine/zrnate kamnine – 3. kategorije za temelje, kanalske rove, prepuste, jaške in drenaže, širine do 1,0 m in globine 1,1 do 2,0 m – strojno, planiranje dna ročno</t>
  </si>
  <si>
    <t>šifra: 21.434</t>
  </si>
  <si>
    <t>Izkop vezljive zemljine/zrnate kamnine – 3. kategorije za gradbene jame za objekte, globine 2,1 do 4,0 m – strojno, planiranje dna ročno</t>
  </si>
  <si>
    <t>skladiščenje na gradbišču za kasnejše zasipavanje ponikovalnic</t>
  </si>
  <si>
    <t>≈</t>
  </si>
  <si>
    <t>Izkop vezljive zemljine/zrnate kamnine – 3. kategorije za gradbene jame za objekte, globine 2,1do 4,0 m – strojno, planiranje dna ročno</t>
  </si>
  <si>
    <t>vključno z nakladanjem, odvozom in predajo izkopanega materiala zbiralcu oz. izvajalcu obdelave gradbenih odpadkov, upoštevan faktor 1,25</t>
  </si>
  <si>
    <t>šifra: 21.435</t>
  </si>
  <si>
    <t>Izkop mehke kamnine – 4. kategorije za gradbene jame za objekte, globine 2,1 do 4,0 m</t>
  </si>
  <si>
    <t xml:space="preserve">vključno z nakladanjem, odvozom in predajo izkopanega materiala zbiralcu oz. izvajalcu obdelave gradbenih odpadkov, upoštevan faktor 1,40 </t>
  </si>
  <si>
    <t>šifra: 21.436</t>
  </si>
  <si>
    <t>Izkop trde kamnine – 5. kategorije za gradbene jame za objekte, globine 2,1 do 4,0 m</t>
  </si>
  <si>
    <t>skladiščenje na gradbišču za kasnejše humusiranje zelenice</t>
  </si>
  <si>
    <r>
      <t>ponikovalnice (izkop 76 m</t>
    </r>
    <r>
      <rPr>
        <vertAlign val="superscript"/>
        <sz val="11"/>
        <rFont val="Segoe UI"/>
        <family val="2"/>
        <charset val="238"/>
      </rPr>
      <t>3</t>
    </r>
    <r>
      <rPr>
        <sz val="11"/>
        <rFont val="Segoe UI"/>
        <family val="2"/>
        <charset val="238"/>
      </rPr>
      <t>)</t>
    </r>
  </si>
  <si>
    <r>
      <t>ponikovalnice (izkop 97 m</t>
    </r>
    <r>
      <rPr>
        <vertAlign val="superscript"/>
        <sz val="11"/>
        <rFont val="Segoe UI"/>
        <family val="2"/>
        <charset val="238"/>
      </rPr>
      <t>3</t>
    </r>
    <r>
      <rPr>
        <sz val="11"/>
        <rFont val="Segoe UI"/>
        <family val="2"/>
        <charset val="238"/>
      </rPr>
      <t>)</t>
    </r>
  </si>
  <si>
    <r>
      <t>ponikovalnice (izkop 21 m</t>
    </r>
    <r>
      <rPr>
        <vertAlign val="superscript"/>
        <sz val="11"/>
        <rFont val="Segoe UI"/>
        <family val="2"/>
        <charset val="238"/>
      </rPr>
      <t>3</t>
    </r>
    <r>
      <rPr>
        <sz val="11"/>
        <rFont val="Segoe UI"/>
        <family val="2"/>
        <charset val="238"/>
      </rPr>
      <t>)</t>
    </r>
  </si>
  <si>
    <t>šifra: 24.212</t>
  </si>
  <si>
    <t>Zasip z vezljivo zemljino – 3. kategorije - strojno</t>
  </si>
  <si>
    <t>zaledni zasip ponikovalnic, material iz izkopa</t>
  </si>
  <si>
    <t>Zasip z granuliranim kamnitim materialom 32-45 mm z dobavo iz kamnoloma</t>
  </si>
  <si>
    <t>zaledni zasip ponikovalnic, material iz kamnoloma</t>
  </si>
  <si>
    <t>Zasip z granuliranim kamnitim materialom 16-32 mm z dobavo iz kamnoloma</t>
  </si>
  <si>
    <t>filtrski sloj v ponikovalnici, material iz kamnoloma</t>
  </si>
  <si>
    <t>Zasip z granuliranim kamnitim materialom 8-16 mm z dobavo iz kamnoloma</t>
  </si>
  <si>
    <t>z nakladanjem, odvozom in predajo izkopanega materiala zbiralcu oz. predelovalcu gradbenih odpadkov, upoštevan faktor 1,50</t>
  </si>
  <si>
    <t>Dobava in položitev geotekstila na prodec okoli ponikovalnic.</t>
  </si>
  <si>
    <r>
      <t>m</t>
    </r>
    <r>
      <rPr>
        <vertAlign val="superscript"/>
        <sz val="11"/>
        <rFont val="Segoe UI"/>
        <family val="2"/>
        <charset val="238"/>
      </rPr>
      <t>2</t>
    </r>
  </si>
  <si>
    <t>izkop z razpiranjem jarka</t>
  </si>
  <si>
    <t xml:space="preserve">  </t>
  </si>
  <si>
    <t>REKAPITULACIJA - III. FAZA</t>
  </si>
  <si>
    <t>A.</t>
  </si>
  <si>
    <t>REKAPITULACIJA GRADBENA DELA</t>
  </si>
  <si>
    <t>B.</t>
  </si>
  <si>
    <t>REKAPITULACIJA CESTNA RAZSVETLJAVA - ELEKTRO DELA</t>
  </si>
  <si>
    <t>Enota mere</t>
  </si>
  <si>
    <t>Količina</t>
  </si>
  <si>
    <t>Cena</t>
  </si>
  <si>
    <t>Skupaj</t>
  </si>
  <si>
    <t xml:space="preserve">A. </t>
  </si>
  <si>
    <t>GRADBENA DELA</t>
  </si>
  <si>
    <t>1.0.</t>
  </si>
  <si>
    <t>1.1.</t>
  </si>
  <si>
    <t>GEODETSKA DELA</t>
  </si>
  <si>
    <t>1.</t>
  </si>
  <si>
    <t>Trasiranje trase kabelskega kabla oz. kabelske kanalizacije 
z označevanjem v naselju ali ovirami:</t>
  </si>
  <si>
    <t>2.</t>
  </si>
  <si>
    <t xml:space="preserve">Pripravljalna dela na gradbišču
</t>
  </si>
  <si>
    <t>3.</t>
  </si>
  <si>
    <t xml:space="preserve">Obeleženje in zakoličba trase obstoječih in projektiranih telefonskih in energetskih kablov, vodovoda ter kanalizacije in drugih komunalnih vodov ter označbe križanj:
</t>
  </si>
  <si>
    <t>SKUPAJ PREDDELA</t>
  </si>
  <si>
    <t>2.0.</t>
  </si>
  <si>
    <t>ZEMELJSKA DELA</t>
  </si>
  <si>
    <t>2.1.</t>
  </si>
  <si>
    <t>IZKOPI</t>
  </si>
  <si>
    <t>Strojni izkop kabelskega jarka globine 1.0m in širine 0.4m, odvoz odvečenega materiala na deponijo do 20km</t>
  </si>
  <si>
    <t>m³</t>
  </si>
  <si>
    <t>Strojni izkop izkop jame za kabelske jaške, odvoz odvečenega materiala na deponijo do 20km, v zemljišču III., IV. do V. Kategorije</t>
  </si>
  <si>
    <t>Strojni izkop za temelje drogov svetilk dim. 0.8x0.8x1.1m, odvoz odvečenega materiala na deponijo do 20km, v zemljišču III., IV. do V. Kategorije</t>
  </si>
  <si>
    <t>2.2.</t>
  </si>
  <si>
    <t>KABELSKA POSTELJICA, ZASIPI</t>
  </si>
  <si>
    <t>Izdelava kabelske posteljice dim. 0.2x0.4m s peskom granulacije 0-4mm</t>
  </si>
  <si>
    <t>Zasipi EKK in KJ po potrebi z ustreznimi peščenimi frakcijami ter utrjevanje v slojih po 20cm, granulacije 0-4mm</t>
  </si>
  <si>
    <t>2.3.</t>
  </si>
  <si>
    <t>BREŽINE IN ZELENICE</t>
  </si>
  <si>
    <t>Povrnitev trase v staro stanje (fino planiranje, ponovna zatravitev...)</t>
  </si>
  <si>
    <t>SKUPAJ ZEMELJSKA DELA</t>
  </si>
  <si>
    <t>4.0.</t>
  </si>
  <si>
    <t>KABELSKA KANALIZACIJA IN JAŠKI</t>
  </si>
  <si>
    <t>4.1.</t>
  </si>
  <si>
    <t>KABELSKA KANALIZACIJA</t>
  </si>
  <si>
    <t>Dobava in polaganje cevi PVC cevi Ø29mm od razdelilcev kandelabra do svetilke</t>
  </si>
  <si>
    <t>Dobava in polaganje cevi PVC cevi Ø 75mm na globini 0.8m, od kandelabra do kandelabra</t>
  </si>
  <si>
    <t>4.2.</t>
  </si>
  <si>
    <t>JAŠKI</t>
  </si>
  <si>
    <t>Izdelava AB kabelskega jaška  iz B.C. Ø60/100cm, izdelava AB temeljne plošče 20 cm, z odprtinami za cevi (montažo tipskih uvodnic) kabelske kanalizacije z izdelavo AB nosilne plošče 25 cm ,tulca nad nosilno ploščo min.250mm, ometavanje in finalna obdelava jaška, izdelavo povezave in pritrditve valjanca v jašku,brez dobave LŽ pokrova</t>
  </si>
  <si>
    <t>Izdelava in dobava lahkega LTŽ pokrova 125kN opremljen z napisom ELEKTRO</t>
  </si>
  <si>
    <t xml:space="preserve">SKUPAJ KABELSKA KANALIZACIJA IN JAŠKI </t>
  </si>
  <si>
    <t>5.0.</t>
  </si>
  <si>
    <t>GRADBENO OBRTNIŠKA DELA</t>
  </si>
  <si>
    <t>5.1.</t>
  </si>
  <si>
    <t>DELO S CEMENTNIM BETONOM</t>
  </si>
  <si>
    <t>Izdelava betonskega temelja za 10m kandelaber dim. 0.8x0.8x1.0m, s štirimi sidrnimi vijaki M 24x 1m ter 2x PVC cevjo Ø75mm</t>
  </si>
  <si>
    <t>Obbetoniranje kabelske kanalizacije na mestih prehoda pod utrjenimi površinami v debelini 15cm s pustim betonom C20/25</t>
  </si>
  <si>
    <t xml:space="preserve">SKUPAJ GRADBENO OBRTNIŠKA DELA </t>
  </si>
  <si>
    <t>CESTNA RAZSVETLJAVA ELEKTRO DELA</t>
  </si>
  <si>
    <t>6.1.</t>
  </si>
  <si>
    <t>ELEKTRO DELA</t>
  </si>
  <si>
    <t>Dobava in polaganje kabla NYY-J  4x2.5mm²  v cev PVC Ø 29mm od razdelilcev kandelabrov do svetilke</t>
  </si>
  <si>
    <t>Dobava in polaganje kabla NAYY-J  4x16+2.5mm²  v cev PVC Ø 75mm do razdelilcev  nove CR</t>
  </si>
  <si>
    <t>Vris kabelske kanalizacije JR v podzemni kataster</t>
  </si>
  <si>
    <t>kpl</t>
  </si>
  <si>
    <t>4.</t>
  </si>
  <si>
    <t>Dobava in montaža ravnega vroče cinkanega kovinskega droga višine h=10m nad nivojem zemlje,  s siderno ploščo in sidernimi vijaki skladno s tipizacijo upravljalca na tem območju ter dimenzionirani za pritisk vetra do 500N/m² z vsemi potrebnimi A-testi, dokazili o skladnosti s standardi, ter statičnimi izračuni</t>
  </si>
  <si>
    <t>5.</t>
  </si>
  <si>
    <t>Dobava in montaža razdelilca v kandelabru z vgrajeno cevno varovalko 1X6A, za varovanje kabla do svetilke</t>
  </si>
  <si>
    <t>6.</t>
  </si>
  <si>
    <t>Zunanja cestna LED svetilka. Asimetrična osvetlitev. Izstopni svetlobni tok 6800 lm. Moč 70 W, 730, 3000K. IP66, IK 09. Svetlobni izkoristek 97 lm/W. IK08/5J. Več kot 100 000 ur (L80). Redukcija moči. Ohišje iz tlačno litega aluminija. Pretokovna zaščita 10 kV. CLO - konstantni svetlobni tok. Natik na kandelaber premera 60 mm. Optični sistem s tehnologijo Multi-Lens. Življenska doba do 100.000 ur (L80/B20). 5LET garanciije. AA++. S 4-polno sponko do 2,5 mm² in izolirano priključno točko za ozemljitveni vodnik. Zmanjšanje moči preko kontrolne faze. Izklop krmilne faze povzroči prilagoditev svetlobni tok svetilke na 50% (kot. npr.  TRILUX Jovie 50-AB2L-LR/6800-730 6G1 ET).</t>
  </si>
  <si>
    <t>7.</t>
  </si>
  <si>
    <t xml:space="preserve">Dobava in vgadnja Fe/Zn 25x4mm ozemljitvenega traka s potrebnimi križnimi sponkami </t>
  </si>
  <si>
    <t>8.</t>
  </si>
  <si>
    <t>Dobava in montaža toplo cinkanih križnih sponk FeZn 60x60mm in izdelava križnih stikov</t>
  </si>
  <si>
    <t>9.</t>
  </si>
  <si>
    <t>Izdelava spojev z vijačenjem na kandelabre z dvema vijakoma M 10</t>
  </si>
  <si>
    <t>10.</t>
  </si>
  <si>
    <t>Dobava in vgradnja opozorilnega PVC traka napis elektrika</t>
  </si>
  <si>
    <t>11.</t>
  </si>
  <si>
    <t>Izdelava električnih in svetlobno tehničnih meritev po izvedenih delih</t>
  </si>
  <si>
    <t>12.</t>
  </si>
  <si>
    <t>Testiranje in vstavitev v pogon (funkc. preizkus)</t>
  </si>
  <si>
    <t>SKUPAJ ELEKTRO DELA</t>
  </si>
  <si>
    <t>Izdelava načrta obratovanja in vzdrževanja</t>
  </si>
  <si>
    <t>6.0.</t>
  </si>
  <si>
    <t>SKUPAJ CESTNA RAZSVETLJAVA ELEKTRO DELA</t>
  </si>
  <si>
    <t>SKUPAJ GRADBENA DELA</t>
  </si>
  <si>
    <t>REKAPITULACIJA - IV. FAZA</t>
  </si>
  <si>
    <t>Strojni izkop za temelje OJR in svetilk dim. 0.8x0.8x1.1m, odvoz odvečenega materiala na deponijo do 20km, v zemljišču III., IV. do V. Kategorije</t>
  </si>
  <si>
    <t>REKAPITULACIJA - REKAPITULACIJA - ZAŠČITA SN IN NN OMREŽJA / III. FAZA</t>
  </si>
  <si>
    <t>2.1. SKUPAJ ELEKTROMONTAŽNA DELA</t>
  </si>
  <si>
    <t>2.2. SKUPAJ GRADBENA DELA</t>
  </si>
  <si>
    <t>A + B SKUPAJ</t>
  </si>
  <si>
    <t>T.2.2. PROJEKTANTSKI PREDRAČUN</t>
  </si>
  <si>
    <t>( dobava in montaža )</t>
  </si>
  <si>
    <t>2.1. ELEKTROMONTAŽNA DELA</t>
  </si>
  <si>
    <t>Delo in material, ki se vgradi v</t>
  </si>
  <si>
    <t xml:space="preserve"> </t>
  </si>
  <si>
    <t>kabelsko merilno omarico K.O.</t>
  </si>
  <si>
    <t>po tipizaciji pristojne D.E.S.</t>
  </si>
  <si>
    <t>( PL-4 ), ki vsebuje:</t>
  </si>
  <si>
    <t>premontaža opreme iz obstoječe PMO</t>
  </si>
  <si>
    <t>dvotarifni števec</t>
  </si>
  <si>
    <t>glavna varovalka PK 250/</t>
  </si>
  <si>
    <t>vezni in drobni material</t>
  </si>
  <si>
    <t>razdelilno  merilno omarico GRM:</t>
  </si>
  <si>
    <t>V obstoje~i razdelilec se vgradi:</t>
  </si>
  <si>
    <t>razdelilno  merilno omarico GR-2:</t>
  </si>
  <si>
    <t>varovalni element TZ 25/20A</t>
  </si>
  <si>
    <t>Razdelilec A2-1 narejen iz tipske</t>
  </si>
  <si>
    <t>omare ERO 60 1/2 dimenzij 600x</t>
  </si>
  <si>
    <t>2000x300 z dvemi vrati,ki vsebuje:</t>
  </si>
  <si>
    <t>v spodnjem delu:</t>
  </si>
  <si>
    <t>odprtine na vrati fi 100</t>
  </si>
  <si>
    <t>klju~avnica Elektro</t>
  </si>
  <si>
    <t>zbiralke</t>
  </si>
  <si>
    <t>ni~lovod</t>
  </si>
  <si>
    <t>merilna garnitura: varovalke za uro</t>
  </si>
  <si>
    <t>stevec X/5A, tokovniki 100/5A</t>
  </si>
  <si>
    <t xml:space="preserve">glavna varovalka </t>
  </si>
  <si>
    <t>v zgornjem delu:</t>
  </si>
  <si>
    <t xml:space="preserve">glavno stikalo </t>
  </si>
  <si>
    <t>varovalke enopol.</t>
  </si>
  <si>
    <t>varovalke tropol.</t>
  </si>
  <si>
    <t xml:space="preserve">varovalke </t>
  </si>
  <si>
    <t>kontaktor vgradni</t>
  </si>
  <si>
    <t>glavna ozemljilna zbiralka</t>
  </si>
  <si>
    <t>katodni odvodniki</t>
  </si>
  <si>
    <t xml:space="preserve">klju~avnica </t>
  </si>
  <si>
    <t>Razdelilec R-KL narejen iz tri</t>
  </si>
  <si>
    <t>tipske omarice U8 L IMP,</t>
  </si>
  <si>
    <t>ki vsebuje:</t>
  </si>
  <si>
    <t xml:space="preserve">stikalo </t>
  </si>
  <si>
    <t>kontaktor</t>
  </si>
  <si>
    <t>bimetalni rele</t>
  </si>
  <si>
    <t>transformator</t>
  </si>
  <si>
    <t>Zakoličenje kablovodov</t>
  </si>
  <si>
    <t xml:space="preserve">Izvedba stikalnih manipulacij v TP in preklopi </t>
  </si>
  <si>
    <t xml:space="preserve">za zagotovitev breznapetostnega stanja na </t>
  </si>
  <si>
    <t xml:space="preserve">delovišču ter zavarovanje izklopljenih naprav </t>
  </si>
  <si>
    <t xml:space="preserve">pred zmotnim vklopom, ter ponovni vklop, </t>
  </si>
  <si>
    <t>stroški elektro prevzema</t>
  </si>
  <si>
    <t>Nadzor pristojne DES službe</t>
  </si>
  <si>
    <t>2.2. GRADBENA DELA DELA</t>
  </si>
  <si>
    <t>Trasiranje trase kabelskega kabla oz.</t>
  </si>
  <si>
    <t>kabelske kanalizacije z označevanjem</t>
  </si>
  <si>
    <t>v naselju ali ovirami:</t>
  </si>
  <si>
    <t xml:space="preserve">Ročni izkop kabelskega jarka (0.6mx1.0m), </t>
  </si>
  <si>
    <t>po obeleženi trasi obstoječe NN kabelske kanalizacije,</t>
  </si>
  <si>
    <t xml:space="preserve">zaščita s PVC ščitniki, odvoz odvečenega </t>
  </si>
  <si>
    <t>materiala in ureditev terena v prvotno stanje</t>
  </si>
  <si>
    <t>v zemljišču III. Kategorije</t>
  </si>
  <si>
    <t>Obbetoniranje obstoječe kabelske kanalizacije</t>
  </si>
  <si>
    <t>s pustim betonom C20/25 pod povoznimi površinami (uvozi)</t>
  </si>
  <si>
    <t>Podaljšanje koncev obstoječih cevi 3x Ø160mm izven asfaltnih površin</t>
  </si>
  <si>
    <t xml:space="preserve">dobava in polaganje cevi premera 160 mm </t>
  </si>
  <si>
    <t xml:space="preserve">(Podaljševanje cevi se izvaja z natikom prerezanih cevi, </t>
  </si>
  <si>
    <t>enakih dimenzij kot so obstoječe)</t>
  </si>
  <si>
    <t xml:space="preserve">Zasipi EKK po potrebi z ustreznimi peščenimi frakcijami </t>
  </si>
  <si>
    <t>ter utrjevanje v slojih po 20cm, granulacije 0-4mm in</t>
  </si>
  <si>
    <t>utrjevanje z vibracijsko ploščo v sloju po 20cm do višine pločnika</t>
  </si>
  <si>
    <t xml:space="preserve">Dobava in polaganje PVC opozorilnega </t>
  </si>
  <si>
    <t>traku "POZOR ELEKTRIKA"</t>
  </si>
  <si>
    <t>Vris kabelske kanalizacije v</t>
  </si>
  <si>
    <t>podzemni kataster</t>
  </si>
  <si>
    <t>REKAPITULACIJA - REKAPITULACIJA - ZAŠČITA SN IN NN OMREŽJA / IV. FAZA</t>
  </si>
  <si>
    <t>po obeleženi trasi obstoječe SN kabelske kanalizacije,</t>
  </si>
  <si>
    <t>SPLOŠNE OPOMBE K CELOTNEMU POPISU DEL</t>
  </si>
  <si>
    <t>Opomba 1:</t>
  </si>
  <si>
    <t>Opomba 2:</t>
  </si>
  <si>
    <t>Sestavni del projektanskega popisa del so tudi tehnično poročilo, elaborati in vse grafične priloge projekta, v katerem so posamezne postavke in dela podrobneje opisana.</t>
  </si>
  <si>
    <t>Opomba 3:</t>
  </si>
  <si>
    <t>Opomba 4:</t>
  </si>
  <si>
    <t>V projektantskem popisu del so v zemeljskih delih izkopi jarkov ločeni po globinah od 0-2m, 2-4m in 4-6m. Pri tem so količine izkopov in izvedba mišljeni tako, da pomeni navedba območja globine le del izkopa v tem ombočju globine v določenem profilu kanala. Če je na primer globina jarka v nekem profilu 2,4m se izkop kalkulira ločeno za območje globine od 0m do 2m in ločeno za območje globine od 2m do 4m.</t>
  </si>
  <si>
    <t>Opomba 5:</t>
  </si>
  <si>
    <t>Izdela se skupni projekt izvedenih del (PID) za celoten projekt, vrednost izdelave le tega pa je razdeljena po popisih za posamezna vrsta del</t>
  </si>
  <si>
    <t>Opomba 6:</t>
  </si>
  <si>
    <t>Pri vseh postavkah v popisih del so mišljeni tudi vsi potrebni transporti, dobava vseh materialov in vse ostale potrebne storitve, ki so potrebne za realizacijo postavke, razen če ni v sami postavki natančno drugače navedeno.</t>
  </si>
  <si>
    <t>Opomba 7:</t>
  </si>
  <si>
    <t>Varnostni načrt za celotno projektno dokumentacijo je izdel LERO Lešnjak, varstvo pri delu, d.o.o., Šentjernej, v sklopu te projektne dokumentacije. V sklopu varnostnega načrta je upoštevana tudi ureditev delovnega platoja (kot npr. postavitev ograje, table, kontejnerjev...).</t>
  </si>
  <si>
    <t>Opomba 8:</t>
  </si>
  <si>
    <t>Elaborat zapore ceste za celotno projektno dokumentacijo je izdel GPI d.o.o., Novo mesto, in je sestavni del te projektne dokumentacije.</t>
  </si>
  <si>
    <t>Postavitev prometne signalizacije za potrebno delno zaporo ceste in s tem povezani stroški, so upoštevani v popisu za cesto v sklopu tega projekta, v Načrtu gradbenih konstrukcij-cesta, št. C-2016/48, izdelovalca GPI d.o.o., Novo mesto, saj se bo ta kanal izvajal hkrati z ureditvijo ceste in hodnika za pešce na območju urejanja. Postavitev prometne signalizacije na morebitni trasi kanalizacije izven območja ureditve ceste in s tem povezani stroški pa so zajeti v postavki 01.020.</t>
  </si>
  <si>
    <t>2.1.3. REKAPITULACIJA - ZAŠČITA TKO / III. FAZA</t>
  </si>
  <si>
    <t>2.1.1. KABLI</t>
  </si>
  <si>
    <t>2.1.2. GRADBENA DELA</t>
  </si>
  <si>
    <t>T.2.1. PREDRAČUN Z REKAPITULACIJO</t>
  </si>
  <si>
    <t>Odkaz obstoječih TK vodov in</t>
  </si>
  <si>
    <t>ostale komunalne infrastrukture pred</t>
  </si>
  <si>
    <t>pričetkom del</t>
  </si>
  <si>
    <t>predvideno</t>
  </si>
  <si>
    <t>2.1.2. GRADBENA IN MONTAŽNA DELA S PREVOZI</t>
  </si>
  <si>
    <t xml:space="preserve">Ročni izkop kabelskega jarka (0.6m x 1.0m), </t>
  </si>
  <si>
    <t>po obeleženi trasi obstoječe kabelske kanalizacije,</t>
  </si>
  <si>
    <t xml:space="preserve">odvoz odvečenega materiala in </t>
  </si>
  <si>
    <t>ureditev terena v prvotno stanje</t>
  </si>
  <si>
    <t>v zemljišču III.  Kategorije</t>
  </si>
  <si>
    <t xml:space="preserve">Dodatek za ročni izkop nad obstoječim kablom. </t>
  </si>
  <si>
    <t>Globina 1,0m - zemljišče IV.ktg.</t>
  </si>
  <si>
    <t>Dobava in položitev opozorilnega traku v že</t>
  </si>
  <si>
    <t>izkopan kabelski jarek z napisom TELEKOM</t>
  </si>
  <si>
    <t>Podaljšanje koncev cevi izven asfaltnih površin s cevmi</t>
  </si>
  <si>
    <t xml:space="preserve">premera 103,6/110 mm, PVC 125 mm ali dvosloj. </t>
  </si>
  <si>
    <t>PEHD cevmi  premera 50mm</t>
  </si>
  <si>
    <t>Zasipi z ustreznimi peščenimi</t>
  </si>
  <si>
    <t>frakcijami ter utrjevanje v slojih po 20cm, granulacije 0-4mm</t>
  </si>
  <si>
    <t>2.1.1. REKAPITULACIJA - ZAŠČITA TKO / IV. FAZA</t>
  </si>
  <si>
    <t>2.1.2.1. GRADBENA IN MONTAŽNA DELA S PREVOZI</t>
  </si>
  <si>
    <t>(brez dobave cevi)</t>
  </si>
  <si>
    <t xml:space="preserve">Rezkanje in odvoz asfaltne krovne plasti v debelini do 4 cm </t>
  </si>
  <si>
    <t xml:space="preserve">Premaz stikov (stari in novi asfalt) z elastično bitumnsko pasto. </t>
  </si>
  <si>
    <t>m²</t>
  </si>
  <si>
    <t>Trasiranje trase kabelskega kabla oz. kabelske kanalizacije z označevanjem v naselju ali ovirami</t>
  </si>
  <si>
    <t>13.</t>
  </si>
  <si>
    <t>Obeleženje in zakoličba trase obstoječih in projektiranih telefonskih in energetskih kablov, vodovoda ter kanalizacije in drugih komunalnih vodov ter označbe križanj</t>
  </si>
  <si>
    <t>REKAPITULACIJA CESTNA RAZSVETLJAVA - 3. faza</t>
  </si>
  <si>
    <t>REKAPITULACIJA CESTNA RAZSVETLJAVA - 4. faza</t>
  </si>
  <si>
    <t>Posek in odstranitev drevesa z deblom premera 31 do 50 
cm ter odstranitev vej z odstranitvijo panja</t>
  </si>
  <si>
    <t>Posek in odstranitev drevesa z deblom premera 70 do 100
 cm ter odstranitev vej z odstranitvijo panja</t>
  </si>
  <si>
    <t>Odstranitev grmovja in dreves z debli premera
 do 10 cm - ročno</t>
  </si>
  <si>
    <t xml:space="preserve">
Ureditev površin za promet kolesarjev in pešcev ob R1-220/1334 
Krško – Brežice od km 11,090 do km 12,015 
3. in 4. faza projekta
</t>
  </si>
  <si>
    <t>Nepredvidena dela 10 % od 1. - 4.</t>
  </si>
  <si>
    <t>SKUPAJ V EUR</t>
  </si>
  <si>
    <t>DDV (22%) V EUR</t>
  </si>
  <si>
    <r>
      <rPr>
        <b/>
        <sz val="11"/>
        <rFont val="Segoe UI"/>
        <family val="2"/>
        <charset val="238"/>
      </rPr>
      <t xml:space="preserve">Izdelava projektne dokumentacije PID </t>
    </r>
    <r>
      <rPr>
        <sz val="11"/>
        <rFont val="Segoe UI"/>
        <family val="2"/>
        <charset val="238"/>
      </rPr>
      <t>za vsa opravljena dela v treh (3) tiskanih in (3) digitalnih (*.dwg, *.doc, *.pdf) izvodih,  v skladu z Zakonom o graditvi objektov in Pravilnikom o  projektni dokumentaciji</t>
    </r>
  </si>
  <si>
    <t>Geodetski posnetek izvedenega stanja za vsa opravljena dela</t>
  </si>
  <si>
    <t>POPUST</t>
  </si>
  <si>
    <t>SKUPJA S POPUSTOM V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</si>
</sst>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 #,##0.00\ &quot;€&quot;_-;\-* #,##0.00\ &quot;€&quot;_-;_-* &quot;-&quot;??\ &quot;€&quot;_-;_-@_-"/>
    <numFmt numFmtId="43" formatCode="_-* #,##0.00_-;\-* #,##0.00_-;_-* &quot;-&quot;??_-;_-@_-"/>
    <numFmt numFmtId="164" formatCode="_-* #,##0.00\ _€_-;\-* #,##0.00\ _€_-;_-* &quot;-&quot;??\ _€_-;_-@_-"/>
    <numFmt numFmtId="165" formatCode="#,##0.00\ [$€-401]"/>
    <numFmt numFmtId="166" formatCode="#,##0.00\ [$€-1]"/>
    <numFmt numFmtId="167" formatCode="#,##0.000"/>
    <numFmt numFmtId="168" formatCode="#,##0&quot;      &quot;;\-#,##0&quot;      &quot;"/>
    <numFmt numFmtId="169" formatCode="&quot;SIT&quot;#,##0\ ;&quot;(SIT&quot;#,##0\)"/>
    <numFmt numFmtId="170" formatCode="mmmm\ d&quot;, &quot;yyyy"/>
    <numFmt numFmtId="171" formatCode="#,##0.00&quot;      &quot;;\-#,##0.00&quot;      &quot;"/>
    <numFmt numFmtId="172" formatCode="_-* #,##0.00\ _S_I_T_-;\-* #,##0.00\ _S_I_T_-;_-* &quot;-&quot;??\ _S_I_T_-;_-@_-"/>
    <numFmt numFmtId="173" formatCode="_-* #.##0.00\ &quot;SIT&quot;_-;\-* #.##0.00\ &quot;SIT&quot;_-;_-* &quot;-&quot;??\ &quot;SIT&quot;_-;_-@_-"/>
    <numFmt numFmtId="174" formatCode="_-* #,##0.00\ [$€-1]_-;\-* #,##0.00\ [$€-1]_-;_-* &quot;-&quot;??\ [$€-1]_-;_-@_-"/>
    <numFmt numFmtId="175" formatCode="[$-424]General"/>
    <numFmt numFmtId="176" formatCode="_-* #,##0.00\ &quot;SIT&quot;_-;\-* #,##0.00\ &quot;SIT&quot;_-;_-* &quot;-&quot;??\ &quot;SIT&quot;_-;_-@_-"/>
    <numFmt numFmtId="177" formatCode="#,##0\ [$€-1]"/>
    <numFmt numFmtId="178" formatCode="_-* #,##0_-;\-* #,##0_-;_-* &quot;-&quot;??_-;_-@_-"/>
    <numFmt numFmtId="179" formatCode="0_)"/>
    <numFmt numFmtId="180" formatCode="_(* #,##0.00_);_(* \(#,##0.00\);_(* &quot;-&quot;??_);_(@_)"/>
    <numFmt numFmtId="181" formatCode="0.00_)"/>
    <numFmt numFmtId="182" formatCode="###,###,###,###.00"/>
    <numFmt numFmtId="183" formatCode="#,##0.00\ _S_I_T"/>
  </numFmts>
  <fonts count="52">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name val="Arial"/>
      <family val="2"/>
      <charset val="238"/>
    </font>
    <font>
      <sz val="10"/>
      <name val="Arial"/>
      <family val="2"/>
      <charset val="238"/>
    </font>
    <font>
      <b/>
      <sz val="11"/>
      <name val="Arial CE"/>
      <charset val="238"/>
    </font>
    <font>
      <sz val="11"/>
      <name val="Arial CE"/>
      <charset val="238"/>
    </font>
    <font>
      <sz val="11"/>
      <color indexed="10"/>
      <name val="Arial CE"/>
      <charset val="238"/>
    </font>
    <font>
      <b/>
      <sz val="15"/>
      <color theme="3"/>
      <name val="Calibri"/>
      <family val="2"/>
      <charset val="238"/>
      <scheme val="minor"/>
    </font>
    <font>
      <b/>
      <sz val="13"/>
      <color theme="3"/>
      <name val="Calibri"/>
      <family val="2"/>
      <charset val="238"/>
      <scheme val="minor"/>
    </font>
    <font>
      <b/>
      <sz val="11"/>
      <color theme="1"/>
      <name val="Calibri"/>
      <family val="2"/>
      <charset val="238"/>
      <scheme val="minor"/>
    </font>
    <font>
      <sz val="10"/>
      <name val="Arial CE"/>
      <charset val="238"/>
    </font>
    <font>
      <b/>
      <sz val="11"/>
      <name val="Segoe UI"/>
      <family val="2"/>
      <charset val="238"/>
    </font>
    <font>
      <sz val="11"/>
      <name val="Segoe UI"/>
      <family val="2"/>
      <charset val="238"/>
    </font>
    <font>
      <sz val="11"/>
      <color indexed="54"/>
      <name val="Segoe UI"/>
      <family val="2"/>
      <charset val="238"/>
    </font>
    <font>
      <sz val="11"/>
      <color indexed="10"/>
      <name val="Segoe UI"/>
      <family val="2"/>
      <charset val="238"/>
    </font>
    <font>
      <b/>
      <u/>
      <sz val="11"/>
      <color indexed="54"/>
      <name val="Segoe UI"/>
      <family val="2"/>
      <charset val="238"/>
    </font>
    <font>
      <sz val="11"/>
      <color indexed="8"/>
      <name val="Segoe UI"/>
      <family val="2"/>
      <charset val="238"/>
    </font>
    <font>
      <b/>
      <sz val="11"/>
      <color indexed="9"/>
      <name val="Segoe UI"/>
      <family val="2"/>
      <charset val="238"/>
    </font>
    <font>
      <b/>
      <sz val="11"/>
      <color indexed="54"/>
      <name val="Segoe UI"/>
      <family val="2"/>
      <charset val="238"/>
    </font>
    <font>
      <sz val="10"/>
      <name val="Segoe UI"/>
      <family val="2"/>
      <charset val="238"/>
    </font>
    <font>
      <sz val="11"/>
      <color rgb="FFFF0000"/>
      <name val="Segoe UI"/>
      <family val="2"/>
      <charset val="238"/>
    </font>
    <font>
      <b/>
      <sz val="10"/>
      <name val="Segoe UI"/>
      <family val="2"/>
      <charset val="238"/>
    </font>
    <font>
      <sz val="12"/>
      <name val="Times New Roman"/>
      <family val="1"/>
      <charset val="238"/>
    </font>
    <font>
      <sz val="11"/>
      <color theme="1"/>
      <name val="Arial"/>
      <family val="2"/>
      <charset val="238"/>
    </font>
    <font>
      <sz val="10"/>
      <color theme="1"/>
      <name val="Arial CE"/>
      <charset val="238"/>
    </font>
    <font>
      <sz val="10"/>
      <name val="Arial"/>
      <family val="2"/>
      <charset val="238"/>
    </font>
    <font>
      <b/>
      <sz val="12"/>
      <color indexed="8"/>
      <name val="SSPalatino"/>
      <charset val="238"/>
    </font>
    <font>
      <b/>
      <u/>
      <sz val="11"/>
      <color theme="6" tint="-0.249977111117893"/>
      <name val="Segoe UI"/>
      <family val="2"/>
      <charset val="238"/>
    </font>
    <font>
      <sz val="11"/>
      <color theme="6" tint="-0.249977111117893"/>
      <name val="Segoe UI"/>
      <family val="2"/>
      <charset val="238"/>
    </font>
    <font>
      <sz val="8"/>
      <color rgb="FFFF0000"/>
      <name val="Segoe UI"/>
      <family val="2"/>
      <charset val="238"/>
    </font>
    <font>
      <b/>
      <u/>
      <sz val="8"/>
      <color rgb="FFFF0000"/>
      <name val="Segoe UI"/>
      <family val="2"/>
      <charset val="238"/>
    </font>
    <font>
      <sz val="8"/>
      <color rgb="FFFF0000"/>
      <name val="Arial CE"/>
      <charset val="238"/>
    </font>
    <font>
      <b/>
      <sz val="11"/>
      <color theme="1"/>
      <name val="Segoe UI"/>
      <family val="2"/>
      <charset val="238"/>
    </font>
    <font>
      <sz val="11"/>
      <color theme="1"/>
      <name val="Segoe UI"/>
      <family val="2"/>
      <charset val="238"/>
    </font>
    <font>
      <b/>
      <sz val="18"/>
      <color theme="1"/>
      <name val="Segoe UI"/>
      <family val="2"/>
      <charset val="238"/>
    </font>
    <font>
      <b/>
      <sz val="13"/>
      <color theme="1"/>
      <name val="Segoe UI"/>
      <family val="2"/>
      <charset val="238"/>
    </font>
    <font>
      <sz val="10"/>
      <color indexed="54"/>
      <name val="Segoe UI"/>
      <family val="2"/>
      <charset val="238"/>
    </font>
    <font>
      <b/>
      <sz val="11"/>
      <name val="Arial CE"/>
      <family val="2"/>
      <charset val="238"/>
    </font>
    <font>
      <sz val="11"/>
      <color indexed="54"/>
      <name val="Arial CE"/>
      <family val="2"/>
      <charset val="238"/>
    </font>
    <font>
      <vertAlign val="superscript"/>
      <sz val="11"/>
      <name val="Segoe UI"/>
      <family val="2"/>
      <charset val="238"/>
    </font>
    <font>
      <i/>
      <sz val="11"/>
      <name val="Segoe UI"/>
      <family val="2"/>
      <charset val="238"/>
    </font>
    <font>
      <sz val="11"/>
      <name val="Arial CE"/>
      <family val="2"/>
      <charset val="238"/>
    </font>
    <font>
      <sz val="11"/>
      <name val="Arial CE"/>
      <charset val="1"/>
    </font>
    <font>
      <sz val="10"/>
      <color indexed="8"/>
      <name val="MS Sans Serif"/>
      <family val="2"/>
      <charset val="238"/>
    </font>
    <font>
      <b/>
      <u/>
      <sz val="11"/>
      <color rgb="FFFF0000"/>
      <name val="Segoe UI"/>
      <family val="2"/>
      <charset val="238"/>
    </font>
    <font>
      <sz val="11"/>
      <color rgb="FFFF0000"/>
      <name val="Arial CE"/>
      <charset val="238"/>
    </font>
    <font>
      <b/>
      <u/>
      <sz val="11"/>
      <name val="Segoe UI"/>
      <family val="2"/>
      <charset val="238"/>
    </font>
  </fonts>
  <fills count="7">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249977111117893"/>
        <bgColor indexed="64"/>
      </patternFill>
    </fill>
    <fill>
      <patternFill patternType="solid">
        <fgColor theme="8" tint="0.79998168889431442"/>
        <bgColor indexed="64"/>
      </patternFill>
    </fill>
  </fills>
  <borders count="35">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thin">
        <color indexed="64"/>
      </bottom>
      <diagonal/>
    </border>
    <border>
      <left/>
      <right/>
      <top/>
      <bottom style="medium">
        <color indexed="8"/>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right/>
      <top style="thin">
        <color indexed="64"/>
      </top>
      <bottom/>
      <diagonal/>
    </border>
    <border>
      <left/>
      <right/>
      <top style="medium">
        <color indexed="8"/>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auto="1"/>
      </top>
      <bottom style="thin">
        <color auto="1"/>
      </bottom>
      <diagonal/>
    </border>
    <border>
      <left/>
      <right/>
      <top style="thin">
        <color auto="1"/>
      </top>
      <bottom style="medium">
        <color auto="1"/>
      </bottom>
      <diagonal/>
    </border>
    <border>
      <left/>
      <right/>
      <top style="thin">
        <color auto="1"/>
      </top>
      <bottom style="thin">
        <color auto="1"/>
      </bottom>
      <diagonal/>
    </border>
    <border>
      <left/>
      <right/>
      <top style="thin">
        <color auto="1"/>
      </top>
      <bottom style="medium">
        <color auto="1"/>
      </bottom>
      <diagonal/>
    </border>
    <border>
      <left/>
      <right/>
      <top style="thin">
        <color indexed="64"/>
      </top>
      <bottom/>
      <diagonal/>
    </border>
    <border>
      <left style="thin">
        <color indexed="64"/>
      </left>
      <right/>
      <top style="thin">
        <color auto="1"/>
      </top>
      <bottom style="medium">
        <color indexed="64"/>
      </bottom>
      <diagonal/>
    </border>
    <border>
      <left style="thin">
        <color indexed="64"/>
      </left>
      <right/>
      <top style="thin">
        <color auto="1"/>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style="thin">
        <color indexed="64"/>
      </top>
      <bottom style="thin">
        <color indexed="64"/>
      </bottom>
      <diagonal/>
    </border>
  </borders>
  <cellStyleXfs count="41">
    <xf numFmtId="0" fontId="0" fillId="0" borderId="0"/>
    <xf numFmtId="168" fontId="8" fillId="0" borderId="0" applyFill="0" applyBorder="0" applyAlignment="0" applyProtection="0"/>
    <xf numFmtId="169" fontId="8" fillId="0" borderId="0" applyFill="0" applyBorder="0" applyAlignment="0" applyProtection="0"/>
    <xf numFmtId="170" fontId="8" fillId="0" borderId="0" applyFill="0" applyBorder="0" applyAlignment="0" applyProtection="0"/>
    <xf numFmtId="2" fontId="8" fillId="0" borderId="0" applyFill="0" applyBorder="0" applyAlignment="0" applyProtection="0"/>
    <xf numFmtId="0" fontId="7" fillId="0" borderId="0"/>
    <xf numFmtId="0" fontId="8" fillId="0" borderId="0"/>
    <xf numFmtId="0" fontId="8" fillId="0" borderId="0"/>
    <xf numFmtId="0" fontId="12" fillId="0" borderId="7" applyNumberFormat="0" applyFill="0" applyAlignment="0" applyProtection="0"/>
    <xf numFmtId="0" fontId="13" fillId="0" borderId="8" applyNumberFormat="0" applyFill="0" applyAlignment="0" applyProtection="0"/>
    <xf numFmtId="0" fontId="14" fillId="0" borderId="9" applyNumberFormat="0" applyFill="0" applyAlignment="0" applyProtection="0"/>
    <xf numFmtId="0" fontId="6" fillId="0" borderId="0"/>
    <xf numFmtId="172" fontId="8" fillId="0" borderId="0" applyFont="0" applyFill="0" applyBorder="0" applyAlignment="0" applyProtection="0"/>
    <xf numFmtId="0" fontId="5" fillId="0" borderId="0"/>
    <xf numFmtId="173" fontId="8" fillId="0" borderId="0" applyFont="0" applyFill="0" applyBorder="0" applyAlignment="0" applyProtection="0"/>
    <xf numFmtId="0" fontId="15" fillId="0" borderId="0"/>
    <xf numFmtId="0" fontId="4" fillId="0" borderId="0"/>
    <xf numFmtId="0" fontId="3" fillId="0" borderId="0"/>
    <xf numFmtId="0" fontId="8" fillId="0" borderId="0"/>
    <xf numFmtId="49" fontId="27" fillId="0" borderId="6">
      <alignment horizontal="left" vertical="top" wrapText="1"/>
    </xf>
    <xf numFmtId="0" fontId="8" fillId="0" borderId="0"/>
    <xf numFmtId="0" fontId="28" fillId="0" borderId="0"/>
    <xf numFmtId="175" fontId="29" fillId="0" borderId="0"/>
    <xf numFmtId="44" fontId="8" fillId="0" borderId="0" applyFont="0" applyFill="0" applyBorder="0" applyAlignment="0" applyProtection="0"/>
    <xf numFmtId="44" fontId="8" fillId="0" borderId="0" applyFont="0" applyFill="0" applyBorder="0" applyAlignment="0" applyProtection="0"/>
    <xf numFmtId="0" fontId="8" fillId="0" borderId="0"/>
    <xf numFmtId="0" fontId="28" fillId="0" borderId="0"/>
    <xf numFmtId="0" fontId="30" fillId="0" borderId="0"/>
    <xf numFmtId="0" fontId="31" fillId="0" borderId="0" applyFill="0" applyBorder="0" applyProtection="0"/>
    <xf numFmtId="0" fontId="31" fillId="0" borderId="0"/>
    <xf numFmtId="176" fontId="31" fillId="0" borderId="0" applyFont="0" applyFill="0" applyBorder="0" applyAlignment="0" applyProtection="0"/>
    <xf numFmtId="172" fontId="31" fillId="0" borderId="0" applyFont="0" applyFill="0" applyBorder="0" applyAlignment="0" applyProtection="0"/>
    <xf numFmtId="164" fontId="30" fillId="0" borderId="0" applyFont="0" applyFill="0" applyBorder="0" applyAlignment="0" applyProtection="0"/>
    <xf numFmtId="0" fontId="8" fillId="0" borderId="0"/>
    <xf numFmtId="164" fontId="8" fillId="0" borderId="0" applyFont="0" applyFill="0" applyBorder="0" applyAlignment="0" applyProtection="0"/>
    <xf numFmtId="0" fontId="2" fillId="0" borderId="0"/>
    <xf numFmtId="0" fontId="1" fillId="0" borderId="0"/>
    <xf numFmtId="0" fontId="10" fillId="0" borderId="0"/>
    <xf numFmtId="43" fontId="8" fillId="0" borderId="0" applyFont="0" applyFill="0" applyBorder="0" applyAlignment="0" applyProtection="0"/>
    <xf numFmtId="0" fontId="8" fillId="0" borderId="0"/>
    <xf numFmtId="0" fontId="48" fillId="0" borderId="0"/>
  </cellStyleXfs>
  <cellXfs count="475">
    <xf numFmtId="0" fontId="0" fillId="0" borderId="0" xfId="0"/>
    <xf numFmtId="165" fontId="17" fillId="0" borderId="0" xfId="5" applyNumberFormat="1" applyFont="1" applyFill="1" applyAlignment="1" applyProtection="1">
      <alignment vertical="top"/>
      <protection locked="0"/>
    </xf>
    <xf numFmtId="165" fontId="17" fillId="0" borderId="0" xfId="5" applyNumberFormat="1" applyFont="1" applyFill="1" applyAlignment="1" applyProtection="1">
      <alignment vertical="top"/>
    </xf>
    <xf numFmtId="165" fontId="20" fillId="0" borderId="3" xfId="5" applyNumberFormat="1" applyFont="1" applyFill="1" applyBorder="1" applyProtection="1"/>
    <xf numFmtId="165" fontId="18" fillId="0" borderId="0" xfId="5" applyNumberFormat="1" applyFont="1" applyFill="1" applyBorder="1" applyProtection="1"/>
    <xf numFmtId="165" fontId="17" fillId="0" borderId="0" xfId="5" applyNumberFormat="1" applyFont="1" applyFill="1" applyProtection="1">
      <protection locked="0"/>
    </xf>
    <xf numFmtId="165" fontId="17" fillId="0" borderId="0" xfId="5" applyNumberFormat="1" applyFont="1" applyFill="1" applyProtection="1"/>
    <xf numFmtId="165" fontId="18" fillId="0" borderId="0" xfId="5" applyNumberFormat="1" applyFont="1" applyFill="1" applyProtection="1"/>
    <xf numFmtId="166" fontId="17" fillId="0" borderId="0" xfId="5" applyNumberFormat="1" applyFont="1" applyFill="1" applyProtection="1">
      <protection locked="0"/>
    </xf>
    <xf numFmtId="166" fontId="17" fillId="0" borderId="0" xfId="5" applyNumberFormat="1" applyFont="1" applyFill="1" applyProtection="1"/>
    <xf numFmtId="165" fontId="17" fillId="0" borderId="4" xfId="5" applyNumberFormat="1" applyFont="1" applyFill="1" applyBorder="1" applyProtection="1">
      <protection locked="0"/>
    </xf>
    <xf numFmtId="165" fontId="17" fillId="0" borderId="4" xfId="5" applyNumberFormat="1" applyFont="1" applyFill="1" applyBorder="1" applyProtection="1"/>
    <xf numFmtId="165" fontId="16" fillId="0" borderId="5" xfId="5" applyNumberFormat="1" applyFont="1" applyFill="1" applyBorder="1" applyProtection="1">
      <protection locked="0"/>
    </xf>
    <xf numFmtId="165" fontId="16" fillId="0" borderId="5" xfId="5" applyNumberFormat="1" applyFont="1" applyFill="1" applyBorder="1" applyProtection="1"/>
    <xf numFmtId="165" fontId="16" fillId="0" borderId="0" xfId="5" applyNumberFormat="1" applyFont="1" applyFill="1" applyBorder="1" applyProtection="1">
      <protection locked="0"/>
    </xf>
    <xf numFmtId="165" fontId="16" fillId="0" borderId="0" xfId="5" applyNumberFormat="1" applyFont="1" applyFill="1" applyBorder="1" applyProtection="1"/>
    <xf numFmtId="165" fontId="17" fillId="0" borderId="0" xfId="5" applyNumberFormat="1" applyFont="1" applyFill="1" applyBorder="1" applyProtection="1">
      <protection locked="0"/>
    </xf>
    <xf numFmtId="165" fontId="17" fillId="0" borderId="0" xfId="5" applyNumberFormat="1" applyFont="1" applyFill="1" applyBorder="1" applyProtection="1"/>
    <xf numFmtId="165" fontId="17" fillId="0" borderId="0" xfId="5" applyNumberFormat="1" applyFont="1" applyFill="1" applyAlignment="1" applyProtection="1">
      <alignment horizontal="right"/>
      <protection locked="0"/>
    </xf>
    <xf numFmtId="165" fontId="17" fillId="0" borderId="0" xfId="5" applyNumberFormat="1" applyFont="1" applyFill="1" applyAlignment="1" applyProtection="1">
      <alignment horizontal="right"/>
    </xf>
    <xf numFmtId="165" fontId="17" fillId="0" borderId="0" xfId="5" applyNumberFormat="1" applyFont="1" applyFill="1" applyBorder="1" applyAlignment="1" applyProtection="1">
      <alignment horizontal="right"/>
      <protection locked="0"/>
    </xf>
    <xf numFmtId="165" fontId="17" fillId="0" borderId="0" xfId="5" applyNumberFormat="1" applyFont="1" applyFill="1" applyBorder="1" applyAlignment="1" applyProtection="1">
      <alignment horizontal="right"/>
    </xf>
    <xf numFmtId="165" fontId="17" fillId="0" borderId="0" xfId="5" applyNumberFormat="1" applyFont="1" applyFill="1" applyBorder="1" applyAlignment="1" applyProtection="1">
      <alignment vertical="top"/>
      <protection locked="0"/>
    </xf>
    <xf numFmtId="165" fontId="17" fillId="0" borderId="4" xfId="5" applyNumberFormat="1" applyFont="1" applyFill="1" applyBorder="1" applyAlignment="1" applyProtection="1">
      <alignment vertical="top"/>
      <protection locked="0"/>
    </xf>
    <xf numFmtId="165" fontId="17" fillId="0" borderId="10" xfId="5" applyNumberFormat="1" applyFont="1" applyFill="1" applyBorder="1" applyAlignment="1" applyProtection="1">
      <alignment vertical="top"/>
      <protection locked="0"/>
    </xf>
    <xf numFmtId="165" fontId="17" fillId="0" borderId="10" xfId="5" applyNumberFormat="1" applyFont="1" applyFill="1" applyBorder="1" applyAlignment="1" applyProtection="1">
      <alignment vertical="top"/>
    </xf>
    <xf numFmtId="166" fontId="17" fillId="0" borderId="0" xfId="5" applyNumberFormat="1" applyFont="1" applyFill="1" applyAlignment="1" applyProtection="1">
      <alignment vertical="top"/>
      <protection locked="0"/>
    </xf>
    <xf numFmtId="171" fontId="16" fillId="0" borderId="2" xfId="6" applyNumberFormat="1" applyFont="1" applyBorder="1" applyAlignment="1" applyProtection="1">
      <alignment horizontal="left" vertical="center"/>
    </xf>
    <xf numFmtId="171" fontId="16" fillId="0" borderId="2" xfId="6" applyNumberFormat="1" applyFont="1" applyBorder="1" applyAlignment="1" applyProtection="1">
      <alignment horizontal="center" vertical="center"/>
    </xf>
    <xf numFmtId="165" fontId="18" fillId="0" borderId="0" xfId="5" applyNumberFormat="1" applyFont="1" applyFill="1" applyProtection="1">
      <protection locked="0"/>
    </xf>
    <xf numFmtId="166" fontId="17" fillId="0" borderId="0" xfId="5" applyNumberFormat="1" applyFont="1" applyFill="1" applyAlignment="1" applyProtection="1">
      <alignment wrapText="1" shrinkToFit="1"/>
      <protection locked="0"/>
    </xf>
    <xf numFmtId="166" fontId="17" fillId="0" borderId="0" xfId="5" applyNumberFormat="1" applyFont="1" applyFill="1" applyAlignment="1" applyProtection="1">
      <alignment wrapText="1" shrinkToFit="1"/>
    </xf>
    <xf numFmtId="49" fontId="16" fillId="0" borderId="2" xfId="6" applyNumberFormat="1" applyFont="1" applyBorder="1" applyAlignment="1" applyProtection="1">
      <alignment horizontal="center" vertical="top"/>
    </xf>
    <xf numFmtId="166" fontId="16" fillId="0" borderId="6" xfId="5" applyNumberFormat="1" applyFont="1" applyFill="1" applyBorder="1" applyProtection="1">
      <protection locked="0"/>
    </xf>
    <xf numFmtId="166" fontId="16" fillId="0" borderId="6" xfId="5" applyNumberFormat="1" applyFont="1" applyFill="1" applyBorder="1" applyProtection="1"/>
    <xf numFmtId="49" fontId="16" fillId="0" borderId="2" xfId="6" applyNumberFormat="1" applyFont="1" applyBorder="1" applyAlignment="1" applyProtection="1">
      <alignment horizontal="left" vertical="center"/>
    </xf>
    <xf numFmtId="165" fontId="46" fillId="0" borderId="0" xfId="5" applyNumberFormat="1" applyFont="1" applyFill="1" applyProtection="1">
      <protection locked="0"/>
    </xf>
    <xf numFmtId="165" fontId="46" fillId="0" borderId="0" xfId="5" applyNumberFormat="1" applyFont="1" applyFill="1" applyProtection="1"/>
    <xf numFmtId="165" fontId="24" fillId="0" borderId="0" xfId="5" applyNumberFormat="1" applyFont="1" applyFill="1" applyAlignment="1" applyProtection="1">
      <alignment vertical="top"/>
      <protection locked="0"/>
    </xf>
    <xf numFmtId="171" fontId="16" fillId="0" borderId="2" xfId="6" applyNumberFormat="1" applyFont="1" applyFill="1" applyBorder="1" applyAlignment="1" applyProtection="1">
      <alignment horizontal="left" vertical="center"/>
    </xf>
    <xf numFmtId="165" fontId="17" fillId="0" borderId="0" xfId="5" applyNumberFormat="1" applyFont="1" applyProtection="1">
      <protection locked="0"/>
    </xf>
    <xf numFmtId="4" fontId="17" fillId="0" borderId="0" xfId="39" applyNumberFormat="1" applyFont="1" applyAlignment="1">
      <alignment horizontal="left" vertical="top" wrapText="1"/>
    </xf>
    <xf numFmtId="0" fontId="17" fillId="0" borderId="0" xfId="0" applyFont="1"/>
    <xf numFmtId="4" fontId="16" fillId="0" borderId="0" xfId="39" applyNumberFormat="1" applyFont="1"/>
    <xf numFmtId="4" fontId="16" fillId="0" borderId="0" xfId="39" applyNumberFormat="1" applyFont="1" applyAlignment="1">
      <alignment horizontal="left" vertical="top" wrapText="1"/>
    </xf>
    <xf numFmtId="177" fontId="17" fillId="0" borderId="0" xfId="39" applyNumberFormat="1" applyFont="1" applyAlignment="1">
      <alignment horizontal="left" vertical="top" wrapText="1"/>
    </xf>
    <xf numFmtId="177" fontId="16" fillId="0" borderId="0" xfId="39" applyNumberFormat="1" applyFont="1" applyAlignment="1">
      <alignment horizontal="left" vertical="top" wrapText="1"/>
    </xf>
    <xf numFmtId="0" fontId="16" fillId="0" borderId="0" xfId="39" applyFont="1" applyAlignment="1">
      <alignment wrapText="1"/>
    </xf>
    <xf numFmtId="0" fontId="17" fillId="0" borderId="0" xfId="0" applyFont="1" applyAlignment="1">
      <alignment wrapText="1"/>
    </xf>
    <xf numFmtId="166" fontId="17" fillId="0" borderId="0" xfId="39" applyNumberFormat="1" applyFont="1" applyAlignment="1" applyProtection="1">
      <protection locked="0"/>
    </xf>
    <xf numFmtId="4" fontId="17" fillId="0" borderId="0" xfId="0" applyNumberFormat="1" applyFont="1" applyAlignment="1" applyProtection="1">
      <alignment horizontal="right"/>
      <protection locked="0"/>
    </xf>
    <xf numFmtId="177" fontId="16" fillId="0" borderId="0" xfId="39" applyNumberFormat="1" applyFont="1" applyAlignment="1" applyProtection="1">
      <protection locked="0"/>
    </xf>
    <xf numFmtId="177" fontId="16" fillId="0" borderId="23" xfId="39" applyNumberFormat="1" applyFont="1" applyBorder="1" applyAlignment="1" applyProtection="1">
      <protection locked="0"/>
    </xf>
    <xf numFmtId="178" fontId="17" fillId="0" borderId="0" xfId="31" applyNumberFormat="1" applyFont="1" applyFill="1" applyAlignment="1" applyProtection="1">
      <alignment horizontal="right"/>
    </xf>
    <xf numFmtId="2" fontId="17" fillId="0" borderId="0" xfId="31" applyNumberFormat="1" applyFont="1" applyFill="1" applyAlignment="1" applyProtection="1">
      <alignment horizontal="right"/>
    </xf>
    <xf numFmtId="177" fontId="17" fillId="0" borderId="0" xfId="39" applyNumberFormat="1" applyFont="1" applyAlignment="1" applyProtection="1">
      <protection locked="0"/>
    </xf>
    <xf numFmtId="177" fontId="16" fillId="0" borderId="0" xfId="29" applyNumberFormat="1" applyFont="1" applyAlignment="1" applyProtection="1">
      <protection locked="0"/>
    </xf>
    <xf numFmtId="4" fontId="10" fillId="0" borderId="0" xfId="27" applyNumberFormat="1" applyFont="1" applyProtection="1">
      <protection locked="0"/>
    </xf>
    <xf numFmtId="171" fontId="16" fillId="0" borderId="2" xfId="6" applyNumberFormat="1" applyFont="1" applyBorder="1" applyAlignment="1" applyProtection="1">
      <alignment vertical="center"/>
    </xf>
    <xf numFmtId="179" fontId="16" fillId="0" borderId="0" xfId="0" applyNumberFormat="1" applyFont="1"/>
    <xf numFmtId="179" fontId="17" fillId="0" borderId="0" xfId="0" applyNumberFormat="1" applyFont="1"/>
    <xf numFmtId="166" fontId="17" fillId="0" borderId="0" xfId="0" applyNumberFormat="1" applyFont="1"/>
    <xf numFmtId="0" fontId="16" fillId="0" borderId="0" xfId="0" applyFont="1"/>
    <xf numFmtId="0" fontId="51" fillId="0" borderId="0" xfId="0" applyFont="1"/>
    <xf numFmtId="166" fontId="16" fillId="0" borderId="0" xfId="38" applyNumberFormat="1" applyFont="1" applyFill="1"/>
    <xf numFmtId="0" fontId="16" fillId="0" borderId="26" xfId="0" applyFont="1" applyBorder="1"/>
    <xf numFmtId="179" fontId="16" fillId="0" borderId="27" xfId="0" applyNumberFormat="1" applyFont="1" applyBorder="1"/>
    <xf numFmtId="0" fontId="16" fillId="0" borderId="27" xfId="0" applyFont="1" applyBorder="1"/>
    <xf numFmtId="166" fontId="16" fillId="0" borderId="28" xfId="38" applyNumberFormat="1" applyFont="1" applyFill="1" applyBorder="1"/>
    <xf numFmtId="166" fontId="16" fillId="0" borderId="0" xfId="38" applyNumberFormat="1" applyFont="1" applyFill="1" applyBorder="1"/>
    <xf numFmtId="43" fontId="17" fillId="0" borderId="0" xfId="38" applyFont="1" applyFill="1"/>
    <xf numFmtId="166" fontId="17" fillId="0" borderId="0" xfId="38" applyNumberFormat="1" applyFont="1" applyFill="1"/>
    <xf numFmtId="0" fontId="17" fillId="0" borderId="29" xfId="0" applyFont="1" applyBorder="1"/>
    <xf numFmtId="179" fontId="17" fillId="0" borderId="29" xfId="0" applyNumberFormat="1" applyFont="1" applyBorder="1"/>
    <xf numFmtId="166" fontId="17" fillId="0" borderId="29" xfId="38" applyNumberFormat="1" applyFont="1" applyFill="1" applyBorder="1"/>
    <xf numFmtId="2" fontId="17" fillId="0" borderId="0" xfId="0" applyNumberFormat="1" applyFont="1"/>
    <xf numFmtId="181" fontId="17" fillId="0" borderId="0" xfId="0" applyNumberFormat="1" applyFont="1"/>
    <xf numFmtId="180" fontId="17" fillId="0" borderId="0" xfId="38" applyNumberFormat="1" applyFont="1" applyFill="1"/>
    <xf numFmtId="180" fontId="17" fillId="0" borderId="0" xfId="38" applyNumberFormat="1" applyFont="1"/>
    <xf numFmtId="166" fontId="17" fillId="0" borderId="0" xfId="38" applyNumberFormat="1" applyFont="1"/>
    <xf numFmtId="179" fontId="16" fillId="0" borderId="0" xfId="0" applyNumberFormat="1" applyFont="1" applyBorder="1"/>
    <xf numFmtId="0" fontId="16" fillId="0" borderId="0" xfId="0" applyFont="1" applyBorder="1"/>
    <xf numFmtId="166" fontId="17" fillId="0" borderId="0" xfId="38" applyNumberFormat="1" applyFont="1" applyFill="1" applyBorder="1"/>
    <xf numFmtId="183" fontId="17" fillId="0" borderId="0" xfId="38" applyNumberFormat="1" applyFont="1" applyFill="1" applyAlignment="1">
      <alignment horizontal="right"/>
    </xf>
    <xf numFmtId="183" fontId="17" fillId="0" borderId="0" xfId="38" applyNumberFormat="1" applyFont="1" applyAlignment="1">
      <alignment horizontal="right"/>
    </xf>
    <xf numFmtId="179" fontId="17" fillId="0" borderId="0" xfId="0" applyNumberFormat="1" applyFont="1" applyBorder="1"/>
    <xf numFmtId="166" fontId="16" fillId="0" borderId="0" xfId="0" applyNumberFormat="1" applyFont="1" applyBorder="1"/>
    <xf numFmtId="165" fontId="16" fillId="0" borderId="23" xfId="5" applyNumberFormat="1" applyFont="1" applyFill="1" applyBorder="1" applyAlignment="1" applyProtection="1"/>
    <xf numFmtId="165" fontId="16" fillId="0" borderId="30" xfId="5" applyNumberFormat="1" applyFont="1" applyFill="1" applyBorder="1" applyAlignment="1" applyProtection="1"/>
    <xf numFmtId="49" fontId="16" fillId="0" borderId="1" xfId="5" applyNumberFormat="1" applyFont="1" applyFill="1" applyBorder="1" applyAlignment="1" applyProtection="1">
      <alignment horizontal="left" vertical="top"/>
    </xf>
    <xf numFmtId="49" fontId="16" fillId="0" borderId="2" xfId="5" applyNumberFormat="1" applyFont="1" applyFill="1" applyBorder="1" applyAlignment="1" applyProtection="1">
      <alignment horizontal="left" vertical="top"/>
    </xf>
    <xf numFmtId="0" fontId="49" fillId="0" borderId="0" xfId="5" applyFont="1" applyFill="1" applyProtection="1"/>
    <xf numFmtId="4" fontId="32" fillId="0" borderId="0" xfId="5" applyNumberFormat="1" applyFont="1" applyFill="1" applyProtection="1"/>
    <xf numFmtId="0" fontId="20" fillId="0" borderId="0" xfId="5" applyFont="1" applyFill="1" applyProtection="1"/>
    <xf numFmtId="0" fontId="17" fillId="0" borderId="11" xfId="5" applyNumberFormat="1" applyFont="1" applyFill="1" applyBorder="1" applyAlignment="1" applyProtection="1">
      <alignment horizontal="left" vertical="top" wrapText="1"/>
    </xf>
    <xf numFmtId="0" fontId="25" fillId="0" borderId="0" xfId="5" applyFont="1" applyFill="1" applyProtection="1"/>
    <xf numFmtId="4" fontId="33" fillId="0" borderId="0" xfId="5" applyNumberFormat="1" applyFont="1" applyFill="1" applyProtection="1"/>
    <xf numFmtId="0" fontId="18" fillId="0" borderId="0" xfId="5" applyFont="1" applyFill="1" applyProtection="1"/>
    <xf numFmtId="0" fontId="37" fillId="0" borderId="0" xfId="0" applyFont="1" applyAlignment="1" applyProtection="1">
      <alignment horizontal="left"/>
    </xf>
    <xf numFmtId="0" fontId="38" fillId="0" borderId="0" xfId="0" applyFont="1" applyProtection="1"/>
    <xf numFmtId="0" fontId="38" fillId="0" borderId="0" xfId="0" applyFont="1" applyFill="1" applyAlignment="1" applyProtection="1">
      <alignment horizontal="center"/>
    </xf>
    <xf numFmtId="174" fontId="38" fillId="0" borderId="0" xfId="0" applyNumberFormat="1" applyFont="1" applyAlignment="1" applyProtection="1">
      <alignment horizontal="center"/>
    </xf>
    <xf numFmtId="0" fontId="37" fillId="0" borderId="0" xfId="0" applyFont="1" applyProtection="1"/>
    <xf numFmtId="0" fontId="37" fillId="0" borderId="0" xfId="0" applyFont="1" applyFill="1" applyAlignment="1" applyProtection="1">
      <alignment horizontal="center"/>
    </xf>
    <xf numFmtId="174" fontId="37" fillId="0" borderId="0" xfId="0" applyNumberFormat="1" applyFont="1" applyAlignment="1" applyProtection="1">
      <alignment horizontal="center"/>
    </xf>
    <xf numFmtId="0" fontId="37" fillId="0" borderId="14" xfId="0" applyFont="1" applyBorder="1" applyAlignment="1" applyProtection="1">
      <alignment horizontal="left"/>
    </xf>
    <xf numFmtId="0" fontId="38" fillId="0" borderId="14" xfId="0" applyFont="1" applyBorder="1" applyProtection="1"/>
    <xf numFmtId="0" fontId="38" fillId="0" borderId="14" xfId="0" applyFont="1" applyFill="1" applyBorder="1" applyAlignment="1" applyProtection="1">
      <alignment horizontal="center"/>
    </xf>
    <xf numFmtId="174" fontId="38" fillId="0" borderId="14" xfId="0" applyNumberFormat="1" applyFont="1" applyBorder="1" applyAlignment="1" applyProtection="1">
      <alignment horizontal="center"/>
    </xf>
    <xf numFmtId="0" fontId="37" fillId="0" borderId="15" xfId="0" applyFont="1" applyBorder="1" applyAlignment="1" applyProtection="1">
      <alignment horizontal="left"/>
    </xf>
    <xf numFmtId="0" fontId="38" fillId="0" borderId="15" xfId="0" applyFont="1" applyBorder="1" applyProtection="1"/>
    <xf numFmtId="0" fontId="38" fillId="0" borderId="15" xfId="0" applyFont="1" applyFill="1" applyBorder="1" applyAlignment="1" applyProtection="1">
      <alignment horizontal="center"/>
    </xf>
    <xf numFmtId="174" fontId="38" fillId="0" borderId="15" xfId="0" applyNumberFormat="1" applyFont="1" applyBorder="1" applyAlignment="1" applyProtection="1">
      <alignment horizontal="center"/>
    </xf>
    <xf numFmtId="0" fontId="37" fillId="0" borderId="4" xfId="0" applyFont="1" applyBorder="1" applyAlignment="1" applyProtection="1">
      <alignment horizontal="left"/>
    </xf>
    <xf numFmtId="0" fontId="37" fillId="0" borderId="4" xfId="0" applyFont="1" applyBorder="1" applyProtection="1"/>
    <xf numFmtId="0" fontId="37" fillId="0" borderId="4" xfId="0" applyFont="1" applyFill="1" applyBorder="1" applyAlignment="1" applyProtection="1">
      <alignment horizontal="center"/>
    </xf>
    <xf numFmtId="174" fontId="37" fillId="0" borderId="4" xfId="0" applyNumberFormat="1" applyFont="1" applyBorder="1" applyAlignment="1" applyProtection="1">
      <alignment horizontal="center"/>
    </xf>
    <xf numFmtId="2" fontId="16" fillId="0" borderId="0" xfId="0" applyNumberFormat="1" applyFont="1" applyAlignment="1" applyProtection="1">
      <alignment horizontal="left" vertical="top"/>
    </xf>
    <xf numFmtId="2" fontId="17" fillId="0" borderId="0" xfId="0" applyNumberFormat="1" applyFont="1" applyAlignment="1" applyProtection="1">
      <alignment horizontal="left" vertical="top"/>
    </xf>
    <xf numFmtId="0" fontId="38" fillId="0" borderId="0" xfId="0" applyFont="1" applyAlignment="1" applyProtection="1">
      <alignment horizontal="left" vertical="top" wrapText="1"/>
    </xf>
    <xf numFmtId="49" fontId="21" fillId="0" borderId="0" xfId="5" applyNumberFormat="1" applyFont="1" applyFill="1" applyBorder="1" applyAlignment="1" applyProtection="1">
      <alignment horizontal="left" vertical="top"/>
    </xf>
    <xf numFmtId="49" fontId="18" fillId="0" borderId="0" xfId="5" applyNumberFormat="1" applyFont="1" applyFill="1" applyBorder="1" applyAlignment="1" applyProtection="1">
      <alignment horizontal="left" vertical="top" wrapText="1"/>
    </xf>
    <xf numFmtId="4" fontId="18" fillId="0" borderId="0" xfId="5" applyNumberFormat="1" applyFont="1" applyFill="1" applyBorder="1" applyAlignment="1" applyProtection="1">
      <alignment horizontal="right"/>
    </xf>
    <xf numFmtId="0" fontId="22" fillId="2" borderId="0" xfId="0" applyFont="1" applyFill="1" applyAlignment="1" applyProtection="1">
      <alignment horizontal="left" vertical="center"/>
    </xf>
    <xf numFmtId="0" fontId="22" fillId="2" borderId="0" xfId="0" applyFont="1" applyFill="1" applyAlignment="1" applyProtection="1">
      <alignment horizontal="center" vertical="center" wrapText="1"/>
    </xf>
    <xf numFmtId="0" fontId="22" fillId="2" borderId="0" xfId="0" applyFont="1" applyFill="1" applyAlignment="1" applyProtection="1">
      <alignment horizontal="center" vertical="center"/>
    </xf>
    <xf numFmtId="1" fontId="16" fillId="0" borderId="0" xfId="5" applyNumberFormat="1" applyFont="1" applyFill="1" applyAlignment="1" applyProtection="1">
      <alignment horizontal="left" vertical="top"/>
    </xf>
    <xf numFmtId="49" fontId="16" fillId="0" borderId="0" xfId="5" applyNumberFormat="1" applyFont="1" applyFill="1" applyAlignment="1" applyProtection="1">
      <alignment horizontal="left" vertical="top" wrapText="1"/>
    </xf>
    <xf numFmtId="4" fontId="17" fillId="0" borderId="0" xfId="5" applyNumberFormat="1" applyFont="1" applyFill="1" applyAlignment="1" applyProtection="1">
      <alignment horizontal="right"/>
    </xf>
    <xf numFmtId="49" fontId="16" fillId="0" borderId="0" xfId="5" applyNumberFormat="1" applyFont="1" applyFill="1" applyAlignment="1" applyProtection="1">
      <alignment horizontal="left" vertical="top"/>
    </xf>
    <xf numFmtId="49" fontId="17" fillId="0" borderId="0" xfId="5" applyNumberFormat="1" applyFont="1" applyFill="1" applyAlignment="1" applyProtection="1">
      <alignment horizontal="left" vertical="top" wrapText="1"/>
    </xf>
    <xf numFmtId="2" fontId="16" fillId="0" borderId="0" xfId="5" applyNumberFormat="1" applyFont="1" applyFill="1" applyAlignment="1" applyProtection="1">
      <alignment horizontal="left" vertical="top"/>
    </xf>
    <xf numFmtId="167" fontId="17" fillId="0" borderId="0" xfId="5" applyNumberFormat="1" applyFont="1" applyFill="1" applyAlignment="1" applyProtection="1">
      <alignment horizontal="right"/>
    </xf>
    <xf numFmtId="49" fontId="23" fillId="0" borderId="0" xfId="5" applyNumberFormat="1" applyFont="1" applyFill="1" applyAlignment="1" applyProtection="1">
      <alignment horizontal="left" vertical="top"/>
    </xf>
    <xf numFmtId="49" fontId="18" fillId="0" borderId="0" xfId="5" applyNumberFormat="1" applyFont="1" applyFill="1" applyAlignment="1" applyProtection="1">
      <alignment horizontal="left" vertical="top" wrapText="1"/>
    </xf>
    <xf numFmtId="4" fontId="18" fillId="0" borderId="0" xfId="5" applyNumberFormat="1" applyFont="1" applyFill="1" applyAlignment="1" applyProtection="1">
      <alignment horizontal="right"/>
    </xf>
    <xf numFmtId="49" fontId="17" fillId="0" borderId="0" xfId="5" applyNumberFormat="1" applyFont="1" applyFill="1" applyAlignment="1" applyProtection="1">
      <alignment horizontal="right" vertical="top"/>
    </xf>
    <xf numFmtId="0" fontId="17" fillId="0" borderId="0" xfId="5" applyNumberFormat="1" applyFont="1" applyFill="1" applyAlignment="1" applyProtection="1">
      <alignment horizontal="left" vertical="top" wrapText="1"/>
    </xf>
    <xf numFmtId="49" fontId="17" fillId="0" borderId="0" xfId="5" applyNumberFormat="1" applyFont="1" applyFill="1" applyBorder="1" applyAlignment="1" applyProtection="1">
      <alignment horizontal="left" vertical="top" wrapText="1"/>
    </xf>
    <xf numFmtId="0" fontId="18" fillId="0" borderId="0" xfId="5" applyFont="1" applyProtection="1"/>
    <xf numFmtId="4" fontId="17" fillId="0" borderId="0" xfId="5" applyNumberFormat="1" applyFont="1" applyFill="1" applyAlignment="1" applyProtection="1">
      <alignment horizontal="right" vertical="top"/>
    </xf>
    <xf numFmtId="0" fontId="17" fillId="0" borderId="0" xfId="0" applyFont="1" applyFill="1" applyAlignment="1" applyProtection="1">
      <alignment wrapText="1"/>
    </xf>
    <xf numFmtId="0" fontId="17" fillId="0" borderId="0" xfId="5" applyFont="1" applyFill="1" applyProtection="1"/>
    <xf numFmtId="49" fontId="16" fillId="0" borderId="0" xfId="5" applyNumberFormat="1" applyFont="1" applyFill="1" applyAlignment="1" applyProtection="1">
      <alignment horizontal="right" vertical="top"/>
    </xf>
    <xf numFmtId="49" fontId="17" fillId="0" borderId="0" xfId="5" applyNumberFormat="1" applyFont="1" applyFill="1" applyAlignment="1" applyProtection="1">
      <alignment horizontal="justify" vertical="top" wrapText="1"/>
    </xf>
    <xf numFmtId="49" fontId="16" fillId="0" borderId="0" xfId="5" applyNumberFormat="1" applyFont="1" applyFill="1" applyAlignment="1" applyProtection="1">
      <alignment horizontal="left"/>
    </xf>
    <xf numFmtId="2" fontId="16" fillId="0" borderId="0" xfId="5" applyNumberFormat="1" applyFont="1" applyAlignment="1" applyProtection="1">
      <alignment horizontal="left" vertical="top"/>
    </xf>
    <xf numFmtId="49" fontId="17" fillId="0" borderId="0" xfId="5" applyNumberFormat="1" applyFont="1" applyAlignment="1" applyProtection="1">
      <alignment horizontal="justify" vertical="top" wrapText="1"/>
    </xf>
    <xf numFmtId="166" fontId="17" fillId="0" borderId="0" xfId="5" applyNumberFormat="1" applyFont="1" applyFill="1" applyAlignment="1" applyProtection="1">
      <alignment vertical="top"/>
    </xf>
    <xf numFmtId="0" fontId="19" fillId="0" borderId="0" xfId="5" applyFont="1" applyProtection="1"/>
    <xf numFmtId="49" fontId="16" fillId="0" borderId="0" xfId="5" applyNumberFormat="1" applyFont="1" applyAlignment="1" applyProtection="1">
      <alignment horizontal="left" vertical="top"/>
    </xf>
    <xf numFmtId="49" fontId="17" fillId="0" borderId="0" xfId="5" applyNumberFormat="1" applyFont="1" applyAlignment="1" applyProtection="1">
      <alignment horizontal="right" vertical="top"/>
    </xf>
    <xf numFmtId="49" fontId="17" fillId="0" borderId="4" xfId="5" applyNumberFormat="1" applyFont="1" applyBorder="1" applyAlignment="1" applyProtection="1">
      <alignment horizontal="right" vertical="top"/>
    </xf>
    <xf numFmtId="0" fontId="25" fillId="0" borderId="0" xfId="5" applyFont="1" applyFill="1" applyAlignment="1" applyProtection="1">
      <alignment wrapText="1"/>
    </xf>
    <xf numFmtId="0" fontId="18" fillId="0" borderId="0" xfId="5" applyFont="1" applyFill="1" applyAlignment="1" applyProtection="1">
      <alignment wrapText="1"/>
    </xf>
    <xf numFmtId="49" fontId="23" fillId="0" borderId="6" xfId="5" applyNumberFormat="1" applyFont="1" applyFill="1" applyBorder="1" applyAlignment="1" applyProtection="1">
      <alignment horizontal="left" vertical="top"/>
    </xf>
    <xf numFmtId="49" fontId="16" fillId="0" borderId="5" xfId="5" applyNumberFormat="1" applyFont="1" applyFill="1" applyBorder="1" applyAlignment="1" applyProtection="1">
      <alignment horizontal="left" vertical="top" wrapText="1"/>
    </xf>
    <xf numFmtId="4" fontId="16" fillId="0" borderId="5" xfId="5" applyNumberFormat="1" applyFont="1" applyFill="1" applyBorder="1" applyAlignment="1" applyProtection="1">
      <alignment horizontal="right"/>
    </xf>
    <xf numFmtId="49" fontId="16" fillId="0" borderId="0" xfId="5" applyNumberFormat="1" applyFont="1" applyFill="1" applyBorder="1" applyAlignment="1" applyProtection="1">
      <alignment horizontal="left" vertical="top"/>
    </xf>
    <xf numFmtId="49" fontId="16" fillId="0" borderId="0" xfId="5" applyNumberFormat="1" applyFont="1" applyFill="1" applyBorder="1" applyAlignment="1" applyProtection="1">
      <alignment horizontal="left" vertical="top" wrapText="1"/>
    </xf>
    <xf numFmtId="4" fontId="16" fillId="0" borderId="0" xfId="5" applyNumberFormat="1" applyFont="1" applyFill="1" applyBorder="1" applyAlignment="1" applyProtection="1">
      <alignment horizontal="right"/>
    </xf>
    <xf numFmtId="49" fontId="17" fillId="0" borderId="0" xfId="5" applyNumberFormat="1" applyFont="1" applyBorder="1" applyAlignment="1" applyProtection="1">
      <alignment horizontal="right" vertical="top"/>
    </xf>
    <xf numFmtId="4" fontId="17" fillId="0" borderId="0" xfId="5" applyNumberFormat="1" applyFont="1" applyFill="1" applyAlignment="1" applyProtection="1"/>
    <xf numFmtId="0" fontId="17" fillId="0" borderId="0" xfId="0" applyFont="1" applyFill="1" applyAlignment="1" applyProtection="1">
      <alignment wrapText="1"/>
    </xf>
    <xf numFmtId="49" fontId="16" fillId="0" borderId="0" xfId="5" applyNumberFormat="1" applyFont="1" applyFill="1" applyBorder="1" applyAlignment="1" applyProtection="1">
      <alignment horizontal="right" vertical="top"/>
    </xf>
    <xf numFmtId="4" fontId="17" fillId="0" borderId="0" xfId="5" applyNumberFormat="1" applyFont="1" applyFill="1" applyBorder="1" applyAlignment="1" applyProtection="1"/>
    <xf numFmtId="4" fontId="17" fillId="0" borderId="0" xfId="5" applyNumberFormat="1" applyFont="1" applyFill="1" applyBorder="1" applyAlignment="1" applyProtection="1">
      <alignment horizontal="right"/>
    </xf>
    <xf numFmtId="0" fontId="17" fillId="0" borderId="0" xfId="5" applyFont="1" applyFill="1" applyAlignment="1" applyProtection="1">
      <alignment horizontal="left" vertical="top" wrapText="1"/>
    </xf>
    <xf numFmtId="49" fontId="16" fillId="0" borderId="4" xfId="5" applyNumberFormat="1" applyFont="1" applyFill="1" applyBorder="1" applyAlignment="1" applyProtection="1">
      <alignment horizontal="left" vertical="top"/>
    </xf>
    <xf numFmtId="49" fontId="17" fillId="0" borderId="4" xfId="5" applyNumberFormat="1" applyFont="1" applyFill="1" applyBorder="1" applyAlignment="1" applyProtection="1">
      <alignment horizontal="left" vertical="top" wrapText="1"/>
    </xf>
    <xf numFmtId="4" fontId="17" fillId="0" borderId="4" xfId="5" applyNumberFormat="1" applyFont="1" applyFill="1" applyBorder="1" applyAlignment="1" applyProtection="1">
      <alignment horizontal="right"/>
    </xf>
    <xf numFmtId="49" fontId="23" fillId="0" borderId="0" xfId="5" applyNumberFormat="1" applyFont="1" applyFill="1" applyBorder="1" applyAlignment="1" applyProtection="1">
      <alignment horizontal="left" vertical="top"/>
    </xf>
    <xf numFmtId="0" fontId="19" fillId="0" borderId="0" xfId="5" applyFont="1" applyFill="1" applyProtection="1"/>
    <xf numFmtId="4" fontId="46" fillId="0" borderId="0" xfId="5" applyNumberFormat="1" applyFont="1" applyFill="1" applyAlignment="1" applyProtection="1">
      <alignment horizontal="right"/>
    </xf>
    <xf numFmtId="0" fontId="43" fillId="0" borderId="0" xfId="5" applyFont="1" applyProtection="1"/>
    <xf numFmtId="49" fontId="42" fillId="0" borderId="0" xfId="5" applyNumberFormat="1" applyFont="1" applyFill="1" applyAlignment="1" applyProtection="1">
      <alignment horizontal="right" vertical="top"/>
    </xf>
    <xf numFmtId="49" fontId="10" fillId="0" borderId="0" xfId="5" applyNumberFormat="1" applyFont="1" applyFill="1" applyAlignment="1" applyProtection="1">
      <alignment horizontal="right" vertical="top"/>
    </xf>
    <xf numFmtId="0" fontId="7" fillId="0" borderId="0" xfId="0" applyFont="1" applyProtection="1"/>
    <xf numFmtId="4" fontId="17" fillId="0" borderId="0" xfId="5" applyNumberFormat="1" applyFont="1" applyFill="1" applyBorder="1" applyAlignment="1" applyProtection="1">
      <alignment horizontal="right" vertical="top"/>
    </xf>
    <xf numFmtId="165" fontId="17" fillId="0" borderId="0" xfId="5" applyNumberFormat="1" applyFont="1" applyFill="1" applyBorder="1" applyAlignment="1" applyProtection="1">
      <alignment vertical="top"/>
    </xf>
    <xf numFmtId="0" fontId="11" fillId="0" borderId="0" xfId="5" applyFont="1" applyAlignment="1" applyProtection="1">
      <alignment vertical="top"/>
    </xf>
    <xf numFmtId="49" fontId="9" fillId="0" borderId="0" xfId="5" applyNumberFormat="1" applyFont="1" applyAlignment="1" applyProtection="1">
      <alignment horizontal="left" vertical="top"/>
    </xf>
    <xf numFmtId="4" fontId="10" fillId="0" borderId="0" xfId="5" applyNumberFormat="1" applyFont="1" applyFill="1" applyAlignment="1" applyProtection="1">
      <alignment horizontal="right" vertical="top"/>
    </xf>
    <xf numFmtId="166" fontId="10" fillId="0" borderId="0" xfId="5" applyNumberFormat="1" applyFont="1" applyAlignment="1" applyProtection="1">
      <alignment vertical="top"/>
    </xf>
    <xf numFmtId="4" fontId="17" fillId="0" borderId="4" xfId="5" applyNumberFormat="1" applyFont="1" applyFill="1" applyBorder="1" applyAlignment="1" applyProtection="1">
      <alignment horizontal="right" vertical="top"/>
    </xf>
    <xf numFmtId="165" fontId="17" fillId="0" borderId="4" xfId="5" applyNumberFormat="1" applyFont="1" applyFill="1" applyBorder="1" applyAlignment="1" applyProtection="1">
      <alignment vertical="top"/>
    </xf>
    <xf numFmtId="49" fontId="16" fillId="0" borderId="5" xfId="5" applyNumberFormat="1" applyFont="1" applyFill="1" applyBorder="1" applyAlignment="1" applyProtection="1">
      <alignment horizontal="left" vertical="top"/>
    </xf>
    <xf numFmtId="4" fontId="18" fillId="0" borderId="5" xfId="5" applyNumberFormat="1" applyFont="1" applyFill="1" applyBorder="1" applyAlignment="1" applyProtection="1">
      <alignment horizontal="right"/>
    </xf>
    <xf numFmtId="49" fontId="16" fillId="0" borderId="0" xfId="5" applyNumberFormat="1" applyFont="1" applyFill="1" applyAlignment="1" applyProtection="1">
      <alignment horizontal="justify" vertical="top" wrapText="1"/>
    </xf>
    <xf numFmtId="0" fontId="46" fillId="0" borderId="0" xfId="5" applyFont="1" applyFill="1" applyProtection="1"/>
    <xf numFmtId="49" fontId="17" fillId="0" borderId="0" xfId="5" applyNumberFormat="1" applyFont="1" applyFill="1" applyAlignment="1" applyProtection="1">
      <alignment horizontal="left" vertical="top"/>
    </xf>
    <xf numFmtId="2" fontId="16" fillId="0" borderId="10" xfId="5" applyNumberFormat="1" applyFont="1" applyFill="1" applyBorder="1" applyAlignment="1" applyProtection="1">
      <alignment horizontal="left" vertical="top"/>
    </xf>
    <xf numFmtId="49" fontId="17" fillId="0" borderId="10" xfId="5" applyNumberFormat="1" applyFont="1" applyFill="1" applyBorder="1" applyAlignment="1" applyProtection="1">
      <alignment horizontal="left" vertical="top" wrapText="1"/>
    </xf>
    <xf numFmtId="4" fontId="17" fillId="0" borderId="10" xfId="5" applyNumberFormat="1" applyFont="1" applyFill="1" applyBorder="1" applyAlignment="1" applyProtection="1">
      <alignment horizontal="right" vertical="top"/>
    </xf>
    <xf numFmtId="1" fontId="16" fillId="0" borderId="0" xfId="5" applyNumberFormat="1" applyFont="1" applyFill="1" applyBorder="1" applyAlignment="1" applyProtection="1">
      <alignment horizontal="left" vertical="top"/>
    </xf>
    <xf numFmtId="4" fontId="18" fillId="4" borderId="0" xfId="5" applyNumberFormat="1" applyFont="1" applyFill="1" applyAlignment="1" applyProtection="1">
      <alignment horizontal="right"/>
    </xf>
    <xf numFmtId="0" fontId="18" fillId="0" borderId="0" xfId="5" applyFont="1" applyFill="1" applyAlignment="1" applyProtection="1">
      <alignment horizontal="left"/>
    </xf>
    <xf numFmtId="0" fontId="18" fillId="4" borderId="0" xfId="5" applyFont="1" applyFill="1" applyProtection="1"/>
    <xf numFmtId="174" fontId="38" fillId="0" borderId="0" xfId="0" applyNumberFormat="1" applyFont="1" applyAlignment="1" applyProtection="1">
      <alignment horizontal="center"/>
      <protection locked="0"/>
    </xf>
    <xf numFmtId="0" fontId="22" fillId="2" borderId="0" xfId="0" applyFont="1" applyFill="1" applyAlignment="1" applyProtection="1">
      <alignment horizontal="center" vertical="center"/>
      <protection locked="0"/>
    </xf>
    <xf numFmtId="0" fontId="17" fillId="0" borderId="0" xfId="5" applyFont="1" applyFill="1" applyProtection="1">
      <protection locked="0"/>
    </xf>
    <xf numFmtId="166" fontId="10" fillId="0" borderId="0" xfId="5" applyNumberFormat="1" applyFont="1" applyAlignment="1" applyProtection="1">
      <alignment vertical="top"/>
      <protection locked="0"/>
    </xf>
    <xf numFmtId="49" fontId="17" fillId="0" borderId="4" xfId="5" applyNumberFormat="1" applyFont="1" applyFill="1" applyBorder="1" applyAlignment="1" applyProtection="1">
      <alignment horizontal="right" vertical="top"/>
    </xf>
    <xf numFmtId="49" fontId="17" fillId="0" borderId="0" xfId="5" applyNumberFormat="1" applyFont="1" applyFill="1" applyBorder="1" applyAlignment="1" applyProtection="1">
      <alignment horizontal="right" vertical="top"/>
    </xf>
    <xf numFmtId="0" fontId="43" fillId="0" borderId="0" xfId="5" applyFont="1" applyFill="1" applyProtection="1"/>
    <xf numFmtId="0" fontId="7" fillId="0" borderId="0" xfId="0" applyFont="1" applyFill="1" applyProtection="1"/>
    <xf numFmtId="0" fontId="7" fillId="0" borderId="0" xfId="0" applyFont="1" applyFill="1" applyProtection="1">
      <protection locked="0"/>
    </xf>
    <xf numFmtId="0" fontId="50" fillId="0" borderId="0" xfId="5" applyFont="1" applyFill="1" applyAlignment="1" applyProtection="1">
      <alignment vertical="top"/>
    </xf>
    <xf numFmtId="0" fontId="11" fillId="0" borderId="0" xfId="5" applyFont="1" applyFill="1" applyAlignment="1" applyProtection="1">
      <alignment vertical="top"/>
    </xf>
    <xf numFmtId="49" fontId="9" fillId="0" borderId="0" xfId="5" applyNumberFormat="1" applyFont="1" applyFill="1" applyAlignment="1" applyProtection="1">
      <alignment horizontal="left" vertical="top"/>
    </xf>
    <xf numFmtId="49" fontId="10" fillId="0" borderId="0" xfId="5" applyNumberFormat="1" applyFont="1" applyFill="1" applyAlignment="1" applyProtection="1">
      <alignment horizontal="justify" vertical="top" wrapText="1"/>
    </xf>
    <xf numFmtId="166" fontId="10" fillId="0" borderId="0" xfId="5" applyNumberFormat="1" applyFont="1" applyFill="1" applyAlignment="1" applyProtection="1">
      <alignment vertical="top"/>
      <protection locked="0"/>
    </xf>
    <xf numFmtId="166" fontId="10" fillId="0" borderId="0" xfId="5" applyNumberFormat="1" applyFont="1" applyFill="1" applyAlignment="1" applyProtection="1">
      <alignment vertical="top"/>
    </xf>
    <xf numFmtId="4" fontId="16" fillId="3" borderId="16" xfId="0" applyNumberFormat="1" applyFont="1" applyFill="1" applyBorder="1" applyAlignment="1" applyProtection="1">
      <alignment horizontal="center"/>
    </xf>
    <xf numFmtId="4" fontId="16" fillId="3" borderId="23" xfId="0" applyNumberFormat="1" applyFont="1" applyFill="1" applyBorder="1" applyAlignment="1" applyProtection="1">
      <alignment horizontal="center"/>
    </xf>
    <xf numFmtId="0" fontId="17" fillId="0" borderId="0" xfId="0" applyFont="1" applyAlignment="1" applyProtection="1"/>
    <xf numFmtId="4" fontId="16" fillId="3" borderId="16" xfId="0" applyNumberFormat="1" applyFont="1" applyFill="1" applyBorder="1" applyAlignment="1" applyProtection="1">
      <alignment horizontal="center" wrapText="1"/>
    </xf>
    <xf numFmtId="4" fontId="16" fillId="3" borderId="23" xfId="0" applyNumberFormat="1" applyFont="1" applyFill="1" applyBorder="1" applyAlignment="1" applyProtection="1">
      <alignment horizontal="center" wrapText="1"/>
    </xf>
    <xf numFmtId="0" fontId="16" fillId="0" borderId="16" xfId="0" applyFont="1" applyBorder="1" applyAlignment="1" applyProtection="1">
      <alignment horizontal="center"/>
    </xf>
    <xf numFmtId="4" fontId="16" fillId="0" borderId="16" xfId="0" applyNumberFormat="1" applyFont="1" applyBorder="1" applyAlignment="1" applyProtection="1"/>
    <xf numFmtId="4" fontId="16" fillId="0" borderId="4" xfId="0" applyNumberFormat="1" applyFont="1" applyBorder="1" applyAlignment="1" applyProtection="1"/>
    <xf numFmtId="4" fontId="16" fillId="0" borderId="4" xfId="0" applyNumberFormat="1" applyFont="1" applyBorder="1" applyAlignment="1" applyProtection="1">
      <alignment horizontal="center"/>
    </xf>
    <xf numFmtId="4" fontId="16" fillId="0" borderId="20" xfId="0" applyNumberFormat="1" applyFont="1" applyBorder="1" applyAlignment="1" applyProtection="1">
      <alignment horizontal="center"/>
    </xf>
    <xf numFmtId="49" fontId="16" fillId="0" borderId="4" xfId="0" applyNumberFormat="1" applyFont="1" applyBorder="1" applyAlignment="1" applyProtection="1">
      <alignment horizontal="center"/>
    </xf>
    <xf numFmtId="174" fontId="16" fillId="0" borderId="4" xfId="0" applyNumberFormat="1" applyFont="1" applyFill="1" applyBorder="1" applyAlignment="1" applyProtection="1">
      <alignment horizontal="right"/>
    </xf>
    <xf numFmtId="174" fontId="16" fillId="0" borderId="21" xfId="0" applyNumberFormat="1" applyFont="1" applyFill="1" applyBorder="1" applyAlignment="1" applyProtection="1">
      <alignment horizontal="right"/>
    </xf>
    <xf numFmtId="2" fontId="16" fillId="0" borderId="23" xfId="5" applyNumberFormat="1" applyFont="1" applyFill="1" applyBorder="1" applyAlignment="1" applyProtection="1">
      <alignment horizontal="center"/>
    </xf>
    <xf numFmtId="49" fontId="16" fillId="0" borderId="23" xfId="5" applyNumberFormat="1" applyFont="1" applyFill="1" applyBorder="1" applyAlignment="1" applyProtection="1">
      <alignment horizontal="left" wrapText="1"/>
    </xf>
    <xf numFmtId="174" fontId="16" fillId="0" borderId="23" xfId="5" applyNumberFormat="1" applyFont="1" applyFill="1" applyBorder="1" applyAlignment="1" applyProtection="1"/>
    <xf numFmtId="0" fontId="17" fillId="0" borderId="0" xfId="5" applyFont="1" applyFill="1" applyAlignment="1" applyProtection="1"/>
    <xf numFmtId="49" fontId="16" fillId="0" borderId="23" xfId="5" applyNumberFormat="1" applyFont="1" applyFill="1" applyBorder="1" applyAlignment="1" applyProtection="1">
      <alignment horizontal="center"/>
    </xf>
    <xf numFmtId="49" fontId="17" fillId="0" borderId="23" xfId="5" applyNumberFormat="1" applyFont="1" applyFill="1" applyBorder="1" applyAlignment="1" applyProtection="1">
      <alignment horizontal="left" wrapText="1"/>
    </xf>
    <xf numFmtId="4" fontId="16" fillId="0" borderId="30" xfId="5" applyNumberFormat="1" applyFont="1" applyFill="1" applyBorder="1" applyAlignment="1" applyProtection="1">
      <alignment horizontal="center"/>
    </xf>
    <xf numFmtId="49" fontId="17" fillId="0" borderId="30" xfId="5" applyNumberFormat="1" applyFont="1" applyFill="1" applyBorder="1" applyAlignment="1" applyProtection="1">
      <alignment horizontal="left" wrapText="1"/>
    </xf>
    <xf numFmtId="174" fontId="16" fillId="0" borderId="31" xfId="0" applyNumberFormat="1" applyFont="1" applyFill="1" applyBorder="1" applyAlignment="1" applyProtection="1">
      <alignment horizontal="right"/>
    </xf>
    <xf numFmtId="0" fontId="16" fillId="0" borderId="0" xfId="0" applyFont="1" applyAlignment="1" applyProtection="1">
      <alignment horizontal="center"/>
    </xf>
    <xf numFmtId="0" fontId="16" fillId="0" borderId="0" xfId="0" applyFont="1" applyAlignment="1" applyProtection="1"/>
    <xf numFmtId="174" fontId="16" fillId="0" borderId="0" xfId="0" applyNumberFormat="1" applyFont="1" applyFill="1" applyBorder="1" applyAlignment="1" applyProtection="1">
      <alignment horizontal="right"/>
    </xf>
    <xf numFmtId="0" fontId="17" fillId="0" borderId="0" xfId="0" applyFont="1" applyAlignment="1" applyProtection="1">
      <alignment horizontal="center"/>
    </xf>
    <xf numFmtId="174" fontId="17" fillId="0" borderId="0" xfId="0" applyNumberFormat="1" applyFont="1" applyFill="1" applyBorder="1" applyAlignment="1" applyProtection="1">
      <alignment horizontal="right"/>
    </xf>
    <xf numFmtId="2" fontId="16" fillId="0" borderId="0" xfId="0" applyNumberFormat="1" applyFont="1" applyBorder="1" applyAlignment="1" applyProtection="1">
      <alignment horizontal="center"/>
    </xf>
    <xf numFmtId="0" fontId="16" fillId="0" borderId="0" xfId="0" applyFont="1" applyBorder="1" applyAlignment="1" applyProtection="1"/>
    <xf numFmtId="2" fontId="16" fillId="0" borderId="12" xfId="0" applyNumberFormat="1" applyFont="1" applyBorder="1" applyAlignment="1" applyProtection="1">
      <alignment horizontal="center"/>
    </xf>
    <xf numFmtId="0" fontId="16" fillId="0" borderId="12" xfId="0" applyFont="1" applyBorder="1" applyAlignment="1" applyProtection="1"/>
    <xf numFmtId="0" fontId="16" fillId="0" borderId="23" xfId="0" applyFont="1" applyBorder="1" applyAlignment="1" applyProtection="1"/>
    <xf numFmtId="174" fontId="16" fillId="0" borderId="12" xfId="0" applyNumberFormat="1" applyFont="1" applyFill="1" applyBorder="1" applyAlignment="1" applyProtection="1">
      <alignment horizontal="right"/>
    </xf>
    <xf numFmtId="174" fontId="16" fillId="0" borderId="22" xfId="0" applyNumberFormat="1" applyFont="1" applyFill="1" applyBorder="1" applyAlignment="1" applyProtection="1">
      <alignment horizontal="right"/>
    </xf>
    <xf numFmtId="2" fontId="16" fillId="3" borderId="13" xfId="0" applyNumberFormat="1" applyFont="1" applyFill="1" applyBorder="1" applyAlignment="1" applyProtection="1">
      <alignment horizontal="center"/>
    </xf>
    <xf numFmtId="0" fontId="16" fillId="3" borderId="13" xfId="0" applyFont="1" applyFill="1" applyBorder="1" applyAlignment="1" applyProtection="1"/>
    <xf numFmtId="0" fontId="16" fillId="3" borderId="17" xfId="0" applyFont="1" applyFill="1" applyBorder="1" applyAlignment="1" applyProtection="1"/>
    <xf numFmtId="174" fontId="16" fillId="3" borderId="13" xfId="0" applyNumberFormat="1" applyFont="1" applyFill="1" applyBorder="1" applyAlignment="1" applyProtection="1">
      <alignment horizontal="right"/>
    </xf>
    <xf numFmtId="174" fontId="16" fillId="3" borderId="19" xfId="0" applyNumberFormat="1" applyFont="1" applyFill="1" applyBorder="1" applyAlignment="1" applyProtection="1">
      <alignment horizontal="right"/>
    </xf>
    <xf numFmtId="4" fontId="17" fillId="0" borderId="0" xfId="0" applyNumberFormat="1" applyFont="1" applyAlignment="1" applyProtection="1"/>
    <xf numFmtId="0" fontId="17" fillId="0" borderId="0" xfId="0" applyFont="1" applyFill="1" applyAlignment="1" applyProtection="1"/>
    <xf numFmtId="10" fontId="17" fillId="5" borderId="0" xfId="0" applyNumberFormat="1" applyFont="1" applyFill="1" applyAlignment="1" applyProtection="1">
      <protection locked="0"/>
    </xf>
    <xf numFmtId="0" fontId="35" fillId="0" borderId="0" xfId="5" applyFont="1" applyFill="1" applyProtection="1"/>
    <xf numFmtId="0" fontId="34" fillId="0" borderId="0" xfId="5" applyFont="1" applyFill="1" applyProtection="1"/>
    <xf numFmtId="0" fontId="38" fillId="0" borderId="0" xfId="0" applyFont="1" applyAlignment="1" applyProtection="1"/>
    <xf numFmtId="0" fontId="39" fillId="0" borderId="0" xfId="0" applyFont="1" applyAlignment="1" applyProtection="1">
      <alignment horizontal="left"/>
    </xf>
    <xf numFmtId="0" fontId="40" fillId="0" borderId="0" xfId="0" applyFont="1" applyAlignment="1" applyProtection="1"/>
    <xf numFmtId="0" fontId="40" fillId="0" borderId="0" xfId="0" applyFont="1" applyFill="1" applyAlignment="1" applyProtection="1">
      <alignment horizontal="center"/>
    </xf>
    <xf numFmtId="174" fontId="40" fillId="0" borderId="0" xfId="0" applyNumberFormat="1" applyFont="1" applyAlignment="1" applyProtection="1">
      <alignment horizontal="center"/>
    </xf>
    <xf numFmtId="174" fontId="39" fillId="0" borderId="0" xfId="0" applyNumberFormat="1" applyFont="1" applyAlignment="1" applyProtection="1">
      <alignment horizontal="center"/>
    </xf>
    <xf numFmtId="0" fontId="40" fillId="0" borderId="0" xfId="0" applyFont="1" applyProtection="1"/>
    <xf numFmtId="0" fontId="38" fillId="0" borderId="14" xfId="0" applyFont="1" applyBorder="1" applyAlignment="1" applyProtection="1"/>
    <xf numFmtId="0" fontId="38" fillId="0" borderId="15" xfId="0" applyFont="1" applyBorder="1" applyAlignment="1" applyProtection="1"/>
    <xf numFmtId="0" fontId="37" fillId="0" borderId="4" xfId="0" applyFont="1" applyBorder="1" applyAlignment="1" applyProtection="1"/>
    <xf numFmtId="2" fontId="26" fillId="0" borderId="0" xfId="0" applyNumberFormat="1" applyFont="1" applyAlignment="1" applyProtection="1">
      <alignment horizontal="left" vertical="top"/>
    </xf>
    <xf numFmtId="2" fontId="24" fillId="0" borderId="0" xfId="0" applyNumberFormat="1" applyFont="1" applyAlignment="1" applyProtection="1">
      <alignment horizontal="left" vertical="top"/>
    </xf>
    <xf numFmtId="0" fontId="38" fillId="0" borderId="0" xfId="0" applyFont="1" applyAlignment="1" applyProtection="1">
      <alignment vertical="top" wrapText="1"/>
    </xf>
    <xf numFmtId="49" fontId="18" fillId="0" borderId="0" xfId="5" applyNumberFormat="1" applyFont="1" applyFill="1" applyBorder="1" applyAlignment="1" applyProtection="1">
      <alignment vertical="top" wrapText="1"/>
    </xf>
    <xf numFmtId="0" fontId="22" fillId="2" borderId="0" xfId="0" applyFont="1" applyFill="1" applyAlignment="1" applyProtection="1">
      <alignment vertical="center" wrapText="1"/>
    </xf>
    <xf numFmtId="49" fontId="16" fillId="0" borderId="0" xfId="5" applyNumberFormat="1" applyFont="1" applyFill="1" applyAlignment="1" applyProtection="1">
      <alignment vertical="top" wrapText="1"/>
    </xf>
    <xf numFmtId="49" fontId="17" fillId="0" borderId="0" xfId="5" applyNumberFormat="1" applyFont="1" applyFill="1" applyAlignment="1" applyProtection="1">
      <alignment vertical="top" wrapText="1"/>
    </xf>
    <xf numFmtId="49" fontId="18" fillId="0" borderId="0" xfId="5" applyNumberFormat="1" applyFont="1" applyFill="1" applyAlignment="1" applyProtection="1">
      <alignment vertical="top" wrapText="1"/>
    </xf>
    <xf numFmtId="0" fontId="17" fillId="0" borderId="0" xfId="5" applyNumberFormat="1" applyFont="1" applyFill="1" applyAlignment="1" applyProtection="1">
      <alignment vertical="top" wrapText="1"/>
    </xf>
    <xf numFmtId="49" fontId="17" fillId="0" borderId="0" xfId="5" applyNumberFormat="1" applyFont="1" applyFill="1" applyBorder="1" applyAlignment="1" applyProtection="1">
      <alignment vertical="top" wrapText="1"/>
    </xf>
    <xf numFmtId="0" fontId="10" fillId="0" borderId="0" xfId="27" applyFont="1" applyAlignment="1" applyProtection="1">
      <alignment wrapText="1"/>
    </xf>
    <xf numFmtId="0" fontId="10" fillId="0" borderId="0" xfId="27" applyFont="1" applyAlignment="1" applyProtection="1"/>
    <xf numFmtId="4" fontId="10" fillId="0" borderId="0" xfId="27" applyNumberFormat="1" applyFont="1" applyAlignment="1" applyProtection="1">
      <alignment horizontal="right"/>
    </xf>
    <xf numFmtId="4" fontId="10" fillId="0" borderId="0" xfId="27" applyNumberFormat="1" applyFont="1" applyProtection="1"/>
    <xf numFmtId="4" fontId="10" fillId="0" borderId="0" xfId="27" applyNumberFormat="1" applyFont="1" applyBorder="1" applyProtection="1"/>
    <xf numFmtId="0" fontId="34" fillId="0" borderId="0" xfId="5" applyFont="1" applyProtection="1"/>
    <xf numFmtId="49" fontId="17" fillId="0" borderId="0" xfId="5" applyNumberFormat="1" applyFont="1" applyAlignment="1" applyProtection="1">
      <alignment vertical="top" wrapText="1"/>
    </xf>
    <xf numFmtId="0" fontId="34" fillId="0" borderId="0" xfId="5" applyFont="1" applyFill="1" applyAlignment="1" applyProtection="1">
      <alignment wrapText="1"/>
    </xf>
    <xf numFmtId="49" fontId="16" fillId="0" borderId="5" xfId="5" applyNumberFormat="1" applyFont="1" applyFill="1" applyBorder="1" applyAlignment="1" applyProtection="1">
      <alignment vertical="top" wrapText="1"/>
    </xf>
    <xf numFmtId="49" fontId="16" fillId="0" borderId="0" xfId="5" applyNumberFormat="1" applyFont="1" applyFill="1" applyBorder="1" applyAlignment="1" applyProtection="1">
      <alignment vertical="top" wrapText="1"/>
    </xf>
    <xf numFmtId="4" fontId="18" fillId="0" borderId="0" xfId="5" applyNumberFormat="1" applyFont="1" applyAlignment="1" applyProtection="1">
      <alignment horizontal="right"/>
    </xf>
    <xf numFmtId="165" fontId="18" fillId="0" borderId="0" xfId="5" applyNumberFormat="1" applyFont="1" applyProtection="1"/>
    <xf numFmtId="0" fontId="17" fillId="0" borderId="0" xfId="5" applyFont="1" applyFill="1" applyAlignment="1" applyProtection="1">
      <alignment vertical="top" wrapText="1"/>
    </xf>
    <xf numFmtId="49" fontId="17" fillId="0" borderId="4" xfId="5" applyNumberFormat="1" applyFont="1" applyFill="1" applyBorder="1" applyAlignment="1" applyProtection="1">
      <alignment vertical="top" wrapText="1"/>
    </xf>
    <xf numFmtId="49" fontId="47" fillId="0" borderId="0" xfId="5" applyNumberFormat="1" applyFont="1" applyFill="1" applyAlignment="1" applyProtection="1">
      <alignment horizontal="right" vertical="top"/>
    </xf>
    <xf numFmtId="49" fontId="16" fillId="0" borderId="0" xfId="5" applyNumberFormat="1" applyFont="1" applyFill="1" applyAlignment="1" applyProtection="1">
      <alignment horizontal="left" wrapText="1" shrinkToFit="1"/>
    </xf>
    <xf numFmtId="49" fontId="16" fillId="0" borderId="0" xfId="5" applyNumberFormat="1" applyFont="1" applyFill="1" applyAlignment="1" applyProtection="1">
      <alignment vertical="top" wrapText="1" shrinkToFit="1"/>
    </xf>
    <xf numFmtId="4" fontId="17" fillId="0" borderId="0" xfId="5" applyNumberFormat="1" applyFont="1" applyFill="1" applyAlignment="1" applyProtection="1">
      <alignment horizontal="right" wrapText="1" shrinkToFit="1"/>
    </xf>
    <xf numFmtId="49" fontId="10" fillId="0" borderId="0" xfId="5" applyNumberFormat="1" applyFont="1" applyAlignment="1" applyProtection="1">
      <alignment vertical="top" wrapText="1"/>
    </xf>
    <xf numFmtId="0" fontId="36" fillId="0" borderId="0" xfId="5" applyFont="1" applyAlignment="1" applyProtection="1">
      <alignment vertical="top"/>
    </xf>
    <xf numFmtId="49" fontId="24" fillId="0" borderId="0" xfId="5" applyNumberFormat="1" applyFont="1" applyFill="1" applyAlignment="1" applyProtection="1">
      <alignment horizontal="right" vertical="top"/>
    </xf>
    <xf numFmtId="4" fontId="24" fillId="0" borderId="0" xfId="5" applyNumberFormat="1" applyFont="1" applyFill="1" applyAlignment="1" applyProtection="1">
      <alignment horizontal="right" vertical="top"/>
    </xf>
    <xf numFmtId="165" fontId="24" fillId="0" borderId="0" xfId="5" applyNumberFormat="1" applyFont="1" applyFill="1" applyAlignment="1" applyProtection="1">
      <alignment vertical="top"/>
    </xf>
    <xf numFmtId="0" fontId="24" fillId="0" borderId="0" xfId="5" applyFont="1" applyFill="1" applyProtection="1"/>
    <xf numFmtId="0" fontId="41" fillId="0" borderId="0" xfId="5" applyFont="1" applyProtection="1"/>
    <xf numFmtId="49" fontId="26" fillId="0" borderId="0" xfId="5" applyNumberFormat="1" applyFont="1" applyFill="1" applyAlignment="1" applyProtection="1">
      <alignment horizontal="right" vertical="top"/>
    </xf>
    <xf numFmtId="49" fontId="17" fillId="0" borderId="10" xfId="5" applyNumberFormat="1" applyFont="1" applyFill="1" applyBorder="1" applyAlignment="1" applyProtection="1">
      <alignment vertical="top" wrapText="1"/>
    </xf>
    <xf numFmtId="165" fontId="16" fillId="0" borderId="0" xfId="5" applyNumberFormat="1" applyFont="1" applyFill="1" applyBorder="1" applyAlignment="1" applyProtection="1">
      <alignment vertical="top"/>
    </xf>
    <xf numFmtId="0" fontId="39" fillId="0" borderId="0" xfId="36" applyFont="1" applyAlignment="1" applyProtection="1">
      <alignment horizontal="left" vertical="top"/>
    </xf>
    <xf numFmtId="0" fontId="40" fillId="0" borderId="0" xfId="36" applyFont="1" applyProtection="1"/>
    <xf numFmtId="0" fontId="40" fillId="0" borderId="0" xfId="36" applyFont="1" applyAlignment="1" applyProtection="1">
      <alignment horizontal="center"/>
    </xf>
    <xf numFmtId="174" fontId="40" fillId="0" borderId="0" xfId="36" applyNumberFormat="1" applyFont="1" applyAlignment="1" applyProtection="1">
      <alignment horizontal="center"/>
    </xf>
    <xf numFmtId="174" fontId="39" fillId="0" borderId="0" xfId="36" applyNumberFormat="1" applyFont="1" applyAlignment="1" applyProtection="1">
      <alignment horizontal="center"/>
    </xf>
    <xf numFmtId="0" fontId="37" fillId="0" borderId="0" xfId="36" applyFont="1" applyAlignment="1" applyProtection="1">
      <alignment horizontal="left" vertical="top"/>
    </xf>
    <xf numFmtId="0" fontId="38" fillId="0" borderId="0" xfId="36" applyFont="1" applyProtection="1"/>
    <xf numFmtId="0" fontId="38" fillId="0" borderId="0" xfId="36" applyFont="1" applyAlignment="1" applyProtection="1">
      <alignment horizontal="center"/>
    </xf>
    <xf numFmtId="174" fontId="38" fillId="0" borderId="0" xfId="36" applyNumberFormat="1" applyFont="1" applyAlignment="1" applyProtection="1">
      <alignment horizontal="center"/>
    </xf>
    <xf numFmtId="0" fontId="37" fillId="0" borderId="16" xfId="36" applyFont="1" applyBorder="1" applyAlignment="1" applyProtection="1">
      <alignment horizontal="left" vertical="top"/>
    </xf>
    <xf numFmtId="0" fontId="38" fillId="0" borderId="16" xfId="36" applyFont="1" applyBorder="1" applyProtection="1"/>
    <xf numFmtId="0" fontId="38" fillId="0" borderId="16" xfId="36" applyFont="1" applyBorder="1" applyAlignment="1" applyProtection="1">
      <alignment horizontal="center"/>
    </xf>
    <xf numFmtId="174" fontId="38" fillId="0" borderId="16" xfId="36" applyNumberFormat="1" applyFont="1" applyBorder="1" applyAlignment="1" applyProtection="1">
      <alignment horizontal="center"/>
    </xf>
    <xf numFmtId="0" fontId="37" fillId="0" borderId="17" xfId="36" applyFont="1" applyBorder="1" applyAlignment="1" applyProtection="1">
      <alignment horizontal="left" vertical="top"/>
    </xf>
    <xf numFmtId="0" fontId="38" fillId="0" borderId="17" xfId="36" applyFont="1" applyBorder="1" applyProtection="1"/>
    <xf numFmtId="0" fontId="38" fillId="0" borderId="17" xfId="36" applyFont="1" applyBorder="1" applyAlignment="1" applyProtection="1">
      <alignment horizontal="center"/>
    </xf>
    <xf numFmtId="174" fontId="38" fillId="0" borderId="17" xfId="36" applyNumberFormat="1" applyFont="1" applyBorder="1" applyAlignment="1" applyProtection="1">
      <alignment horizontal="center"/>
    </xf>
    <xf numFmtId="0" fontId="37" fillId="0" borderId="4" xfId="36" applyFont="1" applyBorder="1" applyAlignment="1" applyProtection="1">
      <alignment horizontal="left" vertical="top"/>
    </xf>
    <xf numFmtId="0" fontId="37" fillId="0" borderId="4" xfId="36" applyFont="1" applyBorder="1" applyProtection="1"/>
    <xf numFmtId="0" fontId="37" fillId="0" borderId="4" xfId="36" applyFont="1" applyBorder="1" applyAlignment="1" applyProtection="1">
      <alignment horizontal="center"/>
    </xf>
    <xf numFmtId="174" fontId="37" fillId="0" borderId="4" xfId="36" applyNumberFormat="1" applyFont="1" applyBorder="1" applyAlignment="1" applyProtection="1">
      <alignment horizontal="center"/>
    </xf>
    <xf numFmtId="0" fontId="37" fillId="0" borderId="0" xfId="36" applyFont="1" applyProtection="1"/>
    <xf numFmtId="2" fontId="26" fillId="0" borderId="0" xfId="36" applyNumberFormat="1" applyFont="1" applyAlignment="1" applyProtection="1">
      <alignment vertical="top"/>
    </xf>
    <xf numFmtId="2" fontId="24" fillId="0" borderId="0" xfId="36" applyNumberFormat="1" applyFont="1" applyAlignment="1" applyProtection="1">
      <alignment vertical="top"/>
    </xf>
    <xf numFmtId="0" fontId="38" fillId="0" borderId="0" xfId="36" applyFont="1" applyAlignment="1" applyProtection="1">
      <alignment horizontal="left" vertical="top" wrapText="1"/>
    </xf>
    <xf numFmtId="0" fontId="38" fillId="0" borderId="0" xfId="36" applyFont="1" applyAlignment="1" applyProtection="1">
      <alignment wrapText="1"/>
    </xf>
    <xf numFmtId="0" fontId="22" fillId="2" borderId="0" xfId="15" applyFont="1" applyFill="1" applyAlignment="1" applyProtection="1">
      <alignment horizontal="right" vertical="top"/>
    </xf>
    <xf numFmtId="0" fontId="22" fillId="2" borderId="0" xfId="15" applyFont="1" applyFill="1" applyAlignment="1" applyProtection="1">
      <alignment horizontal="center" vertical="top" wrapText="1"/>
    </xf>
    <xf numFmtId="0" fontId="22" fillId="2" borderId="0" xfId="15" applyFont="1" applyFill="1" applyAlignment="1" applyProtection="1">
      <alignment horizontal="center" vertical="top"/>
    </xf>
    <xf numFmtId="174" fontId="22" fillId="2" borderId="0" xfId="15" applyNumberFormat="1" applyFont="1" applyFill="1" applyAlignment="1" applyProtection="1">
      <alignment horizontal="center" vertical="top" wrapText="1"/>
    </xf>
    <xf numFmtId="174" fontId="22" fillId="2" borderId="0" xfId="15" applyNumberFormat="1" applyFont="1" applyFill="1" applyAlignment="1" applyProtection="1">
      <alignment horizontal="center" vertical="top"/>
    </xf>
    <xf numFmtId="49" fontId="16" fillId="0" borderId="0" xfId="5" applyNumberFormat="1" applyFont="1" applyAlignment="1" applyProtection="1">
      <alignment horizontal="left" vertical="top" wrapText="1"/>
    </xf>
    <xf numFmtId="4" fontId="17" fillId="0" borderId="0" xfId="5" applyNumberFormat="1" applyFont="1" applyAlignment="1" applyProtection="1">
      <alignment horizontal="right"/>
    </xf>
    <xf numFmtId="165" fontId="17" fillId="0" borderId="0" xfId="5" applyNumberFormat="1" applyFont="1" applyProtection="1"/>
    <xf numFmtId="0" fontId="17" fillId="0" borderId="0" xfId="5" applyFont="1" applyAlignment="1" applyProtection="1">
      <alignment horizontal="left" vertical="top" wrapText="1"/>
    </xf>
    <xf numFmtId="49" fontId="17" fillId="0" borderId="0" xfId="5" applyNumberFormat="1" applyFont="1" applyAlignment="1" applyProtection="1">
      <alignment horizontal="left" vertical="top" wrapText="1"/>
    </xf>
    <xf numFmtId="0" fontId="37" fillId="0" borderId="18" xfId="36" applyFont="1" applyBorder="1" applyAlignment="1" applyProtection="1">
      <alignment horizontal="left" vertical="top"/>
    </xf>
    <xf numFmtId="0" fontId="38" fillId="0" borderId="18" xfId="36" applyFont="1" applyBorder="1" applyProtection="1"/>
    <xf numFmtId="0" fontId="38" fillId="0" borderId="18" xfId="36" applyFont="1" applyBorder="1" applyAlignment="1" applyProtection="1">
      <alignment horizontal="center"/>
    </xf>
    <xf numFmtId="174" fontId="38" fillId="0" borderId="18" xfId="36" applyNumberFormat="1" applyFont="1" applyBorder="1" applyAlignment="1" applyProtection="1">
      <alignment horizontal="center"/>
    </xf>
    <xf numFmtId="49" fontId="16" fillId="0" borderId="6" xfId="5" applyNumberFormat="1" applyFont="1" applyFill="1" applyBorder="1" applyAlignment="1" applyProtection="1">
      <alignment horizontal="left" vertical="top"/>
    </xf>
    <xf numFmtId="49" fontId="16" fillId="0" borderId="6" xfId="5" applyNumberFormat="1" applyFont="1" applyFill="1" applyBorder="1" applyAlignment="1" applyProtection="1">
      <alignment vertical="top" wrapText="1"/>
    </xf>
    <xf numFmtId="4" fontId="16" fillId="0" borderId="6" xfId="5" applyNumberFormat="1" applyFont="1" applyFill="1" applyBorder="1" applyAlignment="1" applyProtection="1">
      <alignment horizontal="right"/>
    </xf>
    <xf numFmtId="0" fontId="37" fillId="0" borderId="0" xfId="36" applyFont="1" applyFill="1" applyAlignment="1" applyProtection="1">
      <alignment horizontal="left" vertical="top"/>
    </xf>
    <xf numFmtId="0" fontId="38" fillId="0" borderId="0" xfId="36" applyFont="1" applyFill="1" applyProtection="1"/>
    <xf numFmtId="0" fontId="38" fillId="0" borderId="0" xfId="36" applyFont="1" applyFill="1" applyAlignment="1" applyProtection="1">
      <alignment horizontal="center"/>
    </xf>
    <xf numFmtId="174" fontId="38" fillId="0" borderId="0" xfId="36" applyNumberFormat="1" applyFont="1" applyFill="1" applyAlignment="1" applyProtection="1">
      <alignment horizontal="center"/>
    </xf>
    <xf numFmtId="2" fontId="17" fillId="0" borderId="0" xfId="36" applyNumberFormat="1" applyFont="1" applyFill="1" applyAlignment="1" applyProtection="1">
      <alignment horizontal="left" vertical="top"/>
    </xf>
    <xf numFmtId="0" fontId="17" fillId="0" borderId="0" xfId="36" applyFont="1" applyFill="1" applyAlignment="1" applyProtection="1">
      <alignment horizontal="justify" vertical="top" wrapText="1"/>
    </xf>
    <xf numFmtId="0" fontId="37" fillId="0" borderId="18" xfId="36" applyFont="1" applyFill="1" applyBorder="1" applyAlignment="1" applyProtection="1">
      <alignment horizontal="left" vertical="top"/>
    </xf>
    <xf numFmtId="0" fontId="38" fillId="0" borderId="18" xfId="36" applyFont="1" applyFill="1" applyBorder="1" applyProtection="1"/>
    <xf numFmtId="0" fontId="38" fillId="0" borderId="18" xfId="36" applyFont="1" applyFill="1" applyBorder="1" applyAlignment="1" applyProtection="1">
      <alignment horizontal="center"/>
    </xf>
    <xf numFmtId="174" fontId="38" fillId="0" borderId="18" xfId="36" applyNumberFormat="1" applyFont="1" applyFill="1" applyBorder="1" applyAlignment="1" applyProtection="1">
      <alignment horizontal="center"/>
    </xf>
    <xf numFmtId="0" fontId="37" fillId="0" borderId="0" xfId="36" applyFont="1" applyFill="1" applyProtection="1"/>
    <xf numFmtId="49" fontId="16" fillId="0" borderId="0" xfId="5" applyNumberFormat="1" applyFont="1" applyAlignment="1" applyProtection="1">
      <alignment horizontal="justify" vertical="top" wrapText="1"/>
    </xf>
    <xf numFmtId="49" fontId="16" fillId="0" borderId="0" xfId="5" applyNumberFormat="1" applyFont="1" applyAlignment="1" applyProtection="1">
      <alignment vertical="top" wrapText="1"/>
    </xf>
    <xf numFmtId="174" fontId="38" fillId="0" borderId="0" xfId="36" applyNumberFormat="1" applyFont="1" applyAlignment="1" applyProtection="1">
      <alignment horizontal="center"/>
      <protection locked="0"/>
    </xf>
    <xf numFmtId="174" fontId="38" fillId="0" borderId="18" xfId="36" applyNumberFormat="1" applyFont="1" applyBorder="1" applyAlignment="1" applyProtection="1">
      <alignment horizontal="center"/>
      <protection locked="0"/>
    </xf>
    <xf numFmtId="174" fontId="38" fillId="0" borderId="0" xfId="36" applyNumberFormat="1" applyFont="1" applyFill="1" applyAlignment="1" applyProtection="1">
      <alignment horizontal="center"/>
      <protection locked="0"/>
    </xf>
    <xf numFmtId="174" fontId="38" fillId="0" borderId="18" xfId="36" applyNumberFormat="1" applyFont="1" applyFill="1" applyBorder="1" applyAlignment="1" applyProtection="1">
      <alignment horizontal="center"/>
      <protection locked="0"/>
    </xf>
    <xf numFmtId="49" fontId="17" fillId="0" borderId="0" xfId="39" applyNumberFormat="1" applyFont="1" applyAlignment="1" applyProtection="1">
      <alignment horizontal="left" wrapText="1"/>
    </xf>
    <xf numFmtId="4" fontId="16" fillId="0" borderId="0" xfId="39" applyNumberFormat="1" applyFont="1" applyAlignment="1" applyProtection="1"/>
    <xf numFmtId="2" fontId="16" fillId="0" borderId="0" xfId="39" applyNumberFormat="1" applyFont="1" applyAlignment="1" applyProtection="1"/>
    <xf numFmtId="166" fontId="16" fillId="0" borderId="0" xfId="39" applyNumberFormat="1" applyFont="1" applyAlignment="1" applyProtection="1"/>
    <xf numFmtId="0" fontId="16" fillId="0" borderId="0" xfId="39" applyFont="1" applyAlignment="1" applyProtection="1"/>
    <xf numFmtId="4" fontId="17" fillId="0" borderId="0" xfId="39" applyNumberFormat="1" applyFont="1" applyAlignment="1" applyProtection="1">
      <alignment horizontal="left" wrapText="1"/>
    </xf>
    <xf numFmtId="2" fontId="17" fillId="0" borderId="0" xfId="39" applyNumberFormat="1" applyFont="1" applyAlignment="1" applyProtection="1"/>
    <xf numFmtId="166" fontId="17" fillId="0" borderId="0" xfId="39" applyNumberFormat="1" applyFont="1" applyAlignment="1" applyProtection="1"/>
    <xf numFmtId="0" fontId="16" fillId="0" borderId="0" xfId="29" applyFont="1" applyAlignment="1" applyProtection="1"/>
    <xf numFmtId="0" fontId="16" fillId="0" borderId="25" xfId="40" applyFont="1" applyBorder="1" applyAlignment="1" applyProtection="1">
      <alignment horizontal="center"/>
    </xf>
    <xf numFmtId="0" fontId="16" fillId="0" borderId="25" xfId="40" applyFont="1" applyBorder="1" applyAlignment="1" applyProtection="1">
      <alignment horizontal="center" wrapText="1"/>
    </xf>
    <xf numFmtId="2" fontId="16" fillId="0" borderId="25" xfId="40" applyNumberFormat="1" applyFont="1" applyBorder="1" applyAlignment="1" applyProtection="1">
      <alignment horizontal="center"/>
    </xf>
    <xf numFmtId="176" fontId="16" fillId="0" borderId="25" xfId="30" applyFont="1" applyFill="1" applyBorder="1" applyAlignment="1" applyProtection="1">
      <alignment horizontal="center"/>
    </xf>
    <xf numFmtId="49" fontId="16" fillId="0" borderId="0" xfId="39" applyNumberFormat="1" applyFont="1" applyAlignment="1" applyProtection="1">
      <alignment horizontal="left" wrapText="1"/>
    </xf>
    <xf numFmtId="4" fontId="16" fillId="0" borderId="0" xfId="39" applyNumberFormat="1" applyFont="1" applyAlignment="1" applyProtection="1">
      <alignment horizontal="left" wrapText="1"/>
    </xf>
    <xf numFmtId="49" fontId="16" fillId="0" borderId="0" xfId="29" applyNumberFormat="1" applyFont="1" applyAlignment="1" applyProtection="1"/>
    <xf numFmtId="2" fontId="16" fillId="0" borderId="0" xfId="29" applyNumberFormat="1" applyFont="1" applyAlignment="1" applyProtection="1"/>
    <xf numFmtId="166" fontId="16" fillId="0" borderId="0" xfId="29" applyNumberFormat="1" applyFont="1" applyAlignment="1" applyProtection="1"/>
    <xf numFmtId="49" fontId="17" fillId="0" borderId="0" xfId="39" applyNumberFormat="1" applyFont="1" applyAlignment="1" applyProtection="1">
      <alignment horizontal="center" wrapText="1"/>
    </xf>
    <xf numFmtId="0" fontId="17" fillId="0" borderId="0" xfId="29" applyFont="1" applyAlignment="1" applyProtection="1">
      <alignment wrapText="1"/>
    </xf>
    <xf numFmtId="0" fontId="17" fillId="0" borderId="0" xfId="29" applyFont="1" applyAlignment="1" applyProtection="1">
      <alignment horizontal="right" wrapText="1"/>
    </xf>
    <xf numFmtId="49" fontId="17" fillId="0" borderId="0" xfId="29" applyNumberFormat="1" applyFont="1" applyAlignment="1" applyProtection="1">
      <alignment horizontal="center"/>
    </xf>
    <xf numFmtId="2" fontId="17" fillId="0" borderId="0" xfId="0" applyNumberFormat="1" applyFont="1" applyAlignment="1" applyProtection="1">
      <alignment horizontal="right"/>
    </xf>
    <xf numFmtId="4" fontId="17" fillId="0" borderId="0" xfId="0" applyNumberFormat="1" applyFont="1" applyAlignment="1" applyProtection="1">
      <alignment horizontal="right"/>
    </xf>
    <xf numFmtId="4" fontId="17" fillId="0" borderId="0" xfId="7" applyNumberFormat="1" applyFont="1" applyAlignment="1" applyProtection="1">
      <alignment horizontal="justify" wrapText="1"/>
    </xf>
    <xf numFmtId="0" fontId="17" fillId="0" borderId="0" xfId="29" applyFont="1" applyAlignment="1" applyProtection="1"/>
    <xf numFmtId="0" fontId="17" fillId="0" borderId="0" xfId="39" applyFont="1" applyAlignment="1" applyProtection="1">
      <alignment horizontal="left" wrapText="1"/>
    </xf>
    <xf numFmtId="166" fontId="17" fillId="0" borderId="0" xfId="29" applyNumberFormat="1" applyFont="1" applyAlignment="1" applyProtection="1"/>
    <xf numFmtId="49" fontId="17" fillId="0" borderId="0" xfId="29" applyNumberFormat="1" applyFont="1" applyAlignment="1" applyProtection="1"/>
    <xf numFmtId="0" fontId="16" fillId="0" borderId="0" xfId="39" applyFont="1" applyAlignment="1" applyProtection="1">
      <alignment horizontal="right" wrapText="1"/>
    </xf>
    <xf numFmtId="2" fontId="16" fillId="0" borderId="0" xfId="39" applyNumberFormat="1" applyFont="1" applyAlignment="1" applyProtection="1">
      <alignment horizontal="right"/>
    </xf>
    <xf numFmtId="49" fontId="16" fillId="0" borderId="20" xfId="39" applyNumberFormat="1" applyFont="1" applyBorder="1" applyAlignment="1" applyProtection="1">
      <alignment horizontal="left" wrapText="1"/>
    </xf>
    <xf numFmtId="4" fontId="16" fillId="0" borderId="23" xfId="39" applyNumberFormat="1" applyFont="1" applyBorder="1" applyAlignment="1" applyProtection="1">
      <alignment horizontal="left" wrapText="1"/>
    </xf>
    <xf numFmtId="2" fontId="16" fillId="0" borderId="23" xfId="39" applyNumberFormat="1" applyFont="1" applyBorder="1" applyAlignment="1" applyProtection="1"/>
    <xf numFmtId="166" fontId="16" fillId="0" borderId="24" xfId="39" applyNumberFormat="1" applyFont="1" applyBorder="1" applyAlignment="1" applyProtection="1"/>
    <xf numFmtId="2" fontId="17" fillId="0" borderId="0" xfId="39" applyNumberFormat="1" applyFont="1" applyAlignment="1" applyProtection="1">
      <alignment horizontal="right"/>
    </xf>
    <xf numFmtId="0" fontId="17" fillId="0" borderId="0" xfId="39" applyFont="1" applyAlignment="1" applyProtection="1">
      <alignment horizontal="right" wrapText="1"/>
    </xf>
    <xf numFmtId="2" fontId="17" fillId="0" borderId="0" xfId="29" applyNumberFormat="1" applyFont="1" applyAlignment="1" applyProtection="1">
      <alignment horizontal="right"/>
    </xf>
    <xf numFmtId="49" fontId="17" fillId="0" borderId="0" xfId="29" applyNumberFormat="1" applyFont="1" applyAlignment="1" applyProtection="1">
      <alignment horizontal="right"/>
    </xf>
    <xf numFmtId="2" fontId="16" fillId="0" borderId="0" xfId="29" applyNumberFormat="1" applyFont="1" applyAlignment="1" applyProtection="1">
      <alignment horizontal="right"/>
    </xf>
    <xf numFmtId="0" fontId="17" fillId="0" borderId="0" xfId="29" quotePrefix="1" applyFont="1" applyAlignment="1" applyProtection="1">
      <alignment wrapText="1"/>
    </xf>
    <xf numFmtId="166" fontId="17" fillId="0" borderId="0" xfId="39" applyNumberFormat="1" applyFont="1" applyBorder="1" applyAlignment="1" applyProtection="1"/>
    <xf numFmtId="166" fontId="16" fillId="0" borderId="0" xfId="39" applyNumberFormat="1" applyFont="1" applyBorder="1" applyAlignment="1" applyProtection="1"/>
    <xf numFmtId="0" fontId="16" fillId="0" borderId="23" xfId="29" applyFont="1" applyBorder="1" applyAlignment="1" applyProtection="1"/>
    <xf numFmtId="166" fontId="16" fillId="0" borderId="4" xfId="39" applyNumberFormat="1" applyFont="1" applyBorder="1" applyAlignment="1" applyProtection="1"/>
    <xf numFmtId="166" fontId="16" fillId="0" borderId="17" xfId="39" applyNumberFormat="1" applyFont="1" applyBorder="1" applyAlignment="1" applyProtection="1"/>
    <xf numFmtId="4" fontId="16" fillId="0" borderId="23" xfId="39" applyNumberFormat="1" applyFont="1" applyBorder="1" applyAlignment="1" applyProtection="1"/>
    <xf numFmtId="176" fontId="16" fillId="0" borderId="25" xfId="30" applyFont="1" applyFill="1" applyBorder="1" applyAlignment="1" applyProtection="1">
      <alignment horizontal="center"/>
      <protection locked="0"/>
    </xf>
    <xf numFmtId="0" fontId="17" fillId="0" borderId="25" xfId="40" applyFont="1" applyBorder="1" applyAlignment="1" applyProtection="1">
      <alignment horizontal="center"/>
    </xf>
    <xf numFmtId="0" fontId="17" fillId="0" borderId="0" xfId="0" applyFont="1" applyProtection="1">
      <protection locked="0"/>
    </xf>
    <xf numFmtId="43" fontId="17" fillId="0" borderId="0" xfId="38" applyFont="1" applyFill="1" applyBorder="1" applyProtection="1">
      <protection locked="0"/>
    </xf>
    <xf numFmtId="43" fontId="16" fillId="0" borderId="0" xfId="38" applyFont="1" applyFill="1" applyProtection="1">
      <protection locked="0"/>
    </xf>
    <xf numFmtId="0" fontId="16" fillId="0" borderId="0" xfId="0" applyFont="1" applyProtection="1">
      <protection locked="0"/>
    </xf>
    <xf numFmtId="43" fontId="16" fillId="0" borderId="27" xfId="38" applyFont="1" applyFill="1" applyBorder="1" applyProtection="1">
      <protection locked="0"/>
    </xf>
    <xf numFmtId="43" fontId="16" fillId="0" borderId="0" xfId="38" applyFont="1" applyFill="1" applyBorder="1" applyProtection="1">
      <protection locked="0"/>
    </xf>
    <xf numFmtId="0" fontId="16" fillId="0" borderId="0" xfId="0" applyFont="1" applyBorder="1" applyProtection="1">
      <protection locked="0"/>
    </xf>
    <xf numFmtId="43" fontId="17" fillId="0" borderId="0" xfId="38" applyFont="1" applyFill="1" applyProtection="1">
      <protection locked="0"/>
    </xf>
    <xf numFmtId="0" fontId="17" fillId="0" borderId="29" xfId="0" applyFont="1" applyBorder="1" applyProtection="1">
      <protection locked="0"/>
    </xf>
    <xf numFmtId="164" fontId="17" fillId="0" borderId="0" xfId="38" applyNumberFormat="1" applyFont="1" applyFill="1" applyProtection="1">
      <protection locked="0"/>
    </xf>
    <xf numFmtId="181" fontId="17" fillId="0" borderId="0" xfId="0" applyNumberFormat="1" applyFont="1" applyProtection="1">
      <protection locked="0"/>
    </xf>
    <xf numFmtId="181" fontId="17" fillId="0" borderId="0" xfId="0" applyNumberFormat="1" applyFont="1" applyAlignment="1" applyProtection="1">
      <alignment horizontal="right"/>
      <protection locked="0"/>
    </xf>
    <xf numFmtId="180" fontId="17" fillId="0" borderId="0" xfId="38" applyNumberFormat="1" applyFont="1" applyFill="1" applyAlignment="1" applyProtection="1">
      <alignment horizontal="right"/>
      <protection locked="0"/>
    </xf>
    <xf numFmtId="182" fontId="17" fillId="0" borderId="0" xfId="0" applyNumberFormat="1" applyFont="1" applyAlignment="1" applyProtection="1">
      <alignment horizontal="right"/>
      <protection locked="0"/>
    </xf>
    <xf numFmtId="164" fontId="17" fillId="0" borderId="0" xfId="38" applyNumberFormat="1" applyFont="1" applyFill="1" applyAlignment="1" applyProtection="1">
      <alignment horizontal="right"/>
      <protection locked="0"/>
    </xf>
    <xf numFmtId="0" fontId="16" fillId="0" borderId="0" xfId="0" applyFont="1" applyBorder="1" applyProtection="1"/>
    <xf numFmtId="0" fontId="16" fillId="0" borderId="0" xfId="0" applyFont="1" applyProtection="1"/>
    <xf numFmtId="0" fontId="17" fillId="0" borderId="0" xfId="0" applyFont="1" applyProtection="1"/>
    <xf numFmtId="43" fontId="17" fillId="0" borderId="0" xfId="38" applyFont="1" applyFill="1" applyProtection="1"/>
    <xf numFmtId="0" fontId="17" fillId="0" borderId="29" xfId="0" applyFont="1" applyBorder="1" applyProtection="1"/>
    <xf numFmtId="164" fontId="17" fillId="0" borderId="0" xfId="38" applyNumberFormat="1" applyFont="1" applyFill="1" applyProtection="1"/>
    <xf numFmtId="179" fontId="16" fillId="0" borderId="0" xfId="0" applyNumberFormat="1" applyFont="1" applyProtection="1"/>
    <xf numFmtId="179" fontId="17" fillId="0" borderId="0" xfId="0" applyNumberFormat="1" applyFont="1" applyProtection="1"/>
    <xf numFmtId="166" fontId="17" fillId="0" borderId="0" xfId="0" applyNumberFormat="1" applyFont="1" applyProtection="1"/>
    <xf numFmtId="0" fontId="51" fillId="0" borderId="0" xfId="0" applyFont="1" applyProtection="1"/>
    <xf numFmtId="166" fontId="16" fillId="0" borderId="0" xfId="38" applyNumberFormat="1" applyFont="1" applyFill="1" applyProtection="1"/>
    <xf numFmtId="0" fontId="16" fillId="0" borderId="26" xfId="0" applyFont="1" applyBorder="1" applyProtection="1"/>
    <xf numFmtId="179" fontId="16" fillId="0" borderId="27" xfId="0" applyNumberFormat="1" applyFont="1" applyBorder="1" applyProtection="1"/>
    <xf numFmtId="166" fontId="16" fillId="0" borderId="28" xfId="38" applyNumberFormat="1" applyFont="1" applyFill="1" applyBorder="1" applyProtection="1"/>
    <xf numFmtId="166" fontId="16" fillId="0" borderId="0" xfId="38" applyNumberFormat="1" applyFont="1" applyFill="1" applyBorder="1" applyProtection="1"/>
    <xf numFmtId="179" fontId="16" fillId="0" borderId="0" xfId="0" applyNumberFormat="1" applyFont="1" applyBorder="1" applyProtection="1"/>
    <xf numFmtId="166" fontId="17" fillId="0" borderId="0" xfId="38" applyNumberFormat="1" applyFont="1" applyFill="1" applyProtection="1"/>
    <xf numFmtId="166" fontId="16" fillId="0" borderId="0" xfId="0" applyNumberFormat="1" applyFont="1" applyProtection="1"/>
    <xf numFmtId="179" fontId="17" fillId="0" borderId="29" xfId="0" applyNumberFormat="1" applyFont="1" applyBorder="1" applyProtection="1"/>
    <xf numFmtId="166" fontId="17" fillId="0" borderId="29" xfId="0" applyNumberFormat="1" applyFont="1" applyBorder="1" applyProtection="1"/>
    <xf numFmtId="2" fontId="17" fillId="0" borderId="0" xfId="0" applyNumberFormat="1" applyFont="1" applyProtection="1"/>
    <xf numFmtId="181" fontId="17" fillId="0" borderId="0" xfId="0" applyNumberFormat="1" applyFont="1" applyProtection="1"/>
    <xf numFmtId="166" fontId="17" fillId="0" borderId="0" xfId="38" applyNumberFormat="1" applyFont="1" applyProtection="1"/>
    <xf numFmtId="43" fontId="17" fillId="0" borderId="29" xfId="38" applyFont="1" applyFill="1" applyBorder="1" applyProtection="1">
      <protection locked="0"/>
    </xf>
    <xf numFmtId="180" fontId="17" fillId="0" borderId="0" xfId="38" applyNumberFormat="1" applyFont="1" applyFill="1" applyProtection="1">
      <protection locked="0"/>
    </xf>
    <xf numFmtId="182" fontId="17" fillId="0" borderId="0" xfId="0" applyNumberFormat="1" applyFont="1" applyProtection="1">
      <protection locked="0"/>
    </xf>
    <xf numFmtId="166" fontId="17" fillId="0" borderId="29" xfId="38" applyNumberFormat="1" applyFont="1" applyFill="1" applyBorder="1" applyProtection="1"/>
    <xf numFmtId="0" fontId="16" fillId="0" borderId="27" xfId="0" applyFont="1" applyBorder="1" applyProtection="1"/>
    <xf numFmtId="166" fontId="17" fillId="0" borderId="0" xfId="38" applyNumberFormat="1" applyFont="1" applyFill="1" applyBorder="1" applyProtection="1"/>
    <xf numFmtId="180" fontId="17" fillId="0" borderId="0" xfId="38" applyNumberFormat="1" applyFont="1" applyFill="1" applyProtection="1"/>
    <xf numFmtId="183" fontId="17" fillId="0" borderId="0" xfId="38" applyNumberFormat="1" applyFont="1" applyFill="1" applyAlignment="1" applyProtection="1">
      <alignment horizontal="right"/>
    </xf>
    <xf numFmtId="180" fontId="17" fillId="0" borderId="0" xfId="38" applyNumberFormat="1" applyFont="1" applyProtection="1"/>
    <xf numFmtId="183" fontId="17" fillId="0" borderId="0" xfId="38" applyNumberFormat="1" applyFont="1" applyAlignment="1" applyProtection="1">
      <alignment horizontal="right"/>
    </xf>
    <xf numFmtId="180" fontId="17" fillId="0" borderId="0" xfId="38" applyNumberFormat="1" applyFont="1" applyProtection="1">
      <protection locked="0"/>
    </xf>
    <xf numFmtId="4" fontId="17" fillId="6" borderId="4" xfId="5" applyNumberFormat="1" applyFont="1" applyFill="1" applyBorder="1" applyAlignment="1" applyProtection="1">
      <alignment horizontal="left" vertical="top"/>
    </xf>
    <xf numFmtId="4" fontId="17" fillId="6" borderId="4" xfId="5" applyNumberFormat="1" applyFont="1" applyFill="1" applyBorder="1" applyAlignment="1" applyProtection="1">
      <alignment horizontal="right"/>
    </xf>
    <xf numFmtId="165" fontId="17" fillId="6" borderId="4" xfId="5" applyNumberFormat="1" applyFont="1" applyFill="1" applyBorder="1" applyProtection="1"/>
    <xf numFmtId="49" fontId="17" fillId="6" borderId="0" xfId="5" applyNumberFormat="1" applyFont="1" applyFill="1" applyAlignment="1" applyProtection="1">
      <alignment horizontal="justify" vertical="top" wrapText="1"/>
    </xf>
    <xf numFmtId="4" fontId="17" fillId="6" borderId="0" xfId="5" applyNumberFormat="1" applyFont="1" applyFill="1" applyAlignment="1" applyProtection="1">
      <alignment horizontal="right"/>
    </xf>
    <xf numFmtId="166" fontId="17" fillId="6" borderId="0" xfId="5" applyNumberFormat="1" applyFont="1" applyFill="1" applyProtection="1"/>
    <xf numFmtId="49" fontId="17" fillId="6" borderId="0" xfId="5" applyNumberFormat="1" applyFont="1" applyFill="1" applyAlignment="1" applyProtection="1">
      <alignment vertical="top" wrapText="1"/>
    </xf>
    <xf numFmtId="4" fontId="17" fillId="6" borderId="4" xfId="5" applyNumberFormat="1" applyFont="1" applyFill="1" applyBorder="1" applyAlignment="1" applyProtection="1">
      <alignment vertical="top"/>
    </xf>
    <xf numFmtId="174" fontId="16" fillId="0" borderId="32" xfId="0" applyNumberFormat="1" applyFont="1" applyFill="1" applyBorder="1" applyAlignment="1" applyProtection="1">
      <alignment horizontal="right"/>
    </xf>
    <xf numFmtId="174" fontId="17" fillId="0" borderId="33" xfId="0" applyNumberFormat="1" applyFont="1" applyFill="1" applyBorder="1" applyAlignment="1" applyProtection="1">
      <alignment horizontal="right"/>
    </xf>
    <xf numFmtId="174" fontId="16" fillId="0" borderId="33" xfId="0" applyNumberFormat="1" applyFont="1" applyFill="1" applyBorder="1" applyAlignment="1" applyProtection="1">
      <alignment horizontal="right"/>
    </xf>
    <xf numFmtId="174" fontId="16" fillId="0" borderId="34" xfId="0" applyNumberFormat="1" applyFont="1" applyFill="1" applyBorder="1" applyAlignment="1" applyProtection="1">
      <alignment horizontal="right"/>
    </xf>
  </cellXfs>
  <cellStyles count="41">
    <cellStyle name="Comma0" xfId="1" xr:uid="{00000000-0005-0000-0000-000000000000}"/>
    <cellStyle name="Currency0" xfId="2" xr:uid="{00000000-0005-0000-0000-000001000000}"/>
    <cellStyle name="Date" xfId="3" xr:uid="{00000000-0005-0000-0000-000002000000}"/>
    <cellStyle name="Excel Built-in Normal" xfId="18" xr:uid="{00000000-0005-0000-0000-000003000000}"/>
    <cellStyle name="Fixed" xfId="4" xr:uid="{00000000-0005-0000-0000-000004000000}"/>
    <cellStyle name="Napis" xfId="19" xr:uid="{00000000-0005-0000-0000-000005000000}"/>
    <cellStyle name="Naslov 1" xfId="8" builtinId="16" hidden="1"/>
    <cellStyle name="Naslov 2" xfId="9" builtinId="17" hidden="1"/>
    <cellStyle name="naslov2" xfId="29" xr:uid="{00000000-0005-0000-0000-000008000000}"/>
    <cellStyle name="Navadno" xfId="0" builtinId="0"/>
    <cellStyle name="Navadno 2" xfId="11" xr:uid="{00000000-0005-0000-0000-00000A000000}"/>
    <cellStyle name="Navadno 2 2" xfId="13" xr:uid="{00000000-0005-0000-0000-00000B000000}"/>
    <cellStyle name="Navadno 2 3" xfId="16" xr:uid="{00000000-0005-0000-0000-00000C000000}"/>
    <cellStyle name="Navadno 2 3 2" xfId="17" xr:uid="{00000000-0005-0000-0000-00000D000000}"/>
    <cellStyle name="Navadno 2 4" xfId="25" xr:uid="{00000000-0005-0000-0000-00000E000000}"/>
    <cellStyle name="Navadno 2 48" xfId="37" xr:uid="{00000000-0005-0000-0000-00000F000000}"/>
    <cellStyle name="Navadno 2_List4" xfId="20" xr:uid="{00000000-0005-0000-0000-000010000000}"/>
    <cellStyle name="Navadno 3" xfId="15" xr:uid="{00000000-0005-0000-0000-000011000000}"/>
    <cellStyle name="Navadno 3 2" xfId="26" xr:uid="{00000000-0005-0000-0000-000012000000}"/>
    <cellStyle name="Navadno 3_List4" xfId="21" xr:uid="{00000000-0005-0000-0000-000013000000}"/>
    <cellStyle name="Navadno 4" xfId="22" xr:uid="{00000000-0005-0000-0000-000014000000}"/>
    <cellStyle name="Navadno 5" xfId="27" xr:uid="{00000000-0005-0000-0000-000015000000}"/>
    <cellStyle name="Navadno 5 2" xfId="33" xr:uid="{00000000-0005-0000-0000-000016000000}"/>
    <cellStyle name="Navadno 6" xfId="28" xr:uid="{00000000-0005-0000-0000-000017000000}"/>
    <cellStyle name="Navadno 7" xfId="35" xr:uid="{00000000-0005-0000-0000-000018000000}"/>
    <cellStyle name="Navadno 8" xfId="36" xr:uid="{00000000-0005-0000-0000-000019000000}"/>
    <cellStyle name="Navadno_Jerancic_POPIS_KANALIZACIJA" xfId="39" xr:uid="{28D67ED8-5B5A-4EA1-AAAB-246A855530AF}"/>
    <cellStyle name="Navadno_SLOV_C" xfId="5" xr:uid="{00000000-0005-0000-0000-00001A000000}"/>
    <cellStyle name="Navadno_TENIS-OTOCEC" xfId="6" xr:uid="{00000000-0005-0000-0000-00001B000000}"/>
    <cellStyle name="Navadno_Tuje storitve" xfId="40" xr:uid="{F925A1F9-E9B2-410E-81EC-32964DFC5EA6}"/>
    <cellStyle name="Normal_I-BREZOV" xfId="7" xr:uid="{00000000-0005-0000-0000-00001C000000}"/>
    <cellStyle name="Valuta 2" xfId="14" xr:uid="{00000000-0005-0000-0000-00001D000000}"/>
    <cellStyle name="Valuta 2 2" xfId="24" xr:uid="{00000000-0005-0000-0000-00001E000000}"/>
    <cellStyle name="Valuta 2_List4" xfId="23" xr:uid="{00000000-0005-0000-0000-00001F000000}"/>
    <cellStyle name="Valuta 3" xfId="30" xr:uid="{00000000-0005-0000-0000-000020000000}"/>
    <cellStyle name="Vejica" xfId="38" builtinId="3"/>
    <cellStyle name="Vejica 2" xfId="12" xr:uid="{00000000-0005-0000-0000-000021000000}"/>
    <cellStyle name="Vejica 3" xfId="31" xr:uid="{00000000-0005-0000-0000-000022000000}"/>
    <cellStyle name="Vejica 4" xfId="32" xr:uid="{00000000-0005-0000-0000-000023000000}"/>
    <cellStyle name="Vejica 4 2" xfId="34" xr:uid="{00000000-0005-0000-0000-000024000000}"/>
    <cellStyle name="Vsota" xfId="10" builtinId="25"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
  <sheetViews>
    <sheetView tabSelected="1" view="pageBreakPreview" zoomScaleNormal="145" zoomScaleSheetLayoutView="100" workbookViewId="0">
      <selection activeCell="E14" sqref="E14"/>
    </sheetView>
  </sheetViews>
  <sheetFormatPr defaultRowHeight="16.5"/>
  <cols>
    <col min="1" max="1" width="5.7109375" style="235" customWidth="1"/>
    <col min="2" max="2" width="55.42578125" style="215" customWidth="1"/>
    <col min="3" max="3" width="7.42578125" style="215" customWidth="1"/>
    <col min="4" max="4" width="15.42578125" style="253" customWidth="1"/>
    <col min="5" max="5" width="16.42578125" style="253" bestFit="1" customWidth="1"/>
    <col min="6" max="6" width="16.42578125" style="252" bestFit="1" customWidth="1"/>
    <col min="7" max="16384" width="9.140625" style="215"/>
  </cols>
  <sheetData>
    <row r="1" spans="1:7">
      <c r="A1" s="213" t="s">
        <v>102</v>
      </c>
      <c r="B1" s="213"/>
      <c r="C1" s="214"/>
      <c r="D1" s="213"/>
      <c r="E1" s="214"/>
      <c r="F1" s="213"/>
    </row>
    <row r="2" spans="1:7" ht="93.75" customHeight="1">
      <c r="A2" s="216" t="s">
        <v>514</v>
      </c>
      <c r="B2" s="216"/>
      <c r="C2" s="217"/>
      <c r="D2" s="216"/>
      <c r="E2" s="217"/>
      <c r="F2" s="216"/>
    </row>
    <row r="3" spans="1:7">
      <c r="A3" s="218"/>
      <c r="B3" s="219"/>
      <c r="C3" s="220"/>
      <c r="D3" s="221" t="s">
        <v>126</v>
      </c>
      <c r="E3" s="221" t="s">
        <v>171</v>
      </c>
      <c r="F3" s="222" t="s">
        <v>106</v>
      </c>
    </row>
    <row r="4" spans="1:7" ht="19.899999999999999" customHeight="1">
      <c r="A4" s="223" t="s">
        <v>310</v>
      </c>
      <c r="B4" s="220" t="s">
        <v>127</v>
      </c>
      <c r="C4" s="220"/>
      <c r="D4" s="224">
        <f>'PLOČNIK_3. faza'!$E$15</f>
        <v>7500</v>
      </c>
      <c r="E4" s="224">
        <f>'PLOČNIK_4. faza'!$E$15+ODVODNJAVANJE_4.faza!E10</f>
        <v>21000</v>
      </c>
      <c r="F4" s="225">
        <f t="shared" ref="F4:F14" si="0">SUM(D4:E4)</f>
        <v>28500</v>
      </c>
    </row>
    <row r="5" spans="1:7" ht="19.899999999999999" customHeight="1">
      <c r="A5" s="223" t="s">
        <v>312</v>
      </c>
      <c r="B5" s="220" t="s">
        <v>128</v>
      </c>
      <c r="C5" s="220"/>
      <c r="D5" s="224">
        <f>+'CR - 3. faza'!F116</f>
        <v>0</v>
      </c>
      <c r="E5" s="224">
        <f>+'CR - 4. faza'!F118</f>
        <v>0</v>
      </c>
      <c r="F5" s="225">
        <f t="shared" si="0"/>
        <v>0</v>
      </c>
    </row>
    <row r="6" spans="1:7" ht="19.899999999999999" customHeight="1">
      <c r="A6" s="223" t="s">
        <v>314</v>
      </c>
      <c r="B6" s="220" t="s">
        <v>129</v>
      </c>
      <c r="C6" s="220"/>
      <c r="D6" s="224">
        <f>+'SN in NN - 3. FAZA'!E9</f>
        <v>0</v>
      </c>
      <c r="E6" s="224">
        <f>+'SN in NN - 4. faza'!E8</f>
        <v>0</v>
      </c>
      <c r="F6" s="225">
        <f t="shared" si="0"/>
        <v>0</v>
      </c>
    </row>
    <row r="7" spans="1:7" ht="19.899999999999999" customHeight="1">
      <c r="A7" s="223" t="s">
        <v>358</v>
      </c>
      <c r="B7" s="220" t="s">
        <v>130</v>
      </c>
      <c r="C7" s="220"/>
      <c r="D7" s="224">
        <f>+'TK zaščita - 3. faza'!F10</f>
        <v>0</v>
      </c>
      <c r="E7" s="224">
        <f>+'TK zaščita - 4. faza'!G10</f>
        <v>0</v>
      </c>
      <c r="F7" s="225">
        <f t="shared" si="0"/>
        <v>0</v>
      </c>
    </row>
    <row r="8" spans="1:7" s="162" customFormat="1">
      <c r="A8" s="226" t="s">
        <v>360</v>
      </c>
      <c r="B8" s="227" t="s">
        <v>515</v>
      </c>
      <c r="C8" s="227"/>
      <c r="D8" s="228">
        <f>0.1*(D4+D5+D6+D7)</f>
        <v>750</v>
      </c>
      <c r="E8" s="228">
        <f>0.1*(E4+E5+E6+E7)</f>
        <v>2100</v>
      </c>
      <c r="F8" s="225">
        <f t="shared" si="0"/>
        <v>2850</v>
      </c>
      <c r="G8" s="229"/>
    </row>
    <row r="9" spans="1:7" s="162" customFormat="1" ht="82.5">
      <c r="A9" s="230" t="s">
        <v>362</v>
      </c>
      <c r="B9" s="231" t="s">
        <v>518</v>
      </c>
      <c r="C9" s="231"/>
      <c r="D9" s="87">
        <v>1500</v>
      </c>
      <c r="E9" s="87">
        <v>2000</v>
      </c>
      <c r="F9" s="225">
        <f t="shared" si="0"/>
        <v>3500</v>
      </c>
      <c r="G9" s="229"/>
    </row>
    <row r="10" spans="1:7" s="162" customFormat="1" ht="33.75" thickBot="1">
      <c r="A10" s="232" t="s">
        <v>364</v>
      </c>
      <c r="B10" s="233" t="s">
        <v>519</v>
      </c>
      <c r="C10" s="233"/>
      <c r="D10" s="88">
        <v>400</v>
      </c>
      <c r="E10" s="88">
        <v>600</v>
      </c>
      <c r="F10" s="234">
        <f t="shared" si="0"/>
        <v>1000</v>
      </c>
      <c r="G10" s="229"/>
    </row>
    <row r="11" spans="1:7" ht="17.25" thickTop="1">
      <c r="B11" s="236" t="s">
        <v>516</v>
      </c>
      <c r="C11" s="236"/>
      <c r="D11" s="237">
        <f>SUM(D4:D10)</f>
        <v>10150</v>
      </c>
      <c r="E11" s="471">
        <f>SUM(E4:E10)</f>
        <v>25700</v>
      </c>
      <c r="F11" s="237">
        <f t="shared" si="0"/>
        <v>35850</v>
      </c>
    </row>
    <row r="12" spans="1:7">
      <c r="A12" s="238"/>
      <c r="B12" s="215" t="s">
        <v>520</v>
      </c>
      <c r="C12" s="254"/>
      <c r="D12" s="239">
        <f>-(D11*C12)</f>
        <v>0</v>
      </c>
      <c r="E12" s="472">
        <f>-(E11*C12)</f>
        <v>0</v>
      </c>
      <c r="F12" s="239">
        <f t="shared" si="0"/>
        <v>0</v>
      </c>
    </row>
    <row r="13" spans="1:7">
      <c r="A13" s="240"/>
      <c r="B13" s="241" t="s">
        <v>521</v>
      </c>
      <c r="C13" s="241"/>
      <c r="D13" s="237">
        <f>D11+D12</f>
        <v>10150</v>
      </c>
      <c r="E13" s="473">
        <f>E11+E12</f>
        <v>25700</v>
      </c>
      <c r="F13" s="237">
        <f t="shared" si="0"/>
        <v>35850</v>
      </c>
    </row>
    <row r="14" spans="1:7">
      <c r="A14" s="242"/>
      <c r="B14" s="243" t="s">
        <v>517</v>
      </c>
      <c r="C14" s="244"/>
      <c r="D14" s="245">
        <f>+D13*0.22</f>
        <v>2233</v>
      </c>
      <c r="E14" s="474">
        <f>+E13*0.22</f>
        <v>5654</v>
      </c>
      <c r="F14" s="245">
        <f t="shared" si="0"/>
        <v>7887</v>
      </c>
    </row>
    <row r="15" spans="1:7">
      <c r="A15" s="240"/>
      <c r="B15" s="241"/>
      <c r="C15" s="241"/>
      <c r="D15" s="237"/>
      <c r="E15" s="237"/>
      <c r="F15" s="246"/>
    </row>
    <row r="16" spans="1:7" ht="17.25" thickBot="1">
      <c r="A16" s="247"/>
      <c r="B16" s="248" t="s">
        <v>103</v>
      </c>
      <c r="C16" s="249"/>
      <c r="D16" s="250">
        <f>+D13+D14</f>
        <v>12383</v>
      </c>
      <c r="E16" s="250">
        <f>+E13+E14</f>
        <v>31354</v>
      </c>
      <c r="F16" s="251">
        <f>SUM(D16:E16)</f>
        <v>43737</v>
      </c>
    </row>
    <row r="17" spans="1:5">
      <c r="A17" s="240"/>
      <c r="B17" s="241"/>
      <c r="C17" s="241"/>
      <c r="D17" s="237"/>
      <c r="E17" s="237"/>
    </row>
  </sheetData>
  <sheetProtection algorithmName="SHA-512" hashValue="OhN1h0GGh4Qf5fnAugI4DpefstN1pr3C+p6z1uSJ/M4BhLXC2Fama3UQNT/YxgpoivOPABXLMyWI6weOPdcCPA==" saltValue="HVCqarGUbTxAb/GlhPio/A==" spinCount="100000" sheet="1" objects="1" scenarios="1"/>
  <mergeCells count="2">
    <mergeCell ref="A2:F2"/>
    <mergeCell ref="A1:F1"/>
  </mergeCells>
  <dataValidations count="1">
    <dataValidation type="custom" allowBlank="1" showInputMessage="1" showErrorMessage="1" error="Cene je potrebno vnesti na dve decimalni mesti zaokroženo." sqref="D9:E10" xr:uid="{E09E90E3-1B70-4A85-83AB-BC4CB62BFDF1}">
      <formula1>D9=ROUND(D9,2)</formula1>
    </dataValidation>
  </dataValidations>
  <pageMargins left="1.1023622047244095" right="0.31496062992125984" top="0.74803149606299213" bottom="0.74803149606299213" header="0.31496062992125984" footer="0.31496062992125984"/>
  <pageSetup paperSize="9" scale="79" orientation="landscape" r:id="rId1"/>
  <headerFooter>
    <oddFooter>&amp;CStran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3C7D2-0EF4-4A14-8144-0D04CA9BF889}">
  <dimension ref="A1:N159"/>
  <sheetViews>
    <sheetView workbookViewId="0">
      <selection activeCell="E22" sqref="E22"/>
    </sheetView>
  </sheetViews>
  <sheetFormatPr defaultColWidth="13.7109375" defaultRowHeight="16.5"/>
  <cols>
    <col min="1" max="1" width="3.85546875" style="60" customWidth="1"/>
    <col min="2" max="2" width="27" style="42" customWidth="1"/>
    <col min="3" max="3" width="6" style="60" bestFit="1" customWidth="1"/>
    <col min="4" max="4" width="11" style="42" customWidth="1"/>
    <col min="5" max="5" width="12.85546875" style="421" customWidth="1"/>
    <col min="6" max="6" width="19" style="71" customWidth="1"/>
    <col min="7" max="255" width="13.7109375" style="42"/>
    <col min="256" max="256" width="3.85546875" style="42" customWidth="1"/>
    <col min="257" max="257" width="1.42578125" style="42" customWidth="1"/>
    <col min="258" max="258" width="27" style="42" customWidth="1"/>
    <col min="259" max="259" width="9.140625" style="42" customWidth="1"/>
    <col min="260" max="260" width="11" style="42" customWidth="1"/>
    <col min="261" max="261" width="12.85546875" style="42" customWidth="1"/>
    <col min="262" max="262" width="19" style="42" customWidth="1"/>
    <col min="263" max="511" width="13.7109375" style="42"/>
    <col min="512" max="512" width="3.85546875" style="42" customWidth="1"/>
    <col min="513" max="513" width="1.42578125" style="42" customWidth="1"/>
    <col min="514" max="514" width="27" style="42" customWidth="1"/>
    <col min="515" max="515" width="9.140625" style="42" customWidth="1"/>
    <col min="516" max="516" width="11" style="42" customWidth="1"/>
    <col min="517" max="517" width="12.85546875" style="42" customWidth="1"/>
    <col min="518" max="518" width="19" style="42" customWidth="1"/>
    <col min="519" max="767" width="13.7109375" style="42"/>
    <col min="768" max="768" width="3.85546875" style="42" customWidth="1"/>
    <col min="769" max="769" width="1.42578125" style="42" customWidth="1"/>
    <col min="770" max="770" width="27" style="42" customWidth="1"/>
    <col min="771" max="771" width="9.140625" style="42" customWidth="1"/>
    <col min="772" max="772" width="11" style="42" customWidth="1"/>
    <col min="773" max="773" width="12.85546875" style="42" customWidth="1"/>
    <col min="774" max="774" width="19" style="42" customWidth="1"/>
    <col min="775" max="1023" width="13.7109375" style="42"/>
    <col min="1024" max="1024" width="3.85546875" style="42" customWidth="1"/>
    <col min="1025" max="1025" width="1.42578125" style="42" customWidth="1"/>
    <col min="1026" max="1026" width="27" style="42" customWidth="1"/>
    <col min="1027" max="1027" width="9.140625" style="42" customWidth="1"/>
    <col min="1028" max="1028" width="11" style="42" customWidth="1"/>
    <col min="1029" max="1029" width="12.85546875" style="42" customWidth="1"/>
    <col min="1030" max="1030" width="19" style="42" customWidth="1"/>
    <col min="1031" max="1279" width="13.7109375" style="42"/>
    <col min="1280" max="1280" width="3.85546875" style="42" customWidth="1"/>
    <col min="1281" max="1281" width="1.42578125" style="42" customWidth="1"/>
    <col min="1282" max="1282" width="27" style="42" customWidth="1"/>
    <col min="1283" max="1283" width="9.140625" style="42" customWidth="1"/>
    <col min="1284" max="1284" width="11" style="42" customWidth="1"/>
    <col min="1285" max="1285" width="12.85546875" style="42" customWidth="1"/>
    <col min="1286" max="1286" width="19" style="42" customWidth="1"/>
    <col min="1287" max="1535" width="13.7109375" style="42"/>
    <col min="1536" max="1536" width="3.85546875" style="42" customWidth="1"/>
    <col min="1537" max="1537" width="1.42578125" style="42" customWidth="1"/>
    <col min="1538" max="1538" width="27" style="42" customWidth="1"/>
    <col min="1539" max="1539" width="9.140625" style="42" customWidth="1"/>
    <col min="1540" max="1540" width="11" style="42" customWidth="1"/>
    <col min="1541" max="1541" width="12.85546875" style="42" customWidth="1"/>
    <col min="1542" max="1542" width="19" style="42" customWidth="1"/>
    <col min="1543" max="1791" width="13.7109375" style="42"/>
    <col min="1792" max="1792" width="3.85546875" style="42" customWidth="1"/>
    <col min="1793" max="1793" width="1.42578125" style="42" customWidth="1"/>
    <col min="1794" max="1794" width="27" style="42" customWidth="1"/>
    <col min="1795" max="1795" width="9.140625" style="42" customWidth="1"/>
    <col min="1796" max="1796" width="11" style="42" customWidth="1"/>
    <col min="1797" max="1797" width="12.85546875" style="42" customWidth="1"/>
    <col min="1798" max="1798" width="19" style="42" customWidth="1"/>
    <col min="1799" max="2047" width="13.7109375" style="42"/>
    <col min="2048" max="2048" width="3.85546875" style="42" customWidth="1"/>
    <col min="2049" max="2049" width="1.42578125" style="42" customWidth="1"/>
    <col min="2050" max="2050" width="27" style="42" customWidth="1"/>
    <col min="2051" max="2051" width="9.140625" style="42" customWidth="1"/>
    <col min="2052" max="2052" width="11" style="42" customWidth="1"/>
    <col min="2053" max="2053" width="12.85546875" style="42" customWidth="1"/>
    <col min="2054" max="2054" width="19" style="42" customWidth="1"/>
    <col min="2055" max="2303" width="13.7109375" style="42"/>
    <col min="2304" max="2304" width="3.85546875" style="42" customWidth="1"/>
    <col min="2305" max="2305" width="1.42578125" style="42" customWidth="1"/>
    <col min="2306" max="2306" width="27" style="42" customWidth="1"/>
    <col min="2307" max="2307" width="9.140625" style="42" customWidth="1"/>
    <col min="2308" max="2308" width="11" style="42" customWidth="1"/>
    <col min="2309" max="2309" width="12.85546875" style="42" customWidth="1"/>
    <col min="2310" max="2310" width="19" style="42" customWidth="1"/>
    <col min="2311" max="2559" width="13.7109375" style="42"/>
    <col min="2560" max="2560" width="3.85546875" style="42" customWidth="1"/>
    <col min="2561" max="2561" width="1.42578125" style="42" customWidth="1"/>
    <col min="2562" max="2562" width="27" style="42" customWidth="1"/>
    <col min="2563" max="2563" width="9.140625" style="42" customWidth="1"/>
    <col min="2564" max="2564" width="11" style="42" customWidth="1"/>
    <col min="2565" max="2565" width="12.85546875" style="42" customWidth="1"/>
    <col min="2566" max="2566" width="19" style="42" customWidth="1"/>
    <col min="2567" max="2815" width="13.7109375" style="42"/>
    <col min="2816" max="2816" width="3.85546875" style="42" customWidth="1"/>
    <col min="2817" max="2817" width="1.42578125" style="42" customWidth="1"/>
    <col min="2818" max="2818" width="27" style="42" customWidth="1"/>
    <col min="2819" max="2819" width="9.140625" style="42" customWidth="1"/>
    <col min="2820" max="2820" width="11" style="42" customWidth="1"/>
    <col min="2821" max="2821" width="12.85546875" style="42" customWidth="1"/>
    <col min="2822" max="2822" width="19" style="42" customWidth="1"/>
    <col min="2823" max="3071" width="13.7109375" style="42"/>
    <col min="3072" max="3072" width="3.85546875" style="42" customWidth="1"/>
    <col min="3073" max="3073" width="1.42578125" style="42" customWidth="1"/>
    <col min="3074" max="3074" width="27" style="42" customWidth="1"/>
    <col min="3075" max="3075" width="9.140625" style="42" customWidth="1"/>
    <col min="3076" max="3076" width="11" style="42" customWidth="1"/>
    <col min="3077" max="3077" width="12.85546875" style="42" customWidth="1"/>
    <col min="3078" max="3078" width="19" style="42" customWidth="1"/>
    <col min="3079" max="3327" width="13.7109375" style="42"/>
    <col min="3328" max="3328" width="3.85546875" style="42" customWidth="1"/>
    <col min="3329" max="3329" width="1.42578125" style="42" customWidth="1"/>
    <col min="3330" max="3330" width="27" style="42" customWidth="1"/>
    <col min="3331" max="3331" width="9.140625" style="42" customWidth="1"/>
    <col min="3332" max="3332" width="11" style="42" customWidth="1"/>
    <col min="3333" max="3333" width="12.85546875" style="42" customWidth="1"/>
    <col min="3334" max="3334" width="19" style="42" customWidth="1"/>
    <col min="3335" max="3583" width="13.7109375" style="42"/>
    <col min="3584" max="3584" width="3.85546875" style="42" customWidth="1"/>
    <col min="3585" max="3585" width="1.42578125" style="42" customWidth="1"/>
    <col min="3586" max="3586" width="27" style="42" customWidth="1"/>
    <col min="3587" max="3587" width="9.140625" style="42" customWidth="1"/>
    <col min="3588" max="3588" width="11" style="42" customWidth="1"/>
    <col min="3589" max="3589" width="12.85546875" style="42" customWidth="1"/>
    <col min="3590" max="3590" width="19" style="42" customWidth="1"/>
    <col min="3591" max="3839" width="13.7109375" style="42"/>
    <col min="3840" max="3840" width="3.85546875" style="42" customWidth="1"/>
    <col min="3841" max="3841" width="1.42578125" style="42" customWidth="1"/>
    <col min="3842" max="3842" width="27" style="42" customWidth="1"/>
    <col min="3843" max="3843" width="9.140625" style="42" customWidth="1"/>
    <col min="3844" max="3844" width="11" style="42" customWidth="1"/>
    <col min="3845" max="3845" width="12.85546875" style="42" customWidth="1"/>
    <col min="3846" max="3846" width="19" style="42" customWidth="1"/>
    <col min="3847" max="4095" width="13.7109375" style="42"/>
    <col min="4096" max="4096" width="3.85546875" style="42" customWidth="1"/>
    <col min="4097" max="4097" width="1.42578125" style="42" customWidth="1"/>
    <col min="4098" max="4098" width="27" style="42" customWidth="1"/>
    <col min="4099" max="4099" width="9.140625" style="42" customWidth="1"/>
    <col min="4100" max="4100" width="11" style="42" customWidth="1"/>
    <col min="4101" max="4101" width="12.85546875" style="42" customWidth="1"/>
    <col min="4102" max="4102" width="19" style="42" customWidth="1"/>
    <col min="4103" max="4351" width="13.7109375" style="42"/>
    <col min="4352" max="4352" width="3.85546875" style="42" customWidth="1"/>
    <col min="4353" max="4353" width="1.42578125" style="42" customWidth="1"/>
    <col min="4354" max="4354" width="27" style="42" customWidth="1"/>
    <col min="4355" max="4355" width="9.140625" style="42" customWidth="1"/>
    <col min="4356" max="4356" width="11" style="42" customWidth="1"/>
    <col min="4357" max="4357" width="12.85546875" style="42" customWidth="1"/>
    <col min="4358" max="4358" width="19" style="42" customWidth="1"/>
    <col min="4359" max="4607" width="13.7109375" style="42"/>
    <col min="4608" max="4608" width="3.85546875" style="42" customWidth="1"/>
    <col min="4609" max="4609" width="1.42578125" style="42" customWidth="1"/>
    <col min="4610" max="4610" width="27" style="42" customWidth="1"/>
    <col min="4611" max="4611" width="9.140625" style="42" customWidth="1"/>
    <col min="4612" max="4612" width="11" style="42" customWidth="1"/>
    <col min="4613" max="4613" width="12.85546875" style="42" customWidth="1"/>
    <col min="4614" max="4614" width="19" style="42" customWidth="1"/>
    <col min="4615" max="4863" width="13.7109375" style="42"/>
    <col min="4864" max="4864" width="3.85546875" style="42" customWidth="1"/>
    <col min="4865" max="4865" width="1.42578125" style="42" customWidth="1"/>
    <col min="4866" max="4866" width="27" style="42" customWidth="1"/>
    <col min="4867" max="4867" width="9.140625" style="42" customWidth="1"/>
    <col min="4868" max="4868" width="11" style="42" customWidth="1"/>
    <col min="4869" max="4869" width="12.85546875" style="42" customWidth="1"/>
    <col min="4870" max="4870" width="19" style="42" customWidth="1"/>
    <col min="4871" max="5119" width="13.7109375" style="42"/>
    <col min="5120" max="5120" width="3.85546875" style="42" customWidth="1"/>
    <col min="5121" max="5121" width="1.42578125" style="42" customWidth="1"/>
    <col min="5122" max="5122" width="27" style="42" customWidth="1"/>
    <col min="5123" max="5123" width="9.140625" style="42" customWidth="1"/>
    <col min="5124" max="5124" width="11" style="42" customWidth="1"/>
    <col min="5125" max="5125" width="12.85546875" style="42" customWidth="1"/>
    <col min="5126" max="5126" width="19" style="42" customWidth="1"/>
    <col min="5127" max="5375" width="13.7109375" style="42"/>
    <col min="5376" max="5376" width="3.85546875" style="42" customWidth="1"/>
    <col min="5377" max="5377" width="1.42578125" style="42" customWidth="1"/>
    <col min="5378" max="5378" width="27" style="42" customWidth="1"/>
    <col min="5379" max="5379" width="9.140625" style="42" customWidth="1"/>
    <col min="5380" max="5380" width="11" style="42" customWidth="1"/>
    <col min="5381" max="5381" width="12.85546875" style="42" customWidth="1"/>
    <col min="5382" max="5382" width="19" style="42" customWidth="1"/>
    <col min="5383" max="5631" width="13.7109375" style="42"/>
    <col min="5632" max="5632" width="3.85546875" style="42" customWidth="1"/>
    <col min="5633" max="5633" width="1.42578125" style="42" customWidth="1"/>
    <col min="5634" max="5634" width="27" style="42" customWidth="1"/>
    <col min="5635" max="5635" width="9.140625" style="42" customWidth="1"/>
    <col min="5636" max="5636" width="11" style="42" customWidth="1"/>
    <col min="5637" max="5637" width="12.85546875" style="42" customWidth="1"/>
    <col min="5638" max="5638" width="19" style="42" customWidth="1"/>
    <col min="5639" max="5887" width="13.7109375" style="42"/>
    <col min="5888" max="5888" width="3.85546875" style="42" customWidth="1"/>
    <col min="5889" max="5889" width="1.42578125" style="42" customWidth="1"/>
    <col min="5890" max="5890" width="27" style="42" customWidth="1"/>
    <col min="5891" max="5891" width="9.140625" style="42" customWidth="1"/>
    <col min="5892" max="5892" width="11" style="42" customWidth="1"/>
    <col min="5893" max="5893" width="12.85546875" style="42" customWidth="1"/>
    <col min="5894" max="5894" width="19" style="42" customWidth="1"/>
    <col min="5895" max="6143" width="13.7109375" style="42"/>
    <col min="6144" max="6144" width="3.85546875" style="42" customWidth="1"/>
    <col min="6145" max="6145" width="1.42578125" style="42" customWidth="1"/>
    <col min="6146" max="6146" width="27" style="42" customWidth="1"/>
    <col min="6147" max="6147" width="9.140625" style="42" customWidth="1"/>
    <col min="6148" max="6148" width="11" style="42" customWidth="1"/>
    <col min="6149" max="6149" width="12.85546875" style="42" customWidth="1"/>
    <col min="6150" max="6150" width="19" style="42" customWidth="1"/>
    <col min="6151" max="6399" width="13.7109375" style="42"/>
    <col min="6400" max="6400" width="3.85546875" style="42" customWidth="1"/>
    <col min="6401" max="6401" width="1.42578125" style="42" customWidth="1"/>
    <col min="6402" max="6402" width="27" style="42" customWidth="1"/>
    <col min="6403" max="6403" width="9.140625" style="42" customWidth="1"/>
    <col min="6404" max="6404" width="11" style="42" customWidth="1"/>
    <col min="6405" max="6405" width="12.85546875" style="42" customWidth="1"/>
    <col min="6406" max="6406" width="19" style="42" customWidth="1"/>
    <col min="6407" max="6655" width="13.7109375" style="42"/>
    <col min="6656" max="6656" width="3.85546875" style="42" customWidth="1"/>
    <col min="6657" max="6657" width="1.42578125" style="42" customWidth="1"/>
    <col min="6658" max="6658" width="27" style="42" customWidth="1"/>
    <col min="6659" max="6659" width="9.140625" style="42" customWidth="1"/>
    <col min="6660" max="6660" width="11" style="42" customWidth="1"/>
    <col min="6661" max="6661" width="12.85546875" style="42" customWidth="1"/>
    <col min="6662" max="6662" width="19" style="42" customWidth="1"/>
    <col min="6663" max="6911" width="13.7109375" style="42"/>
    <col min="6912" max="6912" width="3.85546875" style="42" customWidth="1"/>
    <col min="6913" max="6913" width="1.42578125" style="42" customWidth="1"/>
    <col min="6914" max="6914" width="27" style="42" customWidth="1"/>
    <col min="6915" max="6915" width="9.140625" style="42" customWidth="1"/>
    <col min="6916" max="6916" width="11" style="42" customWidth="1"/>
    <col min="6917" max="6917" width="12.85546875" style="42" customWidth="1"/>
    <col min="6918" max="6918" width="19" style="42" customWidth="1"/>
    <col min="6919" max="7167" width="13.7109375" style="42"/>
    <col min="7168" max="7168" width="3.85546875" style="42" customWidth="1"/>
    <col min="7169" max="7169" width="1.42578125" style="42" customWidth="1"/>
    <col min="7170" max="7170" width="27" style="42" customWidth="1"/>
    <col min="7171" max="7171" width="9.140625" style="42" customWidth="1"/>
    <col min="7172" max="7172" width="11" style="42" customWidth="1"/>
    <col min="7173" max="7173" width="12.85546875" style="42" customWidth="1"/>
    <col min="7174" max="7174" width="19" style="42" customWidth="1"/>
    <col min="7175" max="7423" width="13.7109375" style="42"/>
    <col min="7424" max="7424" width="3.85546875" style="42" customWidth="1"/>
    <col min="7425" max="7425" width="1.42578125" style="42" customWidth="1"/>
    <col min="7426" max="7426" width="27" style="42" customWidth="1"/>
    <col min="7427" max="7427" width="9.140625" style="42" customWidth="1"/>
    <col min="7428" max="7428" width="11" style="42" customWidth="1"/>
    <col min="7429" max="7429" width="12.85546875" style="42" customWidth="1"/>
    <col min="7430" max="7430" width="19" style="42" customWidth="1"/>
    <col min="7431" max="7679" width="13.7109375" style="42"/>
    <col min="7680" max="7680" width="3.85546875" style="42" customWidth="1"/>
    <col min="7681" max="7681" width="1.42578125" style="42" customWidth="1"/>
    <col min="7682" max="7682" width="27" style="42" customWidth="1"/>
    <col min="7683" max="7683" width="9.140625" style="42" customWidth="1"/>
    <col min="7684" max="7684" width="11" style="42" customWidth="1"/>
    <col min="7685" max="7685" width="12.85546875" style="42" customWidth="1"/>
    <col min="7686" max="7686" width="19" style="42" customWidth="1"/>
    <col min="7687" max="7935" width="13.7109375" style="42"/>
    <col min="7936" max="7936" width="3.85546875" style="42" customWidth="1"/>
    <col min="7937" max="7937" width="1.42578125" style="42" customWidth="1"/>
    <col min="7938" max="7938" width="27" style="42" customWidth="1"/>
    <col min="7939" max="7939" width="9.140625" style="42" customWidth="1"/>
    <col min="7940" max="7940" width="11" style="42" customWidth="1"/>
    <col min="7941" max="7941" width="12.85546875" style="42" customWidth="1"/>
    <col min="7942" max="7942" width="19" style="42" customWidth="1"/>
    <col min="7943" max="8191" width="13.7109375" style="42"/>
    <col min="8192" max="8192" width="3.85546875" style="42" customWidth="1"/>
    <col min="8193" max="8193" width="1.42578125" style="42" customWidth="1"/>
    <col min="8194" max="8194" width="27" style="42" customWidth="1"/>
    <col min="8195" max="8195" width="9.140625" style="42" customWidth="1"/>
    <col min="8196" max="8196" width="11" style="42" customWidth="1"/>
    <col min="8197" max="8197" width="12.85546875" style="42" customWidth="1"/>
    <col min="8198" max="8198" width="19" style="42" customWidth="1"/>
    <col min="8199" max="8447" width="13.7109375" style="42"/>
    <col min="8448" max="8448" width="3.85546875" style="42" customWidth="1"/>
    <col min="8449" max="8449" width="1.42578125" style="42" customWidth="1"/>
    <col min="8450" max="8450" width="27" style="42" customWidth="1"/>
    <col min="8451" max="8451" width="9.140625" style="42" customWidth="1"/>
    <col min="8452" max="8452" width="11" style="42" customWidth="1"/>
    <col min="8453" max="8453" width="12.85546875" style="42" customWidth="1"/>
    <col min="8454" max="8454" width="19" style="42" customWidth="1"/>
    <col min="8455" max="8703" width="13.7109375" style="42"/>
    <col min="8704" max="8704" width="3.85546875" style="42" customWidth="1"/>
    <col min="8705" max="8705" width="1.42578125" style="42" customWidth="1"/>
    <col min="8706" max="8706" width="27" style="42" customWidth="1"/>
    <col min="8707" max="8707" width="9.140625" style="42" customWidth="1"/>
    <col min="8708" max="8708" width="11" style="42" customWidth="1"/>
    <col min="8709" max="8709" width="12.85546875" style="42" customWidth="1"/>
    <col min="8710" max="8710" width="19" style="42" customWidth="1"/>
    <col min="8711" max="8959" width="13.7109375" style="42"/>
    <col min="8960" max="8960" width="3.85546875" style="42" customWidth="1"/>
    <col min="8961" max="8961" width="1.42578125" style="42" customWidth="1"/>
    <col min="8962" max="8962" width="27" style="42" customWidth="1"/>
    <col min="8963" max="8963" width="9.140625" style="42" customWidth="1"/>
    <col min="8964" max="8964" width="11" style="42" customWidth="1"/>
    <col min="8965" max="8965" width="12.85546875" style="42" customWidth="1"/>
    <col min="8966" max="8966" width="19" style="42" customWidth="1"/>
    <col min="8967" max="9215" width="13.7109375" style="42"/>
    <col min="9216" max="9216" width="3.85546875" style="42" customWidth="1"/>
    <col min="9217" max="9217" width="1.42578125" style="42" customWidth="1"/>
    <col min="9218" max="9218" width="27" style="42" customWidth="1"/>
    <col min="9219" max="9219" width="9.140625" style="42" customWidth="1"/>
    <col min="9220" max="9220" width="11" style="42" customWidth="1"/>
    <col min="9221" max="9221" width="12.85546875" style="42" customWidth="1"/>
    <col min="9222" max="9222" width="19" style="42" customWidth="1"/>
    <col min="9223" max="9471" width="13.7109375" style="42"/>
    <col min="9472" max="9472" width="3.85546875" style="42" customWidth="1"/>
    <col min="9473" max="9473" width="1.42578125" style="42" customWidth="1"/>
    <col min="9474" max="9474" width="27" style="42" customWidth="1"/>
    <col min="9475" max="9475" width="9.140625" style="42" customWidth="1"/>
    <col min="9476" max="9476" width="11" style="42" customWidth="1"/>
    <col min="9477" max="9477" width="12.85546875" style="42" customWidth="1"/>
    <col min="9478" max="9478" width="19" style="42" customWidth="1"/>
    <col min="9479" max="9727" width="13.7109375" style="42"/>
    <col min="9728" max="9728" width="3.85546875" style="42" customWidth="1"/>
    <col min="9729" max="9729" width="1.42578125" style="42" customWidth="1"/>
    <col min="9730" max="9730" width="27" style="42" customWidth="1"/>
    <col min="9731" max="9731" width="9.140625" style="42" customWidth="1"/>
    <col min="9732" max="9732" width="11" style="42" customWidth="1"/>
    <col min="9733" max="9733" width="12.85546875" style="42" customWidth="1"/>
    <col min="9734" max="9734" width="19" style="42" customWidth="1"/>
    <col min="9735" max="9983" width="13.7109375" style="42"/>
    <col min="9984" max="9984" width="3.85546875" style="42" customWidth="1"/>
    <col min="9985" max="9985" width="1.42578125" style="42" customWidth="1"/>
    <col min="9986" max="9986" width="27" style="42" customWidth="1"/>
    <col min="9987" max="9987" width="9.140625" style="42" customWidth="1"/>
    <col min="9988" max="9988" width="11" style="42" customWidth="1"/>
    <col min="9989" max="9989" width="12.85546875" style="42" customWidth="1"/>
    <col min="9990" max="9990" width="19" style="42" customWidth="1"/>
    <col min="9991" max="10239" width="13.7109375" style="42"/>
    <col min="10240" max="10240" width="3.85546875" style="42" customWidth="1"/>
    <col min="10241" max="10241" width="1.42578125" style="42" customWidth="1"/>
    <col min="10242" max="10242" width="27" style="42" customWidth="1"/>
    <col min="10243" max="10243" width="9.140625" style="42" customWidth="1"/>
    <col min="10244" max="10244" width="11" style="42" customWidth="1"/>
    <col min="10245" max="10245" width="12.85546875" style="42" customWidth="1"/>
    <col min="10246" max="10246" width="19" style="42" customWidth="1"/>
    <col min="10247" max="10495" width="13.7109375" style="42"/>
    <col min="10496" max="10496" width="3.85546875" style="42" customWidth="1"/>
    <col min="10497" max="10497" width="1.42578125" style="42" customWidth="1"/>
    <col min="10498" max="10498" width="27" style="42" customWidth="1"/>
    <col min="10499" max="10499" width="9.140625" style="42" customWidth="1"/>
    <col min="10500" max="10500" width="11" style="42" customWidth="1"/>
    <col min="10501" max="10501" width="12.85546875" style="42" customWidth="1"/>
    <col min="10502" max="10502" width="19" style="42" customWidth="1"/>
    <col min="10503" max="10751" width="13.7109375" style="42"/>
    <col min="10752" max="10752" width="3.85546875" style="42" customWidth="1"/>
    <col min="10753" max="10753" width="1.42578125" style="42" customWidth="1"/>
    <col min="10754" max="10754" width="27" style="42" customWidth="1"/>
    <col min="10755" max="10755" width="9.140625" style="42" customWidth="1"/>
    <col min="10756" max="10756" width="11" style="42" customWidth="1"/>
    <col min="10757" max="10757" width="12.85546875" style="42" customWidth="1"/>
    <col min="10758" max="10758" width="19" style="42" customWidth="1"/>
    <col min="10759" max="11007" width="13.7109375" style="42"/>
    <col min="11008" max="11008" width="3.85546875" style="42" customWidth="1"/>
    <col min="11009" max="11009" width="1.42578125" style="42" customWidth="1"/>
    <col min="11010" max="11010" width="27" style="42" customWidth="1"/>
    <col min="11011" max="11011" width="9.140625" style="42" customWidth="1"/>
    <col min="11012" max="11012" width="11" style="42" customWidth="1"/>
    <col min="11013" max="11013" width="12.85546875" style="42" customWidth="1"/>
    <col min="11014" max="11014" width="19" style="42" customWidth="1"/>
    <col min="11015" max="11263" width="13.7109375" style="42"/>
    <col min="11264" max="11264" width="3.85546875" style="42" customWidth="1"/>
    <col min="11265" max="11265" width="1.42578125" style="42" customWidth="1"/>
    <col min="11266" max="11266" width="27" style="42" customWidth="1"/>
    <col min="11267" max="11267" width="9.140625" style="42" customWidth="1"/>
    <col min="11268" max="11268" width="11" style="42" customWidth="1"/>
    <col min="11269" max="11269" width="12.85546875" style="42" customWidth="1"/>
    <col min="11270" max="11270" width="19" style="42" customWidth="1"/>
    <col min="11271" max="11519" width="13.7109375" style="42"/>
    <col min="11520" max="11520" width="3.85546875" style="42" customWidth="1"/>
    <col min="11521" max="11521" width="1.42578125" style="42" customWidth="1"/>
    <col min="11522" max="11522" width="27" style="42" customWidth="1"/>
    <col min="11523" max="11523" width="9.140625" style="42" customWidth="1"/>
    <col min="11524" max="11524" width="11" style="42" customWidth="1"/>
    <col min="11525" max="11525" width="12.85546875" style="42" customWidth="1"/>
    <col min="11526" max="11526" width="19" style="42" customWidth="1"/>
    <col min="11527" max="11775" width="13.7109375" style="42"/>
    <col min="11776" max="11776" width="3.85546875" style="42" customWidth="1"/>
    <col min="11777" max="11777" width="1.42578125" style="42" customWidth="1"/>
    <col min="11778" max="11778" width="27" style="42" customWidth="1"/>
    <col min="11779" max="11779" width="9.140625" style="42" customWidth="1"/>
    <col min="11780" max="11780" width="11" style="42" customWidth="1"/>
    <col min="11781" max="11781" width="12.85546875" style="42" customWidth="1"/>
    <col min="11782" max="11782" width="19" style="42" customWidth="1"/>
    <col min="11783" max="12031" width="13.7109375" style="42"/>
    <col min="12032" max="12032" width="3.85546875" style="42" customWidth="1"/>
    <col min="12033" max="12033" width="1.42578125" style="42" customWidth="1"/>
    <col min="12034" max="12034" width="27" style="42" customWidth="1"/>
    <col min="12035" max="12035" width="9.140625" style="42" customWidth="1"/>
    <col min="12036" max="12036" width="11" style="42" customWidth="1"/>
    <col min="12037" max="12037" width="12.85546875" style="42" customWidth="1"/>
    <col min="12038" max="12038" width="19" style="42" customWidth="1"/>
    <col min="12039" max="12287" width="13.7109375" style="42"/>
    <col min="12288" max="12288" width="3.85546875" style="42" customWidth="1"/>
    <col min="12289" max="12289" width="1.42578125" style="42" customWidth="1"/>
    <col min="12290" max="12290" width="27" style="42" customWidth="1"/>
    <col min="12291" max="12291" width="9.140625" style="42" customWidth="1"/>
    <col min="12292" max="12292" width="11" style="42" customWidth="1"/>
    <col min="12293" max="12293" width="12.85546875" style="42" customWidth="1"/>
    <col min="12294" max="12294" width="19" style="42" customWidth="1"/>
    <col min="12295" max="12543" width="13.7109375" style="42"/>
    <col min="12544" max="12544" width="3.85546875" style="42" customWidth="1"/>
    <col min="12545" max="12545" width="1.42578125" style="42" customWidth="1"/>
    <col min="12546" max="12546" width="27" style="42" customWidth="1"/>
    <col min="12547" max="12547" width="9.140625" style="42" customWidth="1"/>
    <col min="12548" max="12548" width="11" style="42" customWidth="1"/>
    <col min="12549" max="12549" width="12.85546875" style="42" customWidth="1"/>
    <col min="12550" max="12550" width="19" style="42" customWidth="1"/>
    <col min="12551" max="12799" width="13.7109375" style="42"/>
    <col min="12800" max="12800" width="3.85546875" style="42" customWidth="1"/>
    <col min="12801" max="12801" width="1.42578125" style="42" customWidth="1"/>
    <col min="12802" max="12802" width="27" style="42" customWidth="1"/>
    <col min="12803" max="12803" width="9.140625" style="42" customWidth="1"/>
    <col min="12804" max="12804" width="11" style="42" customWidth="1"/>
    <col min="12805" max="12805" width="12.85546875" style="42" customWidth="1"/>
    <col min="12806" max="12806" width="19" style="42" customWidth="1"/>
    <col min="12807" max="13055" width="13.7109375" style="42"/>
    <col min="13056" max="13056" width="3.85546875" style="42" customWidth="1"/>
    <col min="13057" max="13057" width="1.42578125" style="42" customWidth="1"/>
    <col min="13058" max="13058" width="27" style="42" customWidth="1"/>
    <col min="13059" max="13059" width="9.140625" style="42" customWidth="1"/>
    <col min="13060" max="13060" width="11" style="42" customWidth="1"/>
    <col min="13061" max="13061" width="12.85546875" style="42" customWidth="1"/>
    <col min="13062" max="13062" width="19" style="42" customWidth="1"/>
    <col min="13063" max="13311" width="13.7109375" style="42"/>
    <col min="13312" max="13312" width="3.85546875" style="42" customWidth="1"/>
    <col min="13313" max="13313" width="1.42578125" style="42" customWidth="1"/>
    <col min="13314" max="13314" width="27" style="42" customWidth="1"/>
    <col min="13315" max="13315" width="9.140625" style="42" customWidth="1"/>
    <col min="13316" max="13316" width="11" style="42" customWidth="1"/>
    <col min="13317" max="13317" width="12.85546875" style="42" customWidth="1"/>
    <col min="13318" max="13318" width="19" style="42" customWidth="1"/>
    <col min="13319" max="13567" width="13.7109375" style="42"/>
    <col min="13568" max="13568" width="3.85546875" style="42" customWidth="1"/>
    <col min="13569" max="13569" width="1.42578125" style="42" customWidth="1"/>
    <col min="13570" max="13570" width="27" style="42" customWidth="1"/>
    <col min="13571" max="13571" width="9.140625" style="42" customWidth="1"/>
    <col min="13572" max="13572" width="11" style="42" customWidth="1"/>
    <col min="13573" max="13573" width="12.85546875" style="42" customWidth="1"/>
    <col min="13574" max="13574" width="19" style="42" customWidth="1"/>
    <col min="13575" max="13823" width="13.7109375" style="42"/>
    <col min="13824" max="13824" width="3.85546875" style="42" customWidth="1"/>
    <col min="13825" max="13825" width="1.42578125" style="42" customWidth="1"/>
    <col min="13826" max="13826" width="27" style="42" customWidth="1"/>
    <col min="13827" max="13827" width="9.140625" style="42" customWidth="1"/>
    <col min="13828" max="13828" width="11" style="42" customWidth="1"/>
    <col min="13829" max="13829" width="12.85546875" style="42" customWidth="1"/>
    <col min="13830" max="13830" width="19" style="42" customWidth="1"/>
    <col min="13831" max="14079" width="13.7109375" style="42"/>
    <col min="14080" max="14080" width="3.85546875" style="42" customWidth="1"/>
    <col min="14081" max="14081" width="1.42578125" style="42" customWidth="1"/>
    <col min="14082" max="14082" width="27" style="42" customWidth="1"/>
    <col min="14083" max="14083" width="9.140625" style="42" customWidth="1"/>
    <col min="14084" max="14084" width="11" style="42" customWidth="1"/>
    <col min="14085" max="14085" width="12.85546875" style="42" customWidth="1"/>
    <col min="14086" max="14086" width="19" style="42" customWidth="1"/>
    <col min="14087" max="14335" width="13.7109375" style="42"/>
    <col min="14336" max="14336" width="3.85546875" style="42" customWidth="1"/>
    <col min="14337" max="14337" width="1.42578125" style="42" customWidth="1"/>
    <col min="14338" max="14338" width="27" style="42" customWidth="1"/>
    <col min="14339" max="14339" width="9.140625" style="42" customWidth="1"/>
    <col min="14340" max="14340" width="11" style="42" customWidth="1"/>
    <col min="14341" max="14341" width="12.85546875" style="42" customWidth="1"/>
    <col min="14342" max="14342" width="19" style="42" customWidth="1"/>
    <col min="14343" max="14591" width="13.7109375" style="42"/>
    <col min="14592" max="14592" width="3.85546875" style="42" customWidth="1"/>
    <col min="14593" max="14593" width="1.42578125" style="42" customWidth="1"/>
    <col min="14594" max="14594" width="27" style="42" customWidth="1"/>
    <col min="14595" max="14595" width="9.140625" style="42" customWidth="1"/>
    <col min="14596" max="14596" width="11" style="42" customWidth="1"/>
    <col min="14597" max="14597" width="12.85546875" style="42" customWidth="1"/>
    <col min="14598" max="14598" width="19" style="42" customWidth="1"/>
    <col min="14599" max="14847" width="13.7109375" style="42"/>
    <col min="14848" max="14848" width="3.85546875" style="42" customWidth="1"/>
    <col min="14849" max="14849" width="1.42578125" style="42" customWidth="1"/>
    <col min="14850" max="14850" width="27" style="42" customWidth="1"/>
    <col min="14851" max="14851" width="9.140625" style="42" customWidth="1"/>
    <col min="14852" max="14852" width="11" style="42" customWidth="1"/>
    <col min="14853" max="14853" width="12.85546875" style="42" customWidth="1"/>
    <col min="14854" max="14854" width="19" style="42" customWidth="1"/>
    <col min="14855" max="15103" width="13.7109375" style="42"/>
    <col min="15104" max="15104" width="3.85546875" style="42" customWidth="1"/>
    <col min="15105" max="15105" width="1.42578125" style="42" customWidth="1"/>
    <col min="15106" max="15106" width="27" style="42" customWidth="1"/>
    <col min="15107" max="15107" width="9.140625" style="42" customWidth="1"/>
    <col min="15108" max="15108" width="11" style="42" customWidth="1"/>
    <col min="15109" max="15109" width="12.85546875" style="42" customWidth="1"/>
    <col min="15110" max="15110" width="19" style="42" customWidth="1"/>
    <col min="15111" max="15359" width="13.7109375" style="42"/>
    <col min="15360" max="15360" width="3.85546875" style="42" customWidth="1"/>
    <col min="15361" max="15361" width="1.42578125" style="42" customWidth="1"/>
    <col min="15362" max="15362" width="27" style="42" customWidth="1"/>
    <col min="15363" max="15363" width="9.140625" style="42" customWidth="1"/>
    <col min="15364" max="15364" width="11" style="42" customWidth="1"/>
    <col min="15365" max="15365" width="12.85546875" style="42" customWidth="1"/>
    <col min="15366" max="15366" width="19" style="42" customWidth="1"/>
    <col min="15367" max="15615" width="13.7109375" style="42"/>
    <col min="15616" max="15616" width="3.85546875" style="42" customWidth="1"/>
    <col min="15617" max="15617" width="1.42578125" style="42" customWidth="1"/>
    <col min="15618" max="15618" width="27" style="42" customWidth="1"/>
    <col min="15619" max="15619" width="9.140625" style="42" customWidth="1"/>
    <col min="15620" max="15620" width="11" style="42" customWidth="1"/>
    <col min="15621" max="15621" width="12.85546875" style="42" customWidth="1"/>
    <col min="15622" max="15622" width="19" style="42" customWidth="1"/>
    <col min="15623" max="15871" width="13.7109375" style="42"/>
    <col min="15872" max="15872" width="3.85546875" style="42" customWidth="1"/>
    <col min="15873" max="15873" width="1.42578125" style="42" customWidth="1"/>
    <col min="15874" max="15874" width="27" style="42" customWidth="1"/>
    <col min="15875" max="15875" width="9.140625" style="42" customWidth="1"/>
    <col min="15876" max="15876" width="11" style="42" customWidth="1"/>
    <col min="15877" max="15877" width="12.85546875" style="42" customWidth="1"/>
    <col min="15878" max="15878" width="19" style="42" customWidth="1"/>
    <col min="15879" max="16127" width="13.7109375" style="42"/>
    <col min="16128" max="16128" width="3.85546875" style="42" customWidth="1"/>
    <col min="16129" max="16129" width="1.42578125" style="42" customWidth="1"/>
    <col min="16130" max="16130" width="27" style="42" customWidth="1"/>
    <col min="16131" max="16131" width="9.140625" style="42" customWidth="1"/>
    <col min="16132" max="16132" width="11" style="42" customWidth="1"/>
    <col min="16133" max="16133" width="12.85546875" style="42" customWidth="1"/>
    <col min="16134" max="16134" width="19" style="42" customWidth="1"/>
    <col min="16135" max="16384" width="13.7109375" style="42"/>
  </cols>
  <sheetData>
    <row r="1" spans="1:7" ht="17.25" thickBot="1">
      <c r="A1" s="73"/>
      <c r="B1" s="72"/>
      <c r="C1" s="73"/>
      <c r="D1" s="72"/>
      <c r="E1" s="452"/>
      <c r="F1" s="74"/>
    </row>
    <row r="2" spans="1:7" ht="17.25" thickTop="1"/>
    <row r="3" spans="1:7" s="62" customFormat="1">
      <c r="A3" s="60"/>
      <c r="B3" s="63" t="s">
        <v>477</v>
      </c>
      <c r="C3" s="59"/>
      <c r="E3" s="416"/>
      <c r="F3" s="64"/>
    </row>
    <row r="4" spans="1:7" s="62" customFormat="1">
      <c r="A4" s="60"/>
      <c r="B4" s="63"/>
      <c r="C4" s="59"/>
      <c r="E4" s="416"/>
      <c r="F4" s="64"/>
    </row>
    <row r="5" spans="1:7" s="62" customFormat="1" ht="17.25" thickBot="1">
      <c r="A5" s="60"/>
      <c r="B5" s="63"/>
      <c r="C5" s="59"/>
      <c r="E5" s="416"/>
      <c r="F5" s="64"/>
    </row>
    <row r="6" spans="1:7" s="62" customFormat="1" ht="17.25" thickBot="1">
      <c r="A6" s="59"/>
      <c r="B6" s="65" t="s">
        <v>478</v>
      </c>
      <c r="C6" s="66"/>
      <c r="D6" s="67"/>
      <c r="E6" s="418"/>
      <c r="F6" s="68">
        <f>SUM(F24)</f>
        <v>0</v>
      </c>
    </row>
    <row r="7" spans="1:7" s="62" customFormat="1" ht="17.25" thickBot="1">
      <c r="A7" s="59"/>
      <c r="B7" s="63"/>
      <c r="C7" s="59"/>
      <c r="E7" s="416"/>
      <c r="F7" s="64"/>
    </row>
    <row r="8" spans="1:7" s="62" customFormat="1" ht="17.25" thickBot="1">
      <c r="A8" s="60"/>
      <c r="B8" s="65" t="s">
        <v>479</v>
      </c>
      <c r="C8" s="66"/>
      <c r="D8" s="67"/>
      <c r="E8" s="418"/>
      <c r="F8" s="68">
        <f>SUM(F62)</f>
        <v>0</v>
      </c>
    </row>
    <row r="9" spans="1:7" s="62" customFormat="1">
      <c r="A9" s="60"/>
      <c r="B9" s="63"/>
      <c r="C9" s="59"/>
      <c r="E9" s="416"/>
      <c r="F9" s="64"/>
    </row>
    <row r="10" spans="1:7" s="81" customFormat="1">
      <c r="A10" s="85"/>
      <c r="B10" s="81" t="s">
        <v>106</v>
      </c>
      <c r="C10" s="80"/>
      <c r="E10" s="419"/>
      <c r="F10" s="69">
        <f>SUM(F3:F9)</f>
        <v>0</v>
      </c>
      <c r="G10" s="86"/>
    </row>
    <row r="11" spans="1:7" s="62" customFormat="1">
      <c r="A11" s="60"/>
      <c r="C11" s="59"/>
      <c r="E11" s="416"/>
      <c r="F11" s="64"/>
    </row>
    <row r="12" spans="1:7">
      <c r="E12" s="415"/>
      <c r="F12" s="82"/>
    </row>
    <row r="13" spans="1:7">
      <c r="B13" s="62" t="s">
        <v>480</v>
      </c>
      <c r="C13" s="42"/>
    </row>
    <row r="14" spans="1:7">
      <c r="A14" s="42"/>
      <c r="B14" s="42" t="s">
        <v>388</v>
      </c>
      <c r="C14" s="42"/>
    </row>
    <row r="15" spans="1:7">
      <c r="A15" s="42"/>
    </row>
    <row r="16" spans="1:7">
      <c r="B16" s="62" t="s">
        <v>478</v>
      </c>
    </row>
    <row r="18" spans="1:6">
      <c r="A18" s="60">
        <v>1</v>
      </c>
      <c r="B18" s="42" t="s">
        <v>481</v>
      </c>
    </row>
    <row r="19" spans="1:6">
      <c r="B19" s="42" t="s">
        <v>482</v>
      </c>
    </row>
    <row r="20" spans="1:6">
      <c r="B20" s="42" t="s">
        <v>483</v>
      </c>
    </row>
    <row r="22" spans="1:6">
      <c r="B22" s="42" t="s">
        <v>484</v>
      </c>
      <c r="C22" s="60">
        <v>2</v>
      </c>
      <c r="D22" s="42" t="s">
        <v>61</v>
      </c>
      <c r="F22" s="71">
        <f>C22*E22</f>
        <v>0</v>
      </c>
    </row>
    <row r="23" spans="1:6" ht="17.25" thickBot="1">
      <c r="A23" s="73"/>
      <c r="B23" s="72"/>
      <c r="C23" s="73"/>
      <c r="D23" s="72"/>
      <c r="E23" s="452"/>
      <c r="F23" s="74"/>
    </row>
    <row r="24" spans="1:6" s="62" customFormat="1" ht="17.25" thickTop="1">
      <c r="A24" s="59"/>
      <c r="B24" s="62" t="s">
        <v>106</v>
      </c>
      <c r="C24" s="59"/>
      <c r="E24" s="416"/>
      <c r="F24" s="64">
        <f>SUM(F22:F22)</f>
        <v>0</v>
      </c>
    </row>
    <row r="25" spans="1:6" s="62" customFormat="1">
      <c r="A25" s="59"/>
      <c r="C25" s="59"/>
      <c r="E25" s="416"/>
      <c r="F25" s="64"/>
    </row>
    <row r="26" spans="1:6">
      <c r="A26" s="42"/>
      <c r="C26" s="42"/>
      <c r="E26" s="414"/>
      <c r="F26" s="61"/>
    </row>
    <row r="27" spans="1:6" s="62" customFormat="1">
      <c r="A27" s="60"/>
      <c r="B27" s="62" t="s">
        <v>485</v>
      </c>
      <c r="C27" s="59"/>
      <c r="E27" s="416"/>
      <c r="F27" s="64"/>
    </row>
    <row r="29" spans="1:6">
      <c r="A29" s="60">
        <v>1</v>
      </c>
      <c r="B29" s="42" t="s">
        <v>438</v>
      </c>
    </row>
    <row r="30" spans="1:6">
      <c r="B30" s="42" t="s">
        <v>439</v>
      </c>
    </row>
    <row r="31" spans="1:6">
      <c r="B31" s="42" t="s">
        <v>440</v>
      </c>
    </row>
    <row r="32" spans="1:6">
      <c r="B32" s="42" t="s">
        <v>265</v>
      </c>
      <c r="C32" s="75">
        <v>19</v>
      </c>
      <c r="F32" s="71">
        <f>C32*E32</f>
        <v>0</v>
      </c>
    </row>
    <row r="34" spans="1:12" s="76" customFormat="1">
      <c r="A34" s="60">
        <v>3</v>
      </c>
      <c r="B34" s="76" t="s">
        <v>486</v>
      </c>
      <c r="C34" s="60"/>
      <c r="E34" s="424"/>
      <c r="I34" s="60"/>
      <c r="J34" s="77"/>
      <c r="K34" s="77"/>
      <c r="L34" s="83"/>
    </row>
    <row r="35" spans="1:12" s="76" customFormat="1">
      <c r="A35" s="60"/>
      <c r="B35" s="76" t="s">
        <v>487</v>
      </c>
      <c r="C35" s="60"/>
      <c r="E35" s="424"/>
      <c r="I35" s="60"/>
      <c r="J35" s="77"/>
      <c r="K35" s="77"/>
      <c r="L35" s="83"/>
    </row>
    <row r="36" spans="1:12" s="76" customFormat="1">
      <c r="A36" s="60"/>
      <c r="B36" s="76" t="s">
        <v>488</v>
      </c>
      <c r="C36" s="60"/>
      <c r="E36" s="424"/>
      <c r="I36" s="60"/>
      <c r="J36" s="77"/>
      <c r="K36" s="77"/>
      <c r="L36" s="83"/>
    </row>
    <row r="37" spans="1:12" s="76" customFormat="1">
      <c r="A37" s="60"/>
      <c r="B37" s="76" t="s">
        <v>489</v>
      </c>
      <c r="C37" s="60"/>
      <c r="E37" s="424"/>
      <c r="I37" s="60"/>
      <c r="J37" s="77"/>
      <c r="K37" s="77"/>
      <c r="L37" s="83"/>
    </row>
    <row r="38" spans="1:12" s="76" customFormat="1">
      <c r="A38" s="60"/>
      <c r="B38" s="76" t="s">
        <v>490</v>
      </c>
      <c r="C38" s="60"/>
      <c r="E38" s="424"/>
      <c r="I38" s="60"/>
      <c r="J38" s="77"/>
      <c r="K38" s="77"/>
      <c r="L38" s="83"/>
    </row>
    <row r="39" spans="1:12" s="76" customFormat="1">
      <c r="A39" s="60"/>
      <c r="B39" s="76" t="s">
        <v>265</v>
      </c>
      <c r="C39" s="75">
        <v>19</v>
      </c>
      <c r="E39" s="453"/>
      <c r="F39" s="71">
        <f>C39*E39</f>
        <v>0</v>
      </c>
      <c r="I39" s="60"/>
    </row>
    <row r="40" spans="1:12" s="76" customFormat="1">
      <c r="C40" s="75"/>
      <c r="E40" s="424"/>
      <c r="F40" s="79"/>
      <c r="H40" s="60"/>
      <c r="I40" s="78"/>
      <c r="J40" s="78"/>
      <c r="K40" s="78"/>
    </row>
    <row r="41" spans="1:12" s="76" customFormat="1">
      <c r="A41" s="60">
        <v>4</v>
      </c>
      <c r="B41" s="76" t="s">
        <v>491</v>
      </c>
      <c r="C41" s="75"/>
      <c r="E41" s="424"/>
      <c r="F41" s="61"/>
      <c r="H41" s="60"/>
      <c r="I41" s="78"/>
      <c r="J41" s="78"/>
      <c r="K41" s="78"/>
    </row>
    <row r="42" spans="1:12" s="76" customFormat="1">
      <c r="A42" s="60"/>
      <c r="B42" s="76" t="s">
        <v>492</v>
      </c>
      <c r="C42" s="75"/>
      <c r="E42" s="424"/>
      <c r="F42" s="61"/>
      <c r="H42" s="60"/>
      <c r="I42" s="78"/>
      <c r="J42" s="78"/>
      <c r="K42" s="78"/>
    </row>
    <row r="43" spans="1:12" s="76" customFormat="1">
      <c r="B43" s="76" t="s">
        <v>265</v>
      </c>
      <c r="C43" s="75">
        <v>19</v>
      </c>
      <c r="E43" s="424"/>
      <c r="F43" s="79">
        <f>C43*E43</f>
        <v>0</v>
      </c>
      <c r="H43" s="60"/>
      <c r="I43" s="78"/>
      <c r="J43" s="78"/>
      <c r="K43" s="78"/>
    </row>
    <row r="44" spans="1:12" s="76" customFormat="1">
      <c r="A44" s="60"/>
      <c r="C44" s="75"/>
      <c r="E44" s="454"/>
      <c r="F44" s="79"/>
    </row>
    <row r="45" spans="1:12" s="76" customFormat="1">
      <c r="A45" s="60">
        <v>5</v>
      </c>
      <c r="B45" s="76" t="s">
        <v>446</v>
      </c>
      <c r="C45" s="75"/>
      <c r="E45" s="424"/>
      <c r="F45" s="61"/>
      <c r="H45" s="60"/>
      <c r="I45" s="78"/>
      <c r="J45" s="78"/>
      <c r="K45" s="78"/>
    </row>
    <row r="46" spans="1:12" s="76" customFormat="1">
      <c r="A46" s="60"/>
      <c r="B46" s="76" t="s">
        <v>447</v>
      </c>
      <c r="C46" s="75"/>
      <c r="E46" s="424"/>
      <c r="F46" s="61"/>
      <c r="H46" s="60"/>
      <c r="I46" s="78"/>
      <c r="J46" s="78"/>
      <c r="K46" s="78"/>
    </row>
    <row r="47" spans="1:12" s="76" customFormat="1">
      <c r="B47" s="76" t="s">
        <v>322</v>
      </c>
      <c r="C47" s="75">
        <v>1.7</v>
      </c>
      <c r="E47" s="424"/>
      <c r="F47" s="79">
        <f>C47*E47</f>
        <v>0</v>
      </c>
      <c r="H47" s="60"/>
      <c r="I47" s="78"/>
      <c r="J47" s="78"/>
      <c r="K47" s="78"/>
    </row>
    <row r="48" spans="1:12" s="76" customFormat="1" ht="11.25" customHeight="1">
      <c r="A48" s="60"/>
      <c r="C48" s="60"/>
      <c r="E48" s="424"/>
      <c r="I48" s="60"/>
      <c r="J48" s="78"/>
      <c r="K48" s="78"/>
      <c r="L48" s="84"/>
    </row>
    <row r="49" spans="1:14" s="76" customFormat="1">
      <c r="A49" s="60">
        <v>9</v>
      </c>
      <c r="B49" s="76" t="s">
        <v>493</v>
      </c>
      <c r="C49" s="60"/>
      <c r="E49" s="424"/>
      <c r="I49" s="60"/>
      <c r="J49" s="78"/>
      <c r="K49" s="78"/>
      <c r="L49" s="84"/>
    </row>
    <row r="50" spans="1:14" s="76" customFormat="1">
      <c r="A50" s="60"/>
      <c r="B50" s="76" t="s">
        <v>494</v>
      </c>
      <c r="C50" s="60"/>
      <c r="E50" s="424"/>
      <c r="I50" s="60"/>
      <c r="J50" s="78"/>
      <c r="K50" s="78"/>
      <c r="L50" s="84"/>
    </row>
    <row r="51" spans="1:14" s="76" customFormat="1">
      <c r="A51" s="60"/>
      <c r="B51" s="76" t="s">
        <v>265</v>
      </c>
      <c r="C51" s="60">
        <v>19</v>
      </c>
      <c r="E51" s="424"/>
      <c r="F51" s="79">
        <f>C51*E51</f>
        <v>0</v>
      </c>
      <c r="I51" s="60"/>
      <c r="J51" s="78"/>
      <c r="K51" s="78"/>
      <c r="L51" s="84"/>
    </row>
    <row r="52" spans="1:14" s="76" customFormat="1">
      <c r="A52" s="60"/>
      <c r="C52" s="60"/>
      <c r="E52" s="424"/>
      <c r="I52" s="60"/>
      <c r="J52" s="78"/>
      <c r="K52" s="78"/>
      <c r="L52" s="84"/>
    </row>
    <row r="53" spans="1:14" s="76" customFormat="1">
      <c r="A53" s="60">
        <v>10</v>
      </c>
      <c r="B53" s="76" t="s">
        <v>495</v>
      </c>
      <c r="C53" s="60"/>
      <c r="E53" s="424"/>
      <c r="F53" s="61"/>
      <c r="H53" s="60"/>
      <c r="I53" s="78"/>
      <c r="J53" s="78"/>
      <c r="K53" s="78"/>
    </row>
    <row r="54" spans="1:14" s="76" customFormat="1">
      <c r="A54" s="60"/>
      <c r="B54" s="76" t="s">
        <v>496</v>
      </c>
      <c r="C54" s="60"/>
      <c r="E54" s="424"/>
      <c r="F54" s="61"/>
      <c r="H54" s="60"/>
      <c r="I54" s="78"/>
      <c r="J54" s="78"/>
      <c r="K54" s="78"/>
    </row>
    <row r="55" spans="1:14" s="76" customFormat="1">
      <c r="A55" s="60"/>
      <c r="B55" s="76" t="s">
        <v>497</v>
      </c>
      <c r="C55" s="60"/>
      <c r="E55" s="454"/>
      <c r="F55" s="79"/>
    </row>
    <row r="56" spans="1:14" s="76" customFormat="1">
      <c r="A56" s="60"/>
      <c r="B56" s="76" t="s">
        <v>265</v>
      </c>
      <c r="C56" s="60">
        <v>8</v>
      </c>
      <c r="E56" s="454"/>
      <c r="F56" s="79">
        <f>C56*E56</f>
        <v>0</v>
      </c>
    </row>
    <row r="57" spans="1:14" s="76" customFormat="1" ht="11.25" customHeight="1">
      <c r="A57" s="60"/>
      <c r="C57" s="60"/>
      <c r="E57" s="424"/>
      <c r="I57" s="60"/>
      <c r="J57" s="78"/>
      <c r="K57" s="78"/>
      <c r="L57" s="84"/>
    </row>
    <row r="58" spans="1:14">
      <c r="A58" s="60">
        <v>11</v>
      </c>
      <c r="B58" s="76" t="s">
        <v>498</v>
      </c>
      <c r="I58" s="60"/>
      <c r="M58" s="70"/>
      <c r="N58" s="70"/>
    </row>
    <row r="59" spans="1:14">
      <c r="B59" s="76" t="s">
        <v>499</v>
      </c>
      <c r="I59" s="60"/>
      <c r="M59" s="70"/>
      <c r="N59" s="70"/>
    </row>
    <row r="60" spans="1:14">
      <c r="B60" s="42" t="s">
        <v>322</v>
      </c>
      <c r="C60" s="60">
        <v>11</v>
      </c>
      <c r="F60" s="71">
        <f>C60*E60</f>
        <v>0</v>
      </c>
      <c r="I60" s="60"/>
      <c r="J60" s="70"/>
      <c r="K60" s="71"/>
    </row>
    <row r="61" spans="1:14" ht="17.25" thickBot="1">
      <c r="A61" s="73"/>
      <c r="B61" s="72"/>
      <c r="C61" s="73"/>
      <c r="D61" s="72"/>
      <c r="E61" s="452"/>
      <c r="F61" s="74"/>
    </row>
    <row r="62" spans="1:14" s="62" customFormat="1" ht="17.25" thickTop="1">
      <c r="A62" s="60"/>
      <c r="B62" s="62" t="s">
        <v>106</v>
      </c>
      <c r="C62" s="59"/>
      <c r="E62" s="416"/>
      <c r="F62" s="64">
        <f>SUM(F30:F60)</f>
        <v>0</v>
      </c>
    </row>
    <row r="63" spans="1:14" s="62" customFormat="1">
      <c r="A63" s="60"/>
      <c r="C63" s="59"/>
      <c r="E63" s="416"/>
      <c r="F63" s="64"/>
    </row>
    <row r="65" spans="1:6">
      <c r="A65" s="42"/>
      <c r="C65" s="42"/>
      <c r="E65" s="414"/>
      <c r="F65" s="61"/>
    </row>
    <row r="66" spans="1:6">
      <c r="A66" s="42"/>
      <c r="C66" s="42"/>
      <c r="E66" s="414"/>
      <c r="F66" s="61"/>
    </row>
    <row r="67" spans="1:6">
      <c r="A67" s="42"/>
      <c r="C67" s="42"/>
      <c r="E67" s="414"/>
      <c r="F67" s="61"/>
    </row>
    <row r="68" spans="1:6">
      <c r="A68" s="42"/>
      <c r="C68" s="42"/>
      <c r="E68" s="414"/>
      <c r="F68" s="61"/>
    </row>
    <row r="69" spans="1:6">
      <c r="A69" s="42"/>
      <c r="C69" s="42"/>
      <c r="E69" s="414"/>
      <c r="F69" s="61"/>
    </row>
    <row r="70" spans="1:6">
      <c r="A70" s="42"/>
      <c r="C70" s="42"/>
      <c r="E70" s="414"/>
      <c r="F70" s="61"/>
    </row>
    <row r="71" spans="1:6">
      <c r="A71" s="42"/>
      <c r="C71" s="42"/>
      <c r="E71" s="414"/>
      <c r="F71" s="61"/>
    </row>
    <row r="72" spans="1:6">
      <c r="A72" s="42"/>
      <c r="C72" s="42"/>
      <c r="E72" s="414"/>
      <c r="F72" s="61"/>
    </row>
    <row r="73" spans="1:6">
      <c r="A73" s="42"/>
      <c r="C73" s="42"/>
      <c r="E73" s="414"/>
      <c r="F73" s="61"/>
    </row>
    <row r="74" spans="1:6">
      <c r="A74" s="42"/>
      <c r="C74" s="42"/>
      <c r="E74" s="414"/>
      <c r="F74" s="61"/>
    </row>
    <row r="75" spans="1:6">
      <c r="A75" s="42"/>
      <c r="C75" s="42"/>
      <c r="E75" s="414"/>
      <c r="F75" s="61"/>
    </row>
    <row r="76" spans="1:6">
      <c r="A76" s="42"/>
      <c r="C76" s="42"/>
      <c r="E76" s="414"/>
      <c r="F76" s="61"/>
    </row>
    <row r="77" spans="1:6">
      <c r="A77" s="42"/>
      <c r="C77" s="42"/>
      <c r="E77" s="414"/>
      <c r="F77" s="61"/>
    </row>
    <row r="78" spans="1:6">
      <c r="A78" s="42"/>
      <c r="C78" s="42"/>
      <c r="E78" s="414"/>
      <c r="F78" s="61"/>
    </row>
    <row r="79" spans="1:6">
      <c r="A79" s="42"/>
      <c r="C79" s="42"/>
      <c r="E79" s="414"/>
      <c r="F79" s="61"/>
    </row>
    <row r="80" spans="1:6">
      <c r="A80" s="42"/>
      <c r="C80" s="42"/>
      <c r="E80" s="414"/>
      <c r="F80" s="61"/>
    </row>
    <row r="81" spans="1:6">
      <c r="A81" s="42"/>
      <c r="C81" s="42"/>
      <c r="E81" s="414"/>
      <c r="F81" s="61"/>
    </row>
    <row r="82" spans="1:6">
      <c r="A82" s="42"/>
      <c r="C82" s="42"/>
      <c r="E82" s="414"/>
      <c r="F82" s="61"/>
    </row>
    <row r="83" spans="1:6">
      <c r="A83" s="42"/>
      <c r="C83" s="42"/>
      <c r="E83" s="414"/>
      <c r="F83" s="61"/>
    </row>
    <row r="84" spans="1:6">
      <c r="A84" s="42"/>
      <c r="C84" s="42"/>
      <c r="E84" s="414"/>
      <c r="F84" s="61"/>
    </row>
    <row r="85" spans="1:6">
      <c r="A85" s="42"/>
      <c r="C85" s="42"/>
      <c r="E85" s="414"/>
      <c r="F85" s="61"/>
    </row>
    <row r="86" spans="1:6">
      <c r="A86" s="42"/>
      <c r="C86" s="42"/>
      <c r="E86" s="414"/>
      <c r="F86" s="61"/>
    </row>
    <row r="87" spans="1:6">
      <c r="A87" s="42"/>
      <c r="C87" s="42"/>
      <c r="E87" s="414"/>
      <c r="F87" s="61"/>
    </row>
    <row r="88" spans="1:6">
      <c r="A88" s="42"/>
      <c r="C88" s="42"/>
      <c r="E88" s="414"/>
      <c r="F88" s="61"/>
    </row>
    <row r="89" spans="1:6">
      <c r="A89" s="42"/>
      <c r="C89" s="42"/>
      <c r="E89" s="414"/>
      <c r="F89" s="61"/>
    </row>
    <row r="90" spans="1:6">
      <c r="A90" s="42"/>
      <c r="C90" s="42"/>
      <c r="E90" s="414"/>
      <c r="F90" s="61"/>
    </row>
    <row r="91" spans="1:6">
      <c r="A91" s="42"/>
      <c r="C91" s="42"/>
      <c r="E91" s="414"/>
      <c r="F91" s="61"/>
    </row>
    <row r="92" spans="1:6">
      <c r="A92" s="42"/>
      <c r="C92" s="42"/>
      <c r="E92" s="414"/>
      <c r="F92" s="61"/>
    </row>
    <row r="93" spans="1:6">
      <c r="A93" s="42"/>
      <c r="C93" s="42"/>
      <c r="E93" s="414"/>
      <c r="F93" s="61"/>
    </row>
    <row r="94" spans="1:6">
      <c r="A94" s="42"/>
      <c r="C94" s="42"/>
      <c r="E94" s="414"/>
      <c r="F94" s="61"/>
    </row>
    <row r="95" spans="1:6">
      <c r="A95" s="42"/>
      <c r="C95" s="42"/>
      <c r="E95" s="414"/>
      <c r="F95" s="61"/>
    </row>
    <row r="96" spans="1:6">
      <c r="A96" s="42"/>
      <c r="C96" s="42"/>
      <c r="E96" s="414"/>
      <c r="F96" s="61"/>
    </row>
    <row r="97" spans="1:6">
      <c r="A97" s="42"/>
      <c r="C97" s="42"/>
      <c r="E97" s="414"/>
      <c r="F97" s="61"/>
    </row>
    <row r="98" spans="1:6">
      <c r="A98" s="42"/>
      <c r="C98" s="42"/>
      <c r="E98" s="414"/>
      <c r="F98" s="61"/>
    </row>
    <row r="99" spans="1:6">
      <c r="A99" s="42"/>
      <c r="C99" s="42"/>
      <c r="E99" s="414"/>
      <c r="F99" s="61"/>
    </row>
    <row r="100" spans="1:6">
      <c r="A100" s="42"/>
      <c r="C100" s="42"/>
      <c r="E100" s="414"/>
      <c r="F100" s="61"/>
    </row>
    <row r="101" spans="1:6">
      <c r="A101" s="42"/>
      <c r="C101" s="42"/>
      <c r="E101" s="414"/>
      <c r="F101" s="61"/>
    </row>
    <row r="102" spans="1:6">
      <c r="A102" s="42"/>
      <c r="C102" s="42"/>
      <c r="E102" s="414"/>
      <c r="F102" s="61"/>
    </row>
    <row r="103" spans="1:6">
      <c r="A103" s="42"/>
      <c r="C103" s="42"/>
      <c r="E103" s="414"/>
      <c r="F103" s="61"/>
    </row>
    <row r="104" spans="1:6">
      <c r="A104" s="42"/>
      <c r="C104" s="42"/>
      <c r="E104" s="414"/>
      <c r="F104" s="61"/>
    </row>
    <row r="105" spans="1:6">
      <c r="A105" s="42"/>
      <c r="C105" s="42"/>
      <c r="E105" s="414"/>
      <c r="F105" s="61"/>
    </row>
    <row r="106" spans="1:6">
      <c r="A106" s="42"/>
      <c r="C106" s="42"/>
      <c r="E106" s="414"/>
      <c r="F106" s="61"/>
    </row>
    <row r="107" spans="1:6">
      <c r="A107" s="42"/>
      <c r="C107" s="42"/>
      <c r="E107" s="414"/>
      <c r="F107" s="61"/>
    </row>
    <row r="108" spans="1:6">
      <c r="A108" s="42"/>
      <c r="C108" s="42"/>
      <c r="E108" s="414"/>
      <c r="F108" s="61"/>
    </row>
    <row r="109" spans="1:6">
      <c r="A109" s="42"/>
      <c r="C109" s="42"/>
      <c r="E109" s="414"/>
      <c r="F109" s="61"/>
    </row>
    <row r="110" spans="1:6">
      <c r="A110" s="42"/>
      <c r="C110" s="42"/>
      <c r="E110" s="414"/>
      <c r="F110" s="61"/>
    </row>
    <row r="111" spans="1:6">
      <c r="A111" s="42"/>
      <c r="C111" s="42"/>
      <c r="E111" s="414"/>
      <c r="F111" s="61"/>
    </row>
    <row r="112" spans="1:6">
      <c r="A112" s="42"/>
      <c r="C112" s="42"/>
      <c r="E112" s="414"/>
      <c r="F112" s="61"/>
    </row>
    <row r="113" spans="1:6">
      <c r="A113" s="42"/>
      <c r="C113" s="42"/>
      <c r="E113" s="414"/>
      <c r="F113" s="61"/>
    </row>
    <row r="114" spans="1:6">
      <c r="A114" s="42"/>
      <c r="C114" s="42"/>
      <c r="E114" s="414"/>
      <c r="F114" s="61"/>
    </row>
    <row r="115" spans="1:6">
      <c r="A115" s="42"/>
      <c r="C115" s="42"/>
      <c r="E115" s="414"/>
      <c r="F115" s="61"/>
    </row>
    <row r="116" spans="1:6">
      <c r="A116" s="42"/>
      <c r="C116" s="42"/>
      <c r="E116" s="414"/>
      <c r="F116" s="61"/>
    </row>
    <row r="117" spans="1:6">
      <c r="A117" s="42"/>
      <c r="C117" s="42"/>
      <c r="E117" s="414"/>
      <c r="F117" s="61"/>
    </row>
    <row r="118" spans="1:6">
      <c r="A118" s="42"/>
      <c r="C118" s="42"/>
      <c r="E118" s="414"/>
      <c r="F118" s="61"/>
    </row>
    <row r="119" spans="1:6">
      <c r="A119" s="42"/>
      <c r="C119" s="42"/>
      <c r="E119" s="414"/>
      <c r="F119" s="61"/>
    </row>
    <row r="120" spans="1:6">
      <c r="A120" s="42"/>
      <c r="C120" s="42"/>
      <c r="E120" s="414"/>
      <c r="F120" s="61"/>
    </row>
    <row r="121" spans="1:6">
      <c r="A121" s="42"/>
      <c r="C121" s="42"/>
      <c r="E121" s="414"/>
      <c r="F121" s="61"/>
    </row>
    <row r="122" spans="1:6">
      <c r="A122" s="42"/>
      <c r="C122" s="42"/>
      <c r="E122" s="414"/>
      <c r="F122" s="61"/>
    </row>
    <row r="123" spans="1:6">
      <c r="A123" s="42"/>
      <c r="C123" s="42"/>
      <c r="E123" s="414"/>
      <c r="F123" s="61"/>
    </row>
    <row r="124" spans="1:6">
      <c r="A124" s="42"/>
      <c r="C124" s="42"/>
      <c r="E124" s="414"/>
      <c r="F124" s="61"/>
    </row>
    <row r="125" spans="1:6">
      <c r="A125" s="42"/>
      <c r="C125" s="42"/>
      <c r="E125" s="414"/>
      <c r="F125" s="61"/>
    </row>
    <row r="126" spans="1:6">
      <c r="A126" s="42"/>
      <c r="C126" s="42"/>
      <c r="E126" s="414"/>
      <c r="F126" s="61"/>
    </row>
    <row r="127" spans="1:6">
      <c r="A127" s="42"/>
      <c r="C127" s="42"/>
      <c r="E127" s="414"/>
      <c r="F127" s="61"/>
    </row>
    <row r="128" spans="1:6">
      <c r="A128" s="42"/>
      <c r="C128" s="42"/>
      <c r="E128" s="414"/>
      <c r="F128" s="61"/>
    </row>
    <row r="129" spans="1:6">
      <c r="A129" s="42"/>
      <c r="C129" s="42"/>
      <c r="E129" s="414"/>
      <c r="F129" s="61"/>
    </row>
    <row r="130" spans="1:6">
      <c r="A130" s="42"/>
      <c r="C130" s="42"/>
      <c r="E130" s="414"/>
      <c r="F130" s="61"/>
    </row>
    <row r="131" spans="1:6">
      <c r="A131" s="42"/>
      <c r="C131" s="42"/>
      <c r="E131" s="414"/>
      <c r="F131" s="61"/>
    </row>
    <row r="132" spans="1:6">
      <c r="A132" s="42"/>
      <c r="C132" s="42"/>
      <c r="E132" s="414"/>
      <c r="F132" s="61"/>
    </row>
    <row r="133" spans="1:6">
      <c r="A133" s="42"/>
      <c r="C133" s="42"/>
      <c r="E133" s="414"/>
      <c r="F133" s="61"/>
    </row>
    <row r="134" spans="1:6">
      <c r="A134" s="42"/>
      <c r="C134" s="42"/>
      <c r="E134" s="414"/>
      <c r="F134" s="61"/>
    </row>
    <row r="135" spans="1:6">
      <c r="A135" s="42"/>
      <c r="C135" s="42"/>
      <c r="E135" s="414"/>
      <c r="F135" s="61"/>
    </row>
    <row r="136" spans="1:6">
      <c r="A136" s="42"/>
      <c r="C136" s="42"/>
      <c r="E136" s="414"/>
      <c r="F136" s="61"/>
    </row>
    <row r="137" spans="1:6">
      <c r="A137" s="42"/>
      <c r="C137" s="42"/>
      <c r="E137" s="414"/>
      <c r="F137" s="61"/>
    </row>
    <row r="138" spans="1:6">
      <c r="A138" s="42"/>
      <c r="C138" s="42"/>
      <c r="E138" s="414"/>
      <c r="F138" s="61"/>
    </row>
    <row r="139" spans="1:6">
      <c r="A139" s="42"/>
      <c r="C139" s="42"/>
      <c r="E139" s="414"/>
      <c r="F139" s="61"/>
    </row>
    <row r="140" spans="1:6">
      <c r="A140" s="42"/>
      <c r="C140" s="42"/>
      <c r="E140" s="414"/>
      <c r="F140" s="61"/>
    </row>
    <row r="141" spans="1:6">
      <c r="A141" s="42"/>
      <c r="C141" s="42"/>
      <c r="E141" s="414"/>
      <c r="F141" s="61"/>
    </row>
    <row r="142" spans="1:6">
      <c r="A142" s="42"/>
      <c r="C142" s="42"/>
      <c r="E142" s="414"/>
      <c r="F142" s="61"/>
    </row>
    <row r="143" spans="1:6">
      <c r="A143" s="42"/>
      <c r="C143" s="42"/>
      <c r="E143" s="414"/>
      <c r="F143" s="61"/>
    </row>
    <row r="144" spans="1:6">
      <c r="A144" s="42"/>
      <c r="C144" s="42"/>
      <c r="E144" s="414"/>
      <c r="F144" s="61"/>
    </row>
    <row r="145" spans="1:6">
      <c r="A145" s="42"/>
      <c r="C145" s="42"/>
      <c r="E145" s="414"/>
      <c r="F145" s="61"/>
    </row>
    <row r="146" spans="1:6">
      <c r="A146" s="42"/>
      <c r="C146" s="42"/>
      <c r="E146" s="414"/>
      <c r="F146" s="61"/>
    </row>
    <row r="147" spans="1:6">
      <c r="A147" s="42"/>
      <c r="C147" s="42"/>
      <c r="E147" s="414"/>
      <c r="F147" s="61"/>
    </row>
    <row r="148" spans="1:6">
      <c r="A148" s="42"/>
      <c r="C148" s="42"/>
      <c r="E148" s="414"/>
      <c r="F148" s="61"/>
    </row>
    <row r="149" spans="1:6">
      <c r="A149" s="42"/>
      <c r="C149" s="42"/>
      <c r="E149" s="414"/>
      <c r="F149" s="61"/>
    </row>
    <row r="150" spans="1:6">
      <c r="A150" s="42"/>
      <c r="C150" s="42"/>
      <c r="E150" s="414"/>
      <c r="F150" s="61"/>
    </row>
    <row r="151" spans="1:6">
      <c r="A151" s="42"/>
      <c r="C151" s="42"/>
      <c r="E151" s="414"/>
      <c r="F151" s="61"/>
    </row>
    <row r="152" spans="1:6">
      <c r="A152" s="42"/>
      <c r="C152" s="42"/>
      <c r="E152" s="414"/>
      <c r="F152" s="61"/>
    </row>
    <row r="153" spans="1:6">
      <c r="A153" s="42"/>
      <c r="C153" s="42"/>
      <c r="E153" s="414"/>
      <c r="F153" s="61"/>
    </row>
    <row r="154" spans="1:6">
      <c r="A154" s="42"/>
      <c r="C154" s="42"/>
      <c r="E154" s="414"/>
      <c r="F154" s="61"/>
    </row>
    <row r="155" spans="1:6">
      <c r="A155" s="42"/>
      <c r="C155" s="42"/>
      <c r="E155" s="414"/>
      <c r="F155" s="61"/>
    </row>
    <row r="156" spans="1:6">
      <c r="A156" s="42"/>
      <c r="C156" s="42"/>
      <c r="E156" s="414"/>
      <c r="F156" s="61"/>
    </row>
    <row r="157" spans="1:6">
      <c r="A157" s="42"/>
      <c r="C157" s="42"/>
      <c r="E157" s="414"/>
      <c r="F157" s="61"/>
    </row>
    <row r="158" spans="1:6">
      <c r="A158" s="42"/>
      <c r="C158" s="42"/>
      <c r="E158" s="414"/>
      <c r="F158" s="61"/>
    </row>
    <row r="159" spans="1:6">
      <c r="A159" s="42"/>
      <c r="C159" s="42"/>
      <c r="E159" s="414"/>
      <c r="F159" s="61"/>
    </row>
  </sheetData>
  <sheetProtection algorithmName="SHA-512" hashValue="hSOnJyNuvCwl8yX87MjftYicQwUVRwJYHrTy34ETsX4I9+rL72FQZwCOQRIud5lfArhHPgZhJrVlDS7ZMgAzdw==" saltValue="JjUsWr1JkdEquKVRIyQv6A==" spinCount="100000" sheet="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68883-FD65-40BE-95E8-148CECB4C2DD}">
  <dimension ref="A1:O154"/>
  <sheetViews>
    <sheetView topLeftCell="A7" workbookViewId="0">
      <selection activeCell="F21" sqref="F21"/>
    </sheetView>
  </sheetViews>
  <sheetFormatPr defaultColWidth="13.7109375" defaultRowHeight="16.5"/>
  <cols>
    <col min="1" max="1" width="3.85546875" style="436" customWidth="1"/>
    <col min="2" max="2" width="1.42578125" style="431" customWidth="1"/>
    <col min="3" max="3" width="27" style="431" customWidth="1"/>
    <col min="4" max="4" width="9.140625" style="436" customWidth="1"/>
    <col min="5" max="5" width="11" style="431" customWidth="1"/>
    <col min="6" max="6" width="12.85546875" style="421" customWidth="1"/>
    <col min="7" max="7" width="19" style="445" customWidth="1"/>
    <col min="8" max="256" width="13.7109375" style="431"/>
    <col min="257" max="257" width="3.85546875" style="431" customWidth="1"/>
    <col min="258" max="258" width="1.42578125" style="431" customWidth="1"/>
    <col min="259" max="259" width="27" style="431" customWidth="1"/>
    <col min="260" max="260" width="9.140625" style="431" customWidth="1"/>
    <col min="261" max="261" width="11" style="431" customWidth="1"/>
    <col min="262" max="262" width="12.85546875" style="431" customWidth="1"/>
    <col min="263" max="263" width="19" style="431" customWidth="1"/>
    <col min="264" max="512" width="13.7109375" style="431"/>
    <col min="513" max="513" width="3.85546875" style="431" customWidth="1"/>
    <col min="514" max="514" width="1.42578125" style="431" customWidth="1"/>
    <col min="515" max="515" width="27" style="431" customWidth="1"/>
    <col min="516" max="516" width="9.140625" style="431" customWidth="1"/>
    <col min="517" max="517" width="11" style="431" customWidth="1"/>
    <col min="518" max="518" width="12.85546875" style="431" customWidth="1"/>
    <col min="519" max="519" width="19" style="431" customWidth="1"/>
    <col min="520" max="768" width="13.7109375" style="431"/>
    <col min="769" max="769" width="3.85546875" style="431" customWidth="1"/>
    <col min="770" max="770" width="1.42578125" style="431" customWidth="1"/>
    <col min="771" max="771" width="27" style="431" customWidth="1"/>
    <col min="772" max="772" width="9.140625" style="431" customWidth="1"/>
    <col min="773" max="773" width="11" style="431" customWidth="1"/>
    <col min="774" max="774" width="12.85546875" style="431" customWidth="1"/>
    <col min="775" max="775" width="19" style="431" customWidth="1"/>
    <col min="776" max="1024" width="13.7109375" style="431"/>
    <col min="1025" max="1025" width="3.85546875" style="431" customWidth="1"/>
    <col min="1026" max="1026" width="1.42578125" style="431" customWidth="1"/>
    <col min="1027" max="1027" width="27" style="431" customWidth="1"/>
    <col min="1028" max="1028" width="9.140625" style="431" customWidth="1"/>
    <col min="1029" max="1029" width="11" style="431" customWidth="1"/>
    <col min="1030" max="1030" width="12.85546875" style="431" customWidth="1"/>
    <col min="1031" max="1031" width="19" style="431" customWidth="1"/>
    <col min="1032" max="1280" width="13.7109375" style="431"/>
    <col min="1281" max="1281" width="3.85546875" style="431" customWidth="1"/>
    <col min="1282" max="1282" width="1.42578125" style="431" customWidth="1"/>
    <col min="1283" max="1283" width="27" style="431" customWidth="1"/>
    <col min="1284" max="1284" width="9.140625" style="431" customWidth="1"/>
    <col min="1285" max="1285" width="11" style="431" customWidth="1"/>
    <col min="1286" max="1286" width="12.85546875" style="431" customWidth="1"/>
    <col min="1287" max="1287" width="19" style="431" customWidth="1"/>
    <col min="1288" max="1536" width="13.7109375" style="431"/>
    <col min="1537" max="1537" width="3.85546875" style="431" customWidth="1"/>
    <col min="1538" max="1538" width="1.42578125" style="431" customWidth="1"/>
    <col min="1539" max="1539" width="27" style="431" customWidth="1"/>
    <col min="1540" max="1540" width="9.140625" style="431" customWidth="1"/>
    <col min="1541" max="1541" width="11" style="431" customWidth="1"/>
    <col min="1542" max="1542" width="12.85546875" style="431" customWidth="1"/>
    <col min="1543" max="1543" width="19" style="431" customWidth="1"/>
    <col min="1544" max="1792" width="13.7109375" style="431"/>
    <col min="1793" max="1793" width="3.85546875" style="431" customWidth="1"/>
    <col min="1794" max="1794" width="1.42578125" style="431" customWidth="1"/>
    <col min="1795" max="1795" width="27" style="431" customWidth="1"/>
    <col min="1796" max="1796" width="9.140625" style="431" customWidth="1"/>
    <col min="1797" max="1797" width="11" style="431" customWidth="1"/>
    <col min="1798" max="1798" width="12.85546875" style="431" customWidth="1"/>
    <col min="1799" max="1799" width="19" style="431" customWidth="1"/>
    <col min="1800" max="2048" width="13.7109375" style="431"/>
    <col min="2049" max="2049" width="3.85546875" style="431" customWidth="1"/>
    <col min="2050" max="2050" width="1.42578125" style="431" customWidth="1"/>
    <col min="2051" max="2051" width="27" style="431" customWidth="1"/>
    <col min="2052" max="2052" width="9.140625" style="431" customWidth="1"/>
    <col min="2053" max="2053" width="11" style="431" customWidth="1"/>
    <col min="2054" max="2054" width="12.85546875" style="431" customWidth="1"/>
    <col min="2055" max="2055" width="19" style="431" customWidth="1"/>
    <col min="2056" max="2304" width="13.7109375" style="431"/>
    <col min="2305" max="2305" width="3.85546875" style="431" customWidth="1"/>
    <col min="2306" max="2306" width="1.42578125" style="431" customWidth="1"/>
    <col min="2307" max="2307" width="27" style="431" customWidth="1"/>
    <col min="2308" max="2308" width="9.140625" style="431" customWidth="1"/>
    <col min="2309" max="2309" width="11" style="431" customWidth="1"/>
    <col min="2310" max="2310" width="12.85546875" style="431" customWidth="1"/>
    <col min="2311" max="2311" width="19" style="431" customWidth="1"/>
    <col min="2312" max="2560" width="13.7109375" style="431"/>
    <col min="2561" max="2561" width="3.85546875" style="431" customWidth="1"/>
    <col min="2562" max="2562" width="1.42578125" style="431" customWidth="1"/>
    <col min="2563" max="2563" width="27" style="431" customWidth="1"/>
    <col min="2564" max="2564" width="9.140625" style="431" customWidth="1"/>
    <col min="2565" max="2565" width="11" style="431" customWidth="1"/>
    <col min="2566" max="2566" width="12.85546875" style="431" customWidth="1"/>
    <col min="2567" max="2567" width="19" style="431" customWidth="1"/>
    <col min="2568" max="2816" width="13.7109375" style="431"/>
    <col min="2817" max="2817" width="3.85546875" style="431" customWidth="1"/>
    <col min="2818" max="2818" width="1.42578125" style="431" customWidth="1"/>
    <col min="2819" max="2819" width="27" style="431" customWidth="1"/>
    <col min="2820" max="2820" width="9.140625" style="431" customWidth="1"/>
    <col min="2821" max="2821" width="11" style="431" customWidth="1"/>
    <col min="2822" max="2822" width="12.85546875" style="431" customWidth="1"/>
    <col min="2823" max="2823" width="19" style="431" customWidth="1"/>
    <col min="2824" max="3072" width="13.7109375" style="431"/>
    <col min="3073" max="3073" width="3.85546875" style="431" customWidth="1"/>
    <col min="3074" max="3074" width="1.42578125" style="431" customWidth="1"/>
    <col min="3075" max="3075" width="27" style="431" customWidth="1"/>
    <col min="3076" max="3076" width="9.140625" style="431" customWidth="1"/>
    <col min="3077" max="3077" width="11" style="431" customWidth="1"/>
    <col min="3078" max="3078" width="12.85546875" style="431" customWidth="1"/>
    <col min="3079" max="3079" width="19" style="431" customWidth="1"/>
    <col min="3080" max="3328" width="13.7109375" style="431"/>
    <col min="3329" max="3329" width="3.85546875" style="431" customWidth="1"/>
    <col min="3330" max="3330" width="1.42578125" style="431" customWidth="1"/>
    <col min="3331" max="3331" width="27" style="431" customWidth="1"/>
    <col min="3332" max="3332" width="9.140625" style="431" customWidth="1"/>
    <col min="3333" max="3333" width="11" style="431" customWidth="1"/>
    <col min="3334" max="3334" width="12.85546875" style="431" customWidth="1"/>
    <col min="3335" max="3335" width="19" style="431" customWidth="1"/>
    <col min="3336" max="3584" width="13.7109375" style="431"/>
    <col min="3585" max="3585" width="3.85546875" style="431" customWidth="1"/>
    <col min="3586" max="3586" width="1.42578125" style="431" customWidth="1"/>
    <col min="3587" max="3587" width="27" style="431" customWidth="1"/>
    <col min="3588" max="3588" width="9.140625" style="431" customWidth="1"/>
    <col min="3589" max="3589" width="11" style="431" customWidth="1"/>
    <col min="3590" max="3590" width="12.85546875" style="431" customWidth="1"/>
    <col min="3591" max="3591" width="19" style="431" customWidth="1"/>
    <col min="3592" max="3840" width="13.7109375" style="431"/>
    <col min="3841" max="3841" width="3.85546875" style="431" customWidth="1"/>
    <col min="3842" max="3842" width="1.42578125" style="431" customWidth="1"/>
    <col min="3843" max="3843" width="27" style="431" customWidth="1"/>
    <col min="3844" max="3844" width="9.140625" style="431" customWidth="1"/>
    <col min="3845" max="3845" width="11" style="431" customWidth="1"/>
    <col min="3846" max="3846" width="12.85546875" style="431" customWidth="1"/>
    <col min="3847" max="3847" width="19" style="431" customWidth="1"/>
    <col min="3848" max="4096" width="13.7109375" style="431"/>
    <col min="4097" max="4097" width="3.85546875" style="431" customWidth="1"/>
    <col min="4098" max="4098" width="1.42578125" style="431" customWidth="1"/>
    <col min="4099" max="4099" width="27" style="431" customWidth="1"/>
    <col min="4100" max="4100" width="9.140625" style="431" customWidth="1"/>
    <col min="4101" max="4101" width="11" style="431" customWidth="1"/>
    <col min="4102" max="4102" width="12.85546875" style="431" customWidth="1"/>
    <col min="4103" max="4103" width="19" style="431" customWidth="1"/>
    <col min="4104" max="4352" width="13.7109375" style="431"/>
    <col min="4353" max="4353" width="3.85546875" style="431" customWidth="1"/>
    <col min="4354" max="4354" width="1.42578125" style="431" customWidth="1"/>
    <col min="4355" max="4355" width="27" style="431" customWidth="1"/>
    <col min="4356" max="4356" width="9.140625" style="431" customWidth="1"/>
    <col min="4357" max="4357" width="11" style="431" customWidth="1"/>
    <col min="4358" max="4358" width="12.85546875" style="431" customWidth="1"/>
    <col min="4359" max="4359" width="19" style="431" customWidth="1"/>
    <col min="4360" max="4608" width="13.7109375" style="431"/>
    <col min="4609" max="4609" width="3.85546875" style="431" customWidth="1"/>
    <col min="4610" max="4610" width="1.42578125" style="431" customWidth="1"/>
    <col min="4611" max="4611" width="27" style="431" customWidth="1"/>
    <col min="4612" max="4612" width="9.140625" style="431" customWidth="1"/>
    <col min="4613" max="4613" width="11" style="431" customWidth="1"/>
    <col min="4614" max="4614" width="12.85546875" style="431" customWidth="1"/>
    <col min="4615" max="4615" width="19" style="431" customWidth="1"/>
    <col min="4616" max="4864" width="13.7109375" style="431"/>
    <col min="4865" max="4865" width="3.85546875" style="431" customWidth="1"/>
    <col min="4866" max="4866" width="1.42578125" style="431" customWidth="1"/>
    <col min="4867" max="4867" width="27" style="431" customWidth="1"/>
    <col min="4868" max="4868" width="9.140625" style="431" customWidth="1"/>
    <col min="4869" max="4869" width="11" style="431" customWidth="1"/>
    <col min="4870" max="4870" width="12.85546875" style="431" customWidth="1"/>
    <col min="4871" max="4871" width="19" style="431" customWidth="1"/>
    <col min="4872" max="5120" width="13.7109375" style="431"/>
    <col min="5121" max="5121" width="3.85546875" style="431" customWidth="1"/>
    <col min="5122" max="5122" width="1.42578125" style="431" customWidth="1"/>
    <col min="5123" max="5123" width="27" style="431" customWidth="1"/>
    <col min="5124" max="5124" width="9.140625" style="431" customWidth="1"/>
    <col min="5125" max="5125" width="11" style="431" customWidth="1"/>
    <col min="5126" max="5126" width="12.85546875" style="431" customWidth="1"/>
    <col min="5127" max="5127" width="19" style="431" customWidth="1"/>
    <col min="5128" max="5376" width="13.7109375" style="431"/>
    <col min="5377" max="5377" width="3.85546875" style="431" customWidth="1"/>
    <col min="5378" max="5378" width="1.42578125" style="431" customWidth="1"/>
    <col min="5379" max="5379" width="27" style="431" customWidth="1"/>
    <col min="5380" max="5380" width="9.140625" style="431" customWidth="1"/>
    <col min="5381" max="5381" width="11" style="431" customWidth="1"/>
    <col min="5382" max="5382" width="12.85546875" style="431" customWidth="1"/>
    <col min="5383" max="5383" width="19" style="431" customWidth="1"/>
    <col min="5384" max="5632" width="13.7109375" style="431"/>
    <col min="5633" max="5633" width="3.85546875" style="431" customWidth="1"/>
    <col min="5634" max="5634" width="1.42578125" style="431" customWidth="1"/>
    <col min="5635" max="5635" width="27" style="431" customWidth="1"/>
    <col min="5636" max="5636" width="9.140625" style="431" customWidth="1"/>
    <col min="5637" max="5637" width="11" style="431" customWidth="1"/>
    <col min="5638" max="5638" width="12.85546875" style="431" customWidth="1"/>
    <col min="5639" max="5639" width="19" style="431" customWidth="1"/>
    <col min="5640" max="5888" width="13.7109375" style="431"/>
    <col min="5889" max="5889" width="3.85546875" style="431" customWidth="1"/>
    <col min="5890" max="5890" width="1.42578125" style="431" customWidth="1"/>
    <col min="5891" max="5891" width="27" style="431" customWidth="1"/>
    <col min="5892" max="5892" width="9.140625" style="431" customWidth="1"/>
    <col min="5893" max="5893" width="11" style="431" customWidth="1"/>
    <col min="5894" max="5894" width="12.85546875" style="431" customWidth="1"/>
    <col min="5895" max="5895" width="19" style="431" customWidth="1"/>
    <col min="5896" max="6144" width="13.7109375" style="431"/>
    <col min="6145" max="6145" width="3.85546875" style="431" customWidth="1"/>
    <col min="6146" max="6146" width="1.42578125" style="431" customWidth="1"/>
    <col min="6147" max="6147" width="27" style="431" customWidth="1"/>
    <col min="6148" max="6148" width="9.140625" style="431" customWidth="1"/>
    <col min="6149" max="6149" width="11" style="431" customWidth="1"/>
    <col min="6150" max="6150" width="12.85546875" style="431" customWidth="1"/>
    <col min="6151" max="6151" width="19" style="431" customWidth="1"/>
    <col min="6152" max="6400" width="13.7109375" style="431"/>
    <col min="6401" max="6401" width="3.85546875" style="431" customWidth="1"/>
    <col min="6402" max="6402" width="1.42578125" style="431" customWidth="1"/>
    <col min="6403" max="6403" width="27" style="431" customWidth="1"/>
    <col min="6404" max="6404" width="9.140625" style="431" customWidth="1"/>
    <col min="6405" max="6405" width="11" style="431" customWidth="1"/>
    <col min="6406" max="6406" width="12.85546875" style="431" customWidth="1"/>
    <col min="6407" max="6407" width="19" style="431" customWidth="1"/>
    <col min="6408" max="6656" width="13.7109375" style="431"/>
    <col min="6657" max="6657" width="3.85546875" style="431" customWidth="1"/>
    <col min="6658" max="6658" width="1.42578125" style="431" customWidth="1"/>
    <col min="6659" max="6659" width="27" style="431" customWidth="1"/>
    <col min="6660" max="6660" width="9.140625" style="431" customWidth="1"/>
    <col min="6661" max="6661" width="11" style="431" customWidth="1"/>
    <col min="6662" max="6662" width="12.85546875" style="431" customWidth="1"/>
    <col min="6663" max="6663" width="19" style="431" customWidth="1"/>
    <col min="6664" max="6912" width="13.7109375" style="431"/>
    <col min="6913" max="6913" width="3.85546875" style="431" customWidth="1"/>
    <col min="6914" max="6914" width="1.42578125" style="431" customWidth="1"/>
    <col min="6915" max="6915" width="27" style="431" customWidth="1"/>
    <col min="6916" max="6916" width="9.140625" style="431" customWidth="1"/>
    <col min="6917" max="6917" width="11" style="431" customWidth="1"/>
    <col min="6918" max="6918" width="12.85546875" style="431" customWidth="1"/>
    <col min="6919" max="6919" width="19" style="431" customWidth="1"/>
    <col min="6920" max="7168" width="13.7109375" style="431"/>
    <col min="7169" max="7169" width="3.85546875" style="431" customWidth="1"/>
    <col min="7170" max="7170" width="1.42578125" style="431" customWidth="1"/>
    <col min="7171" max="7171" width="27" style="431" customWidth="1"/>
    <col min="7172" max="7172" width="9.140625" style="431" customWidth="1"/>
    <col min="7173" max="7173" width="11" style="431" customWidth="1"/>
    <col min="7174" max="7174" width="12.85546875" style="431" customWidth="1"/>
    <col min="7175" max="7175" width="19" style="431" customWidth="1"/>
    <col min="7176" max="7424" width="13.7109375" style="431"/>
    <col min="7425" max="7425" width="3.85546875" style="431" customWidth="1"/>
    <col min="7426" max="7426" width="1.42578125" style="431" customWidth="1"/>
    <col min="7427" max="7427" width="27" style="431" customWidth="1"/>
    <col min="7428" max="7428" width="9.140625" style="431" customWidth="1"/>
    <col min="7429" max="7429" width="11" style="431" customWidth="1"/>
    <col min="7430" max="7430" width="12.85546875" style="431" customWidth="1"/>
    <col min="7431" max="7431" width="19" style="431" customWidth="1"/>
    <col min="7432" max="7680" width="13.7109375" style="431"/>
    <col min="7681" max="7681" width="3.85546875" style="431" customWidth="1"/>
    <col min="7682" max="7682" width="1.42578125" style="431" customWidth="1"/>
    <col min="7683" max="7683" width="27" style="431" customWidth="1"/>
    <col min="7684" max="7684" width="9.140625" style="431" customWidth="1"/>
    <col min="7685" max="7685" width="11" style="431" customWidth="1"/>
    <col min="7686" max="7686" width="12.85546875" style="431" customWidth="1"/>
    <col min="7687" max="7687" width="19" style="431" customWidth="1"/>
    <col min="7688" max="7936" width="13.7109375" style="431"/>
    <col min="7937" max="7937" width="3.85546875" style="431" customWidth="1"/>
    <col min="7938" max="7938" width="1.42578125" style="431" customWidth="1"/>
    <col min="7939" max="7939" width="27" style="431" customWidth="1"/>
    <col min="7940" max="7940" width="9.140625" style="431" customWidth="1"/>
    <col min="7941" max="7941" width="11" style="431" customWidth="1"/>
    <col min="7942" max="7942" width="12.85546875" style="431" customWidth="1"/>
    <col min="7943" max="7943" width="19" style="431" customWidth="1"/>
    <col min="7944" max="8192" width="13.7109375" style="431"/>
    <col min="8193" max="8193" width="3.85546875" style="431" customWidth="1"/>
    <col min="8194" max="8194" width="1.42578125" style="431" customWidth="1"/>
    <col min="8195" max="8195" width="27" style="431" customWidth="1"/>
    <col min="8196" max="8196" width="9.140625" style="431" customWidth="1"/>
    <col min="8197" max="8197" width="11" style="431" customWidth="1"/>
    <col min="8198" max="8198" width="12.85546875" style="431" customWidth="1"/>
    <col min="8199" max="8199" width="19" style="431" customWidth="1"/>
    <col min="8200" max="8448" width="13.7109375" style="431"/>
    <col min="8449" max="8449" width="3.85546875" style="431" customWidth="1"/>
    <col min="8450" max="8450" width="1.42578125" style="431" customWidth="1"/>
    <col min="8451" max="8451" width="27" style="431" customWidth="1"/>
    <col min="8452" max="8452" width="9.140625" style="431" customWidth="1"/>
    <col min="8453" max="8453" width="11" style="431" customWidth="1"/>
    <col min="8454" max="8454" width="12.85546875" style="431" customWidth="1"/>
    <col min="8455" max="8455" width="19" style="431" customWidth="1"/>
    <col min="8456" max="8704" width="13.7109375" style="431"/>
    <col min="8705" max="8705" width="3.85546875" style="431" customWidth="1"/>
    <col min="8706" max="8706" width="1.42578125" style="431" customWidth="1"/>
    <col min="8707" max="8707" width="27" style="431" customWidth="1"/>
    <col min="8708" max="8708" width="9.140625" style="431" customWidth="1"/>
    <col min="8709" max="8709" width="11" style="431" customWidth="1"/>
    <col min="8710" max="8710" width="12.85546875" style="431" customWidth="1"/>
    <col min="8711" max="8711" width="19" style="431" customWidth="1"/>
    <col min="8712" max="8960" width="13.7109375" style="431"/>
    <col min="8961" max="8961" width="3.85546875" style="431" customWidth="1"/>
    <col min="8962" max="8962" width="1.42578125" style="431" customWidth="1"/>
    <col min="8963" max="8963" width="27" style="431" customWidth="1"/>
    <col min="8964" max="8964" width="9.140625" style="431" customWidth="1"/>
    <col min="8965" max="8965" width="11" style="431" customWidth="1"/>
    <col min="8966" max="8966" width="12.85546875" style="431" customWidth="1"/>
    <col min="8967" max="8967" width="19" style="431" customWidth="1"/>
    <col min="8968" max="9216" width="13.7109375" style="431"/>
    <col min="9217" max="9217" width="3.85546875" style="431" customWidth="1"/>
    <col min="9218" max="9218" width="1.42578125" style="431" customWidth="1"/>
    <col min="9219" max="9219" width="27" style="431" customWidth="1"/>
    <col min="9220" max="9220" width="9.140625" style="431" customWidth="1"/>
    <col min="9221" max="9221" width="11" style="431" customWidth="1"/>
    <col min="9222" max="9222" width="12.85546875" style="431" customWidth="1"/>
    <col min="9223" max="9223" width="19" style="431" customWidth="1"/>
    <col min="9224" max="9472" width="13.7109375" style="431"/>
    <col min="9473" max="9473" width="3.85546875" style="431" customWidth="1"/>
    <col min="9474" max="9474" width="1.42578125" style="431" customWidth="1"/>
    <col min="9475" max="9475" width="27" style="431" customWidth="1"/>
    <col min="9476" max="9476" width="9.140625" style="431" customWidth="1"/>
    <col min="9477" max="9477" width="11" style="431" customWidth="1"/>
    <col min="9478" max="9478" width="12.85546875" style="431" customWidth="1"/>
    <col min="9479" max="9479" width="19" style="431" customWidth="1"/>
    <col min="9480" max="9728" width="13.7109375" style="431"/>
    <col min="9729" max="9729" width="3.85546875" style="431" customWidth="1"/>
    <col min="9730" max="9730" width="1.42578125" style="431" customWidth="1"/>
    <col min="9731" max="9731" width="27" style="431" customWidth="1"/>
    <col min="9732" max="9732" width="9.140625" style="431" customWidth="1"/>
    <col min="9733" max="9733" width="11" style="431" customWidth="1"/>
    <col min="9734" max="9734" width="12.85546875" style="431" customWidth="1"/>
    <col min="9735" max="9735" width="19" style="431" customWidth="1"/>
    <col min="9736" max="9984" width="13.7109375" style="431"/>
    <col min="9985" max="9985" width="3.85546875" style="431" customWidth="1"/>
    <col min="9986" max="9986" width="1.42578125" style="431" customWidth="1"/>
    <col min="9987" max="9987" width="27" style="431" customWidth="1"/>
    <col min="9988" max="9988" width="9.140625" style="431" customWidth="1"/>
    <col min="9989" max="9989" width="11" style="431" customWidth="1"/>
    <col min="9990" max="9990" width="12.85546875" style="431" customWidth="1"/>
    <col min="9991" max="9991" width="19" style="431" customWidth="1"/>
    <col min="9992" max="10240" width="13.7109375" style="431"/>
    <col min="10241" max="10241" width="3.85546875" style="431" customWidth="1"/>
    <col min="10242" max="10242" width="1.42578125" style="431" customWidth="1"/>
    <col min="10243" max="10243" width="27" style="431" customWidth="1"/>
    <col min="10244" max="10244" width="9.140625" style="431" customWidth="1"/>
    <col min="10245" max="10245" width="11" style="431" customWidth="1"/>
    <col min="10246" max="10246" width="12.85546875" style="431" customWidth="1"/>
    <col min="10247" max="10247" width="19" style="431" customWidth="1"/>
    <col min="10248" max="10496" width="13.7109375" style="431"/>
    <col min="10497" max="10497" width="3.85546875" style="431" customWidth="1"/>
    <col min="10498" max="10498" width="1.42578125" style="431" customWidth="1"/>
    <col min="10499" max="10499" width="27" style="431" customWidth="1"/>
    <col min="10500" max="10500" width="9.140625" style="431" customWidth="1"/>
    <col min="10501" max="10501" width="11" style="431" customWidth="1"/>
    <col min="10502" max="10502" width="12.85546875" style="431" customWidth="1"/>
    <col min="10503" max="10503" width="19" style="431" customWidth="1"/>
    <col min="10504" max="10752" width="13.7109375" style="431"/>
    <col min="10753" max="10753" width="3.85546875" style="431" customWidth="1"/>
    <col min="10754" max="10754" width="1.42578125" style="431" customWidth="1"/>
    <col min="10755" max="10755" width="27" style="431" customWidth="1"/>
    <col min="10756" max="10756" width="9.140625" style="431" customWidth="1"/>
    <col min="10757" max="10757" width="11" style="431" customWidth="1"/>
    <col min="10758" max="10758" width="12.85546875" style="431" customWidth="1"/>
    <col min="10759" max="10759" width="19" style="431" customWidth="1"/>
    <col min="10760" max="11008" width="13.7109375" style="431"/>
    <col min="11009" max="11009" width="3.85546875" style="431" customWidth="1"/>
    <col min="11010" max="11010" width="1.42578125" style="431" customWidth="1"/>
    <col min="11011" max="11011" width="27" style="431" customWidth="1"/>
    <col min="11012" max="11012" width="9.140625" style="431" customWidth="1"/>
    <col min="11013" max="11013" width="11" style="431" customWidth="1"/>
    <col min="11014" max="11014" width="12.85546875" style="431" customWidth="1"/>
    <col min="11015" max="11015" width="19" style="431" customWidth="1"/>
    <col min="11016" max="11264" width="13.7109375" style="431"/>
    <col min="11265" max="11265" width="3.85546875" style="431" customWidth="1"/>
    <col min="11266" max="11266" width="1.42578125" style="431" customWidth="1"/>
    <col min="11267" max="11267" width="27" style="431" customWidth="1"/>
    <col min="11268" max="11268" width="9.140625" style="431" customWidth="1"/>
    <col min="11269" max="11269" width="11" style="431" customWidth="1"/>
    <col min="11270" max="11270" width="12.85546875" style="431" customWidth="1"/>
    <col min="11271" max="11271" width="19" style="431" customWidth="1"/>
    <col min="11272" max="11520" width="13.7109375" style="431"/>
    <col min="11521" max="11521" width="3.85546875" style="431" customWidth="1"/>
    <col min="11522" max="11522" width="1.42578125" style="431" customWidth="1"/>
    <col min="11523" max="11523" width="27" style="431" customWidth="1"/>
    <col min="11524" max="11524" width="9.140625" style="431" customWidth="1"/>
    <col min="11525" max="11525" width="11" style="431" customWidth="1"/>
    <col min="11526" max="11526" width="12.85546875" style="431" customWidth="1"/>
    <col min="11527" max="11527" width="19" style="431" customWidth="1"/>
    <col min="11528" max="11776" width="13.7109375" style="431"/>
    <col min="11777" max="11777" width="3.85546875" style="431" customWidth="1"/>
    <col min="11778" max="11778" width="1.42578125" style="431" customWidth="1"/>
    <col min="11779" max="11779" width="27" style="431" customWidth="1"/>
    <col min="11780" max="11780" width="9.140625" style="431" customWidth="1"/>
    <col min="11781" max="11781" width="11" style="431" customWidth="1"/>
    <col min="11782" max="11782" width="12.85546875" style="431" customWidth="1"/>
    <col min="11783" max="11783" width="19" style="431" customWidth="1"/>
    <col min="11784" max="12032" width="13.7109375" style="431"/>
    <col min="12033" max="12033" width="3.85546875" style="431" customWidth="1"/>
    <col min="12034" max="12034" width="1.42578125" style="431" customWidth="1"/>
    <col min="12035" max="12035" width="27" style="431" customWidth="1"/>
    <col min="12036" max="12036" width="9.140625" style="431" customWidth="1"/>
    <col min="12037" max="12037" width="11" style="431" customWidth="1"/>
    <col min="12038" max="12038" width="12.85546875" style="431" customWidth="1"/>
    <col min="12039" max="12039" width="19" style="431" customWidth="1"/>
    <col min="12040" max="12288" width="13.7109375" style="431"/>
    <col min="12289" max="12289" width="3.85546875" style="431" customWidth="1"/>
    <col min="12290" max="12290" width="1.42578125" style="431" customWidth="1"/>
    <col min="12291" max="12291" width="27" style="431" customWidth="1"/>
    <col min="12292" max="12292" width="9.140625" style="431" customWidth="1"/>
    <col min="12293" max="12293" width="11" style="431" customWidth="1"/>
    <col min="12294" max="12294" width="12.85546875" style="431" customWidth="1"/>
    <col min="12295" max="12295" width="19" style="431" customWidth="1"/>
    <col min="12296" max="12544" width="13.7109375" style="431"/>
    <col min="12545" max="12545" width="3.85546875" style="431" customWidth="1"/>
    <col min="12546" max="12546" width="1.42578125" style="431" customWidth="1"/>
    <col min="12547" max="12547" width="27" style="431" customWidth="1"/>
    <col min="12548" max="12548" width="9.140625" style="431" customWidth="1"/>
    <col min="12549" max="12549" width="11" style="431" customWidth="1"/>
    <col min="12550" max="12550" width="12.85546875" style="431" customWidth="1"/>
    <col min="12551" max="12551" width="19" style="431" customWidth="1"/>
    <col min="12552" max="12800" width="13.7109375" style="431"/>
    <col min="12801" max="12801" width="3.85546875" style="431" customWidth="1"/>
    <col min="12802" max="12802" width="1.42578125" style="431" customWidth="1"/>
    <col min="12803" max="12803" width="27" style="431" customWidth="1"/>
    <col min="12804" max="12804" width="9.140625" style="431" customWidth="1"/>
    <col min="12805" max="12805" width="11" style="431" customWidth="1"/>
    <col min="12806" max="12806" width="12.85546875" style="431" customWidth="1"/>
    <col min="12807" max="12807" width="19" style="431" customWidth="1"/>
    <col min="12808" max="13056" width="13.7109375" style="431"/>
    <col min="13057" max="13057" width="3.85546875" style="431" customWidth="1"/>
    <col min="13058" max="13058" width="1.42578125" style="431" customWidth="1"/>
    <col min="13059" max="13059" width="27" style="431" customWidth="1"/>
    <col min="13060" max="13060" width="9.140625" style="431" customWidth="1"/>
    <col min="13061" max="13061" width="11" style="431" customWidth="1"/>
    <col min="13062" max="13062" width="12.85546875" style="431" customWidth="1"/>
    <col min="13063" max="13063" width="19" style="431" customWidth="1"/>
    <col min="13064" max="13312" width="13.7109375" style="431"/>
    <col min="13313" max="13313" width="3.85546875" style="431" customWidth="1"/>
    <col min="13314" max="13314" width="1.42578125" style="431" customWidth="1"/>
    <col min="13315" max="13315" width="27" style="431" customWidth="1"/>
    <col min="13316" max="13316" width="9.140625" style="431" customWidth="1"/>
    <col min="13317" max="13317" width="11" style="431" customWidth="1"/>
    <col min="13318" max="13318" width="12.85546875" style="431" customWidth="1"/>
    <col min="13319" max="13319" width="19" style="431" customWidth="1"/>
    <col min="13320" max="13568" width="13.7109375" style="431"/>
    <col min="13569" max="13569" width="3.85546875" style="431" customWidth="1"/>
    <col min="13570" max="13570" width="1.42578125" style="431" customWidth="1"/>
    <col min="13571" max="13571" width="27" style="431" customWidth="1"/>
    <col min="13572" max="13572" width="9.140625" style="431" customWidth="1"/>
    <col min="13573" max="13573" width="11" style="431" customWidth="1"/>
    <col min="13574" max="13574" width="12.85546875" style="431" customWidth="1"/>
    <col min="13575" max="13575" width="19" style="431" customWidth="1"/>
    <col min="13576" max="13824" width="13.7109375" style="431"/>
    <col min="13825" max="13825" width="3.85546875" style="431" customWidth="1"/>
    <col min="13826" max="13826" width="1.42578125" style="431" customWidth="1"/>
    <col min="13827" max="13827" width="27" style="431" customWidth="1"/>
    <col min="13828" max="13828" width="9.140625" style="431" customWidth="1"/>
    <col min="13829" max="13829" width="11" style="431" customWidth="1"/>
    <col min="13830" max="13830" width="12.85546875" style="431" customWidth="1"/>
    <col min="13831" max="13831" width="19" style="431" customWidth="1"/>
    <col min="13832" max="14080" width="13.7109375" style="431"/>
    <col min="14081" max="14081" width="3.85546875" style="431" customWidth="1"/>
    <col min="14082" max="14082" width="1.42578125" style="431" customWidth="1"/>
    <col min="14083" max="14083" width="27" style="431" customWidth="1"/>
    <col min="14084" max="14084" width="9.140625" style="431" customWidth="1"/>
    <col min="14085" max="14085" width="11" style="431" customWidth="1"/>
    <col min="14086" max="14086" width="12.85546875" style="431" customWidth="1"/>
    <col min="14087" max="14087" width="19" style="431" customWidth="1"/>
    <col min="14088" max="14336" width="13.7109375" style="431"/>
    <col min="14337" max="14337" width="3.85546875" style="431" customWidth="1"/>
    <col min="14338" max="14338" width="1.42578125" style="431" customWidth="1"/>
    <col min="14339" max="14339" width="27" style="431" customWidth="1"/>
    <col min="14340" max="14340" width="9.140625" style="431" customWidth="1"/>
    <col min="14341" max="14341" width="11" style="431" customWidth="1"/>
    <col min="14342" max="14342" width="12.85546875" style="431" customWidth="1"/>
    <col min="14343" max="14343" width="19" style="431" customWidth="1"/>
    <col min="14344" max="14592" width="13.7109375" style="431"/>
    <col min="14593" max="14593" width="3.85546875" style="431" customWidth="1"/>
    <col min="14594" max="14594" width="1.42578125" style="431" customWidth="1"/>
    <col min="14595" max="14595" width="27" style="431" customWidth="1"/>
    <col min="14596" max="14596" width="9.140625" style="431" customWidth="1"/>
    <col min="14597" max="14597" width="11" style="431" customWidth="1"/>
    <col min="14598" max="14598" width="12.85546875" style="431" customWidth="1"/>
    <col min="14599" max="14599" width="19" style="431" customWidth="1"/>
    <col min="14600" max="14848" width="13.7109375" style="431"/>
    <col min="14849" max="14849" width="3.85546875" style="431" customWidth="1"/>
    <col min="14850" max="14850" width="1.42578125" style="431" customWidth="1"/>
    <col min="14851" max="14851" width="27" style="431" customWidth="1"/>
    <col min="14852" max="14852" width="9.140625" style="431" customWidth="1"/>
    <col min="14853" max="14853" width="11" style="431" customWidth="1"/>
    <col min="14854" max="14854" width="12.85546875" style="431" customWidth="1"/>
    <col min="14855" max="14855" width="19" style="431" customWidth="1"/>
    <col min="14856" max="15104" width="13.7109375" style="431"/>
    <col min="15105" max="15105" width="3.85546875" style="431" customWidth="1"/>
    <col min="15106" max="15106" width="1.42578125" style="431" customWidth="1"/>
    <col min="15107" max="15107" width="27" style="431" customWidth="1"/>
    <col min="15108" max="15108" width="9.140625" style="431" customWidth="1"/>
    <col min="15109" max="15109" width="11" style="431" customWidth="1"/>
    <col min="15110" max="15110" width="12.85546875" style="431" customWidth="1"/>
    <col min="15111" max="15111" width="19" style="431" customWidth="1"/>
    <col min="15112" max="15360" width="13.7109375" style="431"/>
    <col min="15361" max="15361" width="3.85546875" style="431" customWidth="1"/>
    <col min="15362" max="15362" width="1.42578125" style="431" customWidth="1"/>
    <col min="15363" max="15363" width="27" style="431" customWidth="1"/>
    <col min="15364" max="15364" width="9.140625" style="431" customWidth="1"/>
    <col min="15365" max="15365" width="11" style="431" customWidth="1"/>
    <col min="15366" max="15366" width="12.85546875" style="431" customWidth="1"/>
    <col min="15367" max="15367" width="19" style="431" customWidth="1"/>
    <col min="15368" max="15616" width="13.7109375" style="431"/>
    <col min="15617" max="15617" width="3.85546875" style="431" customWidth="1"/>
    <col min="15618" max="15618" width="1.42578125" style="431" customWidth="1"/>
    <col min="15619" max="15619" width="27" style="431" customWidth="1"/>
    <col min="15620" max="15620" width="9.140625" style="431" customWidth="1"/>
    <col min="15621" max="15621" width="11" style="431" customWidth="1"/>
    <col min="15622" max="15622" width="12.85546875" style="431" customWidth="1"/>
    <col min="15623" max="15623" width="19" style="431" customWidth="1"/>
    <col min="15624" max="15872" width="13.7109375" style="431"/>
    <col min="15873" max="15873" width="3.85546875" style="431" customWidth="1"/>
    <col min="15874" max="15874" width="1.42578125" style="431" customWidth="1"/>
    <col min="15875" max="15875" width="27" style="431" customWidth="1"/>
    <col min="15876" max="15876" width="9.140625" style="431" customWidth="1"/>
    <col min="15877" max="15877" width="11" style="431" customWidth="1"/>
    <col min="15878" max="15878" width="12.85546875" style="431" customWidth="1"/>
    <col min="15879" max="15879" width="19" style="431" customWidth="1"/>
    <col min="15880" max="16128" width="13.7109375" style="431"/>
    <col min="16129" max="16129" width="3.85546875" style="431" customWidth="1"/>
    <col min="16130" max="16130" width="1.42578125" style="431" customWidth="1"/>
    <col min="16131" max="16131" width="27" style="431" customWidth="1"/>
    <col min="16132" max="16132" width="9.140625" style="431" customWidth="1"/>
    <col min="16133" max="16133" width="11" style="431" customWidth="1"/>
    <col min="16134" max="16134" width="12.85546875" style="431" customWidth="1"/>
    <col min="16135" max="16135" width="19" style="431" customWidth="1"/>
    <col min="16136" max="16384" width="13.7109375" style="431"/>
  </cols>
  <sheetData>
    <row r="1" spans="1:7" ht="17.25" thickBot="1">
      <c r="A1" s="447"/>
      <c r="B1" s="433"/>
      <c r="C1" s="433"/>
      <c r="D1" s="447"/>
      <c r="E1" s="433"/>
      <c r="F1" s="452"/>
      <c r="G1" s="455"/>
    </row>
    <row r="2" spans="1:7" ht="17.25" thickTop="1"/>
    <row r="3" spans="1:7" s="430" customFormat="1">
      <c r="A3" s="436"/>
      <c r="C3" s="438" t="s">
        <v>500</v>
      </c>
      <c r="D3" s="435"/>
      <c r="F3" s="416"/>
      <c r="G3" s="439"/>
    </row>
    <row r="4" spans="1:7" s="430" customFormat="1">
      <c r="A4" s="436"/>
      <c r="C4" s="438"/>
      <c r="D4" s="435"/>
      <c r="F4" s="416"/>
      <c r="G4" s="439"/>
    </row>
    <row r="5" spans="1:7" s="430" customFormat="1" ht="17.25" thickBot="1">
      <c r="A5" s="436"/>
      <c r="C5" s="438"/>
      <c r="D5" s="435"/>
      <c r="F5" s="416"/>
      <c r="G5" s="439"/>
    </row>
    <row r="6" spans="1:7" s="430" customFormat="1" ht="17.25" thickBot="1">
      <c r="A6" s="435"/>
      <c r="C6" s="440" t="s">
        <v>478</v>
      </c>
      <c r="D6" s="441"/>
      <c r="E6" s="456"/>
      <c r="F6" s="418"/>
      <c r="G6" s="442">
        <f>SUM(G23)</f>
        <v>0</v>
      </c>
    </row>
    <row r="7" spans="1:7" s="430" customFormat="1" ht="17.25" thickBot="1">
      <c r="A7" s="435"/>
      <c r="C7" s="438"/>
      <c r="D7" s="435"/>
      <c r="F7" s="416"/>
      <c r="G7" s="439"/>
    </row>
    <row r="8" spans="1:7" s="430" customFormat="1" ht="17.25" thickBot="1">
      <c r="A8" s="436"/>
      <c r="C8" s="440" t="s">
        <v>479</v>
      </c>
      <c r="D8" s="441"/>
      <c r="E8" s="456"/>
      <c r="F8" s="418"/>
      <c r="G8" s="442">
        <f>SUM(G61)</f>
        <v>0</v>
      </c>
    </row>
    <row r="9" spans="1:7" s="430" customFormat="1">
      <c r="A9" s="436"/>
      <c r="C9" s="438"/>
      <c r="D9" s="435"/>
      <c r="F9" s="416"/>
      <c r="G9" s="439"/>
    </row>
    <row r="10" spans="1:7" s="430" customFormat="1">
      <c r="A10" s="436"/>
      <c r="C10" s="430" t="s">
        <v>106</v>
      </c>
      <c r="D10" s="435"/>
      <c r="F10" s="416"/>
      <c r="G10" s="439">
        <f>SUM(G4:G9)</f>
        <v>0</v>
      </c>
    </row>
    <row r="11" spans="1:7">
      <c r="F11" s="415"/>
      <c r="G11" s="457"/>
    </row>
    <row r="12" spans="1:7">
      <c r="C12" s="430" t="s">
        <v>480</v>
      </c>
      <c r="D12" s="431"/>
    </row>
    <row r="13" spans="1:7">
      <c r="A13" s="431"/>
      <c r="C13" s="431" t="s">
        <v>388</v>
      </c>
      <c r="D13" s="431"/>
    </row>
    <row r="14" spans="1:7">
      <c r="A14" s="431"/>
    </row>
    <row r="15" spans="1:7">
      <c r="C15" s="430" t="s">
        <v>478</v>
      </c>
    </row>
    <row r="17" spans="1:13">
      <c r="A17" s="436">
        <v>1</v>
      </c>
      <c r="C17" s="431" t="s">
        <v>481</v>
      </c>
    </row>
    <row r="18" spans="1:13">
      <c r="C18" s="431" t="s">
        <v>482</v>
      </c>
    </row>
    <row r="19" spans="1:13">
      <c r="C19" s="431" t="s">
        <v>483</v>
      </c>
    </row>
    <row r="21" spans="1:13">
      <c r="C21" s="431" t="s">
        <v>484</v>
      </c>
      <c r="D21" s="436">
        <v>1</v>
      </c>
      <c r="E21" s="431" t="s">
        <v>61</v>
      </c>
      <c r="G21" s="445">
        <f>D21*F21</f>
        <v>0</v>
      </c>
    </row>
    <row r="22" spans="1:13" ht="17.25" thickBot="1">
      <c r="A22" s="447"/>
      <c r="B22" s="433"/>
      <c r="C22" s="433"/>
      <c r="D22" s="447"/>
      <c r="E22" s="433"/>
      <c r="F22" s="452"/>
      <c r="G22" s="455"/>
    </row>
    <row r="23" spans="1:13" s="430" customFormat="1" ht="17.25" thickTop="1">
      <c r="A23" s="435"/>
      <c r="C23" s="430" t="s">
        <v>106</v>
      </c>
      <c r="D23" s="435"/>
      <c r="F23" s="416"/>
      <c r="G23" s="439">
        <f>SUM(G21:G21)</f>
        <v>0</v>
      </c>
    </row>
    <row r="24" spans="1:13" s="430" customFormat="1">
      <c r="A24" s="435"/>
      <c r="D24" s="435"/>
      <c r="F24" s="416"/>
      <c r="G24" s="439"/>
    </row>
    <row r="25" spans="1:13" s="430" customFormat="1">
      <c r="A25" s="436"/>
      <c r="C25" s="430" t="s">
        <v>501</v>
      </c>
      <c r="D25" s="435"/>
      <c r="F25" s="416"/>
      <c r="G25" s="439"/>
    </row>
    <row r="27" spans="1:13">
      <c r="A27" s="436">
        <v>1</v>
      </c>
      <c r="C27" s="431" t="s">
        <v>438</v>
      </c>
    </row>
    <row r="28" spans="1:13">
      <c r="C28" s="431" t="s">
        <v>439</v>
      </c>
    </row>
    <row r="29" spans="1:13">
      <c r="C29" s="431" t="s">
        <v>440</v>
      </c>
    </row>
    <row r="30" spans="1:13">
      <c r="C30" s="431" t="s">
        <v>265</v>
      </c>
      <c r="D30" s="449">
        <v>8</v>
      </c>
      <c r="G30" s="445">
        <f>D30*F30</f>
        <v>0</v>
      </c>
    </row>
    <row r="32" spans="1:13" s="450" customFormat="1">
      <c r="A32" s="436">
        <v>4</v>
      </c>
      <c r="C32" s="450" t="s">
        <v>486</v>
      </c>
      <c r="D32" s="436"/>
      <c r="F32" s="424"/>
      <c r="J32" s="436"/>
      <c r="K32" s="458"/>
      <c r="L32" s="458"/>
      <c r="M32" s="459"/>
    </row>
    <row r="33" spans="1:13" s="450" customFormat="1">
      <c r="A33" s="436"/>
      <c r="C33" s="450" t="s">
        <v>487</v>
      </c>
      <c r="D33" s="436"/>
      <c r="F33" s="424"/>
      <c r="J33" s="436"/>
      <c r="K33" s="458"/>
      <c r="L33" s="458"/>
      <c r="M33" s="459"/>
    </row>
    <row r="34" spans="1:13" s="450" customFormat="1">
      <c r="A34" s="436"/>
      <c r="C34" s="450" t="s">
        <v>488</v>
      </c>
      <c r="D34" s="436"/>
      <c r="F34" s="424"/>
      <c r="J34" s="436"/>
      <c r="K34" s="458"/>
      <c r="L34" s="458"/>
      <c r="M34" s="459"/>
    </row>
    <row r="35" spans="1:13" s="450" customFormat="1">
      <c r="A35" s="436"/>
      <c r="C35" s="450" t="s">
        <v>489</v>
      </c>
      <c r="D35" s="436"/>
      <c r="F35" s="424"/>
      <c r="J35" s="436"/>
      <c r="K35" s="458"/>
      <c r="L35" s="458"/>
      <c r="M35" s="459"/>
    </row>
    <row r="36" spans="1:13" s="450" customFormat="1">
      <c r="A36" s="436"/>
      <c r="C36" s="450" t="s">
        <v>490</v>
      </c>
      <c r="D36" s="436"/>
      <c r="F36" s="424"/>
      <c r="J36" s="436"/>
      <c r="K36" s="458"/>
      <c r="L36" s="458"/>
      <c r="M36" s="459"/>
    </row>
    <row r="37" spans="1:13" s="450" customFormat="1">
      <c r="A37" s="436"/>
      <c r="C37" s="450" t="s">
        <v>502</v>
      </c>
      <c r="D37" s="436"/>
      <c r="F37" s="424"/>
      <c r="J37" s="436"/>
      <c r="K37" s="458"/>
      <c r="L37" s="458"/>
      <c r="M37" s="459"/>
    </row>
    <row r="38" spans="1:13" s="450" customFormat="1">
      <c r="A38" s="436"/>
      <c r="C38" s="450" t="s">
        <v>265</v>
      </c>
      <c r="D38" s="449">
        <v>8</v>
      </c>
      <c r="F38" s="453"/>
      <c r="G38" s="445">
        <f>D38*F38</f>
        <v>0</v>
      </c>
      <c r="J38" s="436"/>
    </row>
    <row r="39" spans="1:13" s="450" customFormat="1">
      <c r="D39" s="449"/>
      <c r="F39" s="424"/>
      <c r="G39" s="451"/>
      <c r="I39" s="436"/>
      <c r="J39" s="460"/>
      <c r="K39" s="460"/>
      <c r="L39" s="460"/>
    </row>
    <row r="40" spans="1:13" s="450" customFormat="1">
      <c r="A40" s="436">
        <v>5</v>
      </c>
      <c r="C40" s="450" t="s">
        <v>491</v>
      </c>
      <c r="D40" s="449"/>
      <c r="F40" s="424"/>
      <c r="G40" s="437"/>
      <c r="I40" s="436"/>
      <c r="J40" s="460"/>
      <c r="K40" s="460"/>
      <c r="L40" s="460"/>
    </row>
    <row r="41" spans="1:13" s="450" customFormat="1">
      <c r="A41" s="436"/>
      <c r="C41" s="450" t="s">
        <v>492</v>
      </c>
      <c r="D41" s="449"/>
      <c r="F41" s="424"/>
      <c r="G41" s="437"/>
      <c r="I41" s="436"/>
      <c r="J41" s="460"/>
      <c r="K41" s="460"/>
      <c r="L41" s="460"/>
    </row>
    <row r="42" spans="1:13" s="450" customFormat="1">
      <c r="C42" s="450" t="s">
        <v>265</v>
      </c>
      <c r="D42" s="449">
        <v>8</v>
      </c>
      <c r="F42" s="424"/>
      <c r="G42" s="451">
        <f>D42*F42</f>
        <v>0</v>
      </c>
      <c r="I42" s="436"/>
      <c r="J42" s="460"/>
      <c r="K42" s="460"/>
      <c r="L42" s="460"/>
    </row>
    <row r="43" spans="1:13" s="450" customFormat="1">
      <c r="A43" s="436"/>
      <c r="D43" s="449"/>
      <c r="F43" s="454"/>
      <c r="G43" s="451"/>
    </row>
    <row r="44" spans="1:13" s="450" customFormat="1">
      <c r="A44" s="436">
        <v>6</v>
      </c>
      <c r="C44" s="450" t="s">
        <v>446</v>
      </c>
      <c r="D44" s="449"/>
      <c r="F44" s="424"/>
      <c r="G44" s="437"/>
      <c r="I44" s="436"/>
      <c r="J44" s="460"/>
      <c r="K44" s="460"/>
      <c r="L44" s="460"/>
    </row>
    <row r="45" spans="1:13" s="450" customFormat="1">
      <c r="A45" s="436"/>
      <c r="C45" s="450" t="s">
        <v>447</v>
      </c>
      <c r="D45" s="449"/>
      <c r="F45" s="424"/>
      <c r="G45" s="437"/>
      <c r="I45" s="436"/>
      <c r="J45" s="460"/>
      <c r="K45" s="460"/>
      <c r="L45" s="460"/>
    </row>
    <row r="46" spans="1:13" s="450" customFormat="1">
      <c r="C46" s="450" t="s">
        <v>322</v>
      </c>
      <c r="D46" s="449">
        <v>0.78</v>
      </c>
      <c r="F46" s="424"/>
      <c r="G46" s="451">
        <f>D46*F46</f>
        <v>0</v>
      </c>
      <c r="I46" s="436"/>
      <c r="J46" s="460"/>
      <c r="K46" s="460"/>
      <c r="L46" s="460"/>
    </row>
    <row r="47" spans="1:13" s="450" customFormat="1">
      <c r="A47" s="436"/>
      <c r="D47" s="449"/>
      <c r="F47" s="462"/>
      <c r="G47" s="445"/>
    </row>
    <row r="48" spans="1:13" s="450" customFormat="1">
      <c r="A48" s="436">
        <v>11</v>
      </c>
      <c r="C48" s="450" t="s">
        <v>493</v>
      </c>
      <c r="D48" s="436"/>
      <c r="F48" s="424"/>
      <c r="J48" s="436"/>
      <c r="K48" s="460"/>
      <c r="L48" s="460"/>
      <c r="M48" s="461"/>
    </row>
    <row r="49" spans="1:15" s="450" customFormat="1">
      <c r="A49" s="436"/>
      <c r="C49" s="450" t="s">
        <v>494</v>
      </c>
      <c r="D49" s="436"/>
      <c r="F49" s="424"/>
      <c r="J49" s="436"/>
      <c r="K49" s="460"/>
      <c r="L49" s="460"/>
      <c r="M49" s="461"/>
    </row>
    <row r="50" spans="1:15" s="450" customFormat="1">
      <c r="A50" s="436"/>
      <c r="C50" s="450" t="s">
        <v>265</v>
      </c>
      <c r="D50" s="436">
        <v>8</v>
      </c>
      <c r="F50" s="424"/>
      <c r="G50" s="451">
        <f>D50*F50</f>
        <v>0</v>
      </c>
      <c r="J50" s="436"/>
      <c r="K50" s="460"/>
      <c r="L50" s="460"/>
      <c r="M50" s="461"/>
    </row>
    <row r="51" spans="1:15" s="450" customFormat="1">
      <c r="A51" s="436"/>
      <c r="D51" s="436"/>
      <c r="F51" s="424"/>
      <c r="J51" s="436"/>
      <c r="K51" s="460"/>
      <c r="L51" s="460"/>
      <c r="M51" s="461"/>
    </row>
    <row r="52" spans="1:15" s="450" customFormat="1">
      <c r="A52" s="436">
        <v>12</v>
      </c>
      <c r="C52" s="450" t="s">
        <v>495</v>
      </c>
      <c r="D52" s="436"/>
      <c r="F52" s="424"/>
      <c r="G52" s="437"/>
      <c r="I52" s="436"/>
      <c r="J52" s="460"/>
      <c r="K52" s="460"/>
      <c r="L52" s="460"/>
    </row>
    <row r="53" spans="1:15" s="450" customFormat="1">
      <c r="A53" s="436"/>
      <c r="C53" s="450" t="s">
        <v>496</v>
      </c>
      <c r="D53" s="436"/>
      <c r="F53" s="424"/>
      <c r="G53" s="437"/>
      <c r="I53" s="436"/>
      <c r="J53" s="460"/>
      <c r="K53" s="460"/>
      <c r="L53" s="460"/>
    </row>
    <row r="54" spans="1:15" s="450" customFormat="1">
      <c r="A54" s="436"/>
      <c r="C54" s="450" t="s">
        <v>497</v>
      </c>
      <c r="D54" s="436"/>
      <c r="F54" s="454"/>
      <c r="G54" s="451"/>
    </row>
    <row r="55" spans="1:15" s="450" customFormat="1">
      <c r="A55" s="436"/>
      <c r="C55" s="450" t="s">
        <v>265</v>
      </c>
      <c r="D55" s="436">
        <v>32</v>
      </c>
      <c r="F55" s="454"/>
      <c r="G55" s="451">
        <f>D55*F55</f>
        <v>0</v>
      </c>
    </row>
    <row r="56" spans="1:15" s="450" customFormat="1" ht="11.25" customHeight="1">
      <c r="A56" s="436"/>
      <c r="D56" s="436"/>
      <c r="F56" s="424"/>
      <c r="J56" s="436"/>
      <c r="K56" s="460"/>
      <c r="L56" s="460"/>
      <c r="M56" s="461"/>
    </row>
    <row r="57" spans="1:15">
      <c r="A57" s="436">
        <v>13</v>
      </c>
      <c r="C57" s="450" t="s">
        <v>498</v>
      </c>
      <c r="J57" s="436"/>
      <c r="N57" s="432"/>
      <c r="O57" s="432"/>
    </row>
    <row r="58" spans="1:15">
      <c r="C58" s="450" t="s">
        <v>499</v>
      </c>
      <c r="J58" s="436"/>
      <c r="N58" s="432"/>
      <c r="O58" s="432"/>
    </row>
    <row r="59" spans="1:15">
      <c r="C59" s="431" t="s">
        <v>322</v>
      </c>
      <c r="D59" s="436">
        <v>11</v>
      </c>
      <c r="G59" s="445">
        <f>D59*F59</f>
        <v>0</v>
      </c>
      <c r="J59" s="436"/>
      <c r="K59" s="432"/>
      <c r="L59" s="445"/>
    </row>
    <row r="60" spans="1:15" ht="17.25" thickBot="1">
      <c r="A60" s="447"/>
      <c r="B60" s="433"/>
      <c r="C60" s="433"/>
      <c r="D60" s="447"/>
      <c r="E60" s="433"/>
      <c r="F60" s="452"/>
      <c r="G60" s="455"/>
    </row>
    <row r="61" spans="1:15" s="430" customFormat="1" ht="17.25" thickTop="1">
      <c r="A61" s="436"/>
      <c r="C61" s="430" t="s">
        <v>106</v>
      </c>
      <c r="D61" s="435"/>
      <c r="F61" s="416"/>
      <c r="G61" s="439">
        <f>SUM(G27:G59)</f>
        <v>0</v>
      </c>
    </row>
    <row r="62" spans="1:15" s="430" customFormat="1">
      <c r="A62" s="436"/>
      <c r="D62" s="435"/>
      <c r="F62" s="416"/>
      <c r="G62" s="439"/>
    </row>
    <row r="63" spans="1:15">
      <c r="A63" s="431"/>
      <c r="D63" s="431"/>
      <c r="F63" s="414"/>
      <c r="G63" s="437"/>
    </row>
    <row r="64" spans="1:15">
      <c r="A64" s="431"/>
      <c r="D64" s="431"/>
      <c r="F64" s="414"/>
      <c r="G64" s="437"/>
    </row>
    <row r="65" spans="1:7">
      <c r="A65" s="431"/>
      <c r="D65" s="431"/>
      <c r="F65" s="414"/>
      <c r="G65" s="437"/>
    </row>
    <row r="66" spans="1:7">
      <c r="A66" s="431"/>
      <c r="D66" s="431"/>
      <c r="F66" s="414"/>
      <c r="G66" s="437"/>
    </row>
    <row r="67" spans="1:7">
      <c r="A67" s="431"/>
      <c r="D67" s="431"/>
      <c r="F67" s="414"/>
      <c r="G67" s="437"/>
    </row>
    <row r="68" spans="1:7">
      <c r="A68" s="431"/>
      <c r="D68" s="431"/>
      <c r="F68" s="414"/>
      <c r="G68" s="437"/>
    </row>
    <row r="69" spans="1:7">
      <c r="A69" s="431"/>
      <c r="D69" s="431"/>
      <c r="F69" s="414"/>
      <c r="G69" s="437"/>
    </row>
    <row r="70" spans="1:7">
      <c r="A70" s="431"/>
      <c r="D70" s="431"/>
      <c r="F70" s="414"/>
      <c r="G70" s="437"/>
    </row>
    <row r="71" spans="1:7">
      <c r="A71" s="431"/>
      <c r="D71" s="431"/>
      <c r="F71" s="414"/>
      <c r="G71" s="437"/>
    </row>
    <row r="72" spans="1:7">
      <c r="A72" s="431"/>
      <c r="D72" s="431"/>
      <c r="F72" s="414"/>
      <c r="G72" s="437"/>
    </row>
    <row r="73" spans="1:7">
      <c r="A73" s="431"/>
      <c r="D73" s="431"/>
      <c r="F73" s="414"/>
      <c r="G73" s="437"/>
    </row>
    <row r="74" spans="1:7">
      <c r="A74" s="431"/>
      <c r="D74" s="431"/>
      <c r="F74" s="414"/>
      <c r="G74" s="437"/>
    </row>
    <row r="75" spans="1:7">
      <c r="A75" s="431"/>
      <c r="D75" s="431"/>
      <c r="F75" s="414"/>
      <c r="G75" s="437"/>
    </row>
    <row r="76" spans="1:7">
      <c r="A76" s="431"/>
      <c r="D76" s="431"/>
      <c r="F76" s="414"/>
      <c r="G76" s="437"/>
    </row>
    <row r="77" spans="1:7">
      <c r="A77" s="431"/>
      <c r="D77" s="431"/>
      <c r="F77" s="414"/>
      <c r="G77" s="437"/>
    </row>
    <row r="78" spans="1:7">
      <c r="A78" s="431"/>
      <c r="D78" s="431"/>
      <c r="F78" s="414"/>
      <c r="G78" s="437"/>
    </row>
    <row r="79" spans="1:7">
      <c r="A79" s="431"/>
      <c r="D79" s="431"/>
      <c r="F79" s="414"/>
      <c r="G79" s="437"/>
    </row>
    <row r="80" spans="1:7">
      <c r="A80" s="431"/>
      <c r="D80" s="431"/>
      <c r="F80" s="414"/>
      <c r="G80" s="437"/>
    </row>
    <row r="81" spans="1:7">
      <c r="A81" s="431"/>
      <c r="D81" s="431"/>
      <c r="F81" s="414"/>
      <c r="G81" s="437"/>
    </row>
    <row r="82" spans="1:7">
      <c r="A82" s="431"/>
      <c r="D82" s="431"/>
      <c r="F82" s="414"/>
      <c r="G82" s="437"/>
    </row>
    <row r="83" spans="1:7">
      <c r="A83" s="431"/>
      <c r="D83" s="431"/>
      <c r="F83" s="414"/>
      <c r="G83" s="437"/>
    </row>
    <row r="84" spans="1:7">
      <c r="A84" s="431"/>
      <c r="D84" s="431"/>
      <c r="F84" s="414"/>
      <c r="G84" s="437"/>
    </row>
    <row r="85" spans="1:7">
      <c r="A85" s="431"/>
      <c r="D85" s="431"/>
      <c r="F85" s="414"/>
      <c r="G85" s="437"/>
    </row>
    <row r="86" spans="1:7">
      <c r="A86" s="431"/>
      <c r="D86" s="431"/>
      <c r="F86" s="414"/>
      <c r="G86" s="437"/>
    </row>
    <row r="87" spans="1:7">
      <c r="A87" s="431"/>
      <c r="D87" s="431"/>
      <c r="F87" s="414"/>
      <c r="G87" s="437"/>
    </row>
    <row r="88" spans="1:7">
      <c r="A88" s="431"/>
      <c r="D88" s="431"/>
      <c r="F88" s="414"/>
      <c r="G88" s="437"/>
    </row>
    <row r="89" spans="1:7">
      <c r="A89" s="431"/>
      <c r="D89" s="431"/>
      <c r="F89" s="414"/>
      <c r="G89" s="437"/>
    </row>
    <row r="90" spans="1:7">
      <c r="A90" s="431"/>
      <c r="D90" s="431"/>
      <c r="F90" s="414"/>
      <c r="G90" s="437"/>
    </row>
    <row r="91" spans="1:7">
      <c r="A91" s="431"/>
      <c r="D91" s="431"/>
      <c r="F91" s="414"/>
      <c r="G91" s="437"/>
    </row>
    <row r="92" spans="1:7">
      <c r="A92" s="431"/>
      <c r="D92" s="431"/>
      <c r="F92" s="414"/>
      <c r="G92" s="437"/>
    </row>
    <row r="93" spans="1:7">
      <c r="A93" s="431"/>
      <c r="D93" s="431"/>
      <c r="F93" s="414"/>
      <c r="G93" s="437"/>
    </row>
    <row r="94" spans="1:7">
      <c r="A94" s="431"/>
      <c r="D94" s="431"/>
      <c r="F94" s="414"/>
      <c r="G94" s="437"/>
    </row>
    <row r="95" spans="1:7">
      <c r="A95" s="431"/>
      <c r="D95" s="431"/>
      <c r="F95" s="414"/>
      <c r="G95" s="437"/>
    </row>
    <row r="96" spans="1:7">
      <c r="A96" s="431"/>
      <c r="D96" s="431"/>
      <c r="F96" s="414"/>
      <c r="G96" s="437"/>
    </row>
    <row r="97" spans="1:7">
      <c r="A97" s="431"/>
      <c r="D97" s="431"/>
      <c r="F97" s="414"/>
      <c r="G97" s="437"/>
    </row>
    <row r="98" spans="1:7">
      <c r="A98" s="431"/>
      <c r="D98" s="431"/>
      <c r="F98" s="414"/>
      <c r="G98" s="437"/>
    </row>
    <row r="99" spans="1:7">
      <c r="A99" s="431"/>
      <c r="D99" s="431"/>
      <c r="F99" s="414"/>
      <c r="G99" s="437"/>
    </row>
    <row r="100" spans="1:7">
      <c r="A100" s="431"/>
      <c r="D100" s="431"/>
      <c r="F100" s="414"/>
      <c r="G100" s="437"/>
    </row>
    <row r="101" spans="1:7">
      <c r="A101" s="431"/>
      <c r="D101" s="431"/>
      <c r="F101" s="414"/>
      <c r="G101" s="437"/>
    </row>
    <row r="102" spans="1:7">
      <c r="A102" s="431"/>
      <c r="D102" s="431"/>
      <c r="F102" s="414"/>
      <c r="G102" s="437"/>
    </row>
    <row r="103" spans="1:7">
      <c r="A103" s="431"/>
      <c r="D103" s="431"/>
      <c r="F103" s="414"/>
      <c r="G103" s="437"/>
    </row>
    <row r="104" spans="1:7">
      <c r="A104" s="431"/>
      <c r="D104" s="431"/>
      <c r="F104" s="414"/>
      <c r="G104" s="437"/>
    </row>
    <row r="105" spans="1:7">
      <c r="A105" s="431"/>
      <c r="D105" s="431"/>
      <c r="F105" s="414"/>
      <c r="G105" s="437"/>
    </row>
    <row r="106" spans="1:7">
      <c r="A106" s="431"/>
      <c r="D106" s="431"/>
      <c r="F106" s="414"/>
      <c r="G106" s="437"/>
    </row>
    <row r="107" spans="1:7">
      <c r="A107" s="431"/>
      <c r="D107" s="431"/>
      <c r="F107" s="414"/>
      <c r="G107" s="437"/>
    </row>
    <row r="108" spans="1:7">
      <c r="A108" s="431"/>
      <c r="D108" s="431"/>
      <c r="F108" s="414"/>
      <c r="G108" s="437"/>
    </row>
    <row r="109" spans="1:7">
      <c r="A109" s="431"/>
      <c r="D109" s="431"/>
      <c r="F109" s="414"/>
      <c r="G109" s="437"/>
    </row>
    <row r="110" spans="1:7">
      <c r="A110" s="431"/>
      <c r="D110" s="431"/>
      <c r="F110" s="414"/>
      <c r="G110" s="437"/>
    </row>
    <row r="111" spans="1:7">
      <c r="A111" s="431"/>
      <c r="D111" s="431"/>
      <c r="F111" s="414"/>
      <c r="G111" s="437"/>
    </row>
    <row r="112" spans="1:7">
      <c r="A112" s="431"/>
      <c r="D112" s="431"/>
      <c r="F112" s="414"/>
      <c r="G112" s="437"/>
    </row>
    <row r="113" spans="1:7">
      <c r="A113" s="431"/>
      <c r="D113" s="431"/>
      <c r="F113" s="414"/>
      <c r="G113" s="437"/>
    </row>
    <row r="114" spans="1:7">
      <c r="A114" s="431"/>
      <c r="D114" s="431"/>
      <c r="F114" s="414"/>
      <c r="G114" s="437"/>
    </row>
    <row r="115" spans="1:7">
      <c r="A115" s="431"/>
      <c r="D115" s="431"/>
      <c r="F115" s="414"/>
      <c r="G115" s="437"/>
    </row>
    <row r="116" spans="1:7">
      <c r="A116" s="431"/>
      <c r="D116" s="431"/>
      <c r="F116" s="414"/>
      <c r="G116" s="437"/>
    </row>
    <row r="117" spans="1:7">
      <c r="A117" s="431"/>
      <c r="D117" s="431"/>
      <c r="F117" s="414"/>
      <c r="G117" s="437"/>
    </row>
    <row r="118" spans="1:7">
      <c r="A118" s="431"/>
      <c r="D118" s="431"/>
      <c r="F118" s="414"/>
      <c r="G118" s="437"/>
    </row>
    <row r="119" spans="1:7">
      <c r="A119" s="431"/>
      <c r="D119" s="431"/>
      <c r="F119" s="414"/>
      <c r="G119" s="437"/>
    </row>
    <row r="120" spans="1:7">
      <c r="A120" s="431"/>
      <c r="D120" s="431"/>
      <c r="F120" s="414"/>
      <c r="G120" s="437"/>
    </row>
    <row r="121" spans="1:7">
      <c r="A121" s="431"/>
      <c r="D121" s="431"/>
      <c r="F121" s="414"/>
      <c r="G121" s="437"/>
    </row>
    <row r="122" spans="1:7">
      <c r="A122" s="431"/>
      <c r="D122" s="431"/>
      <c r="F122" s="414"/>
      <c r="G122" s="437"/>
    </row>
    <row r="123" spans="1:7">
      <c r="A123" s="431"/>
      <c r="D123" s="431"/>
      <c r="F123" s="414"/>
      <c r="G123" s="437"/>
    </row>
    <row r="124" spans="1:7">
      <c r="A124" s="431"/>
      <c r="D124" s="431"/>
      <c r="F124" s="414"/>
      <c r="G124" s="437"/>
    </row>
    <row r="125" spans="1:7">
      <c r="A125" s="431"/>
      <c r="D125" s="431"/>
      <c r="F125" s="414"/>
      <c r="G125" s="437"/>
    </row>
    <row r="126" spans="1:7">
      <c r="A126" s="431"/>
      <c r="D126" s="431"/>
      <c r="F126" s="414"/>
      <c r="G126" s="437"/>
    </row>
    <row r="127" spans="1:7">
      <c r="A127" s="431"/>
      <c r="D127" s="431"/>
      <c r="F127" s="414"/>
      <c r="G127" s="437"/>
    </row>
    <row r="128" spans="1:7">
      <c r="A128" s="431"/>
      <c r="D128" s="431"/>
      <c r="F128" s="414"/>
      <c r="G128" s="437"/>
    </row>
    <row r="129" spans="1:7">
      <c r="A129" s="431"/>
      <c r="D129" s="431"/>
      <c r="F129" s="414"/>
      <c r="G129" s="437"/>
    </row>
    <row r="130" spans="1:7">
      <c r="A130" s="431"/>
      <c r="D130" s="431"/>
      <c r="F130" s="414"/>
      <c r="G130" s="437"/>
    </row>
    <row r="131" spans="1:7">
      <c r="A131" s="431"/>
      <c r="D131" s="431"/>
      <c r="F131" s="414"/>
      <c r="G131" s="437"/>
    </row>
    <row r="132" spans="1:7">
      <c r="A132" s="431"/>
      <c r="D132" s="431"/>
      <c r="F132" s="414"/>
      <c r="G132" s="437"/>
    </row>
    <row r="133" spans="1:7">
      <c r="A133" s="431"/>
      <c r="D133" s="431"/>
      <c r="F133" s="414"/>
      <c r="G133" s="437"/>
    </row>
    <row r="134" spans="1:7">
      <c r="A134" s="431"/>
      <c r="D134" s="431"/>
      <c r="F134" s="414"/>
      <c r="G134" s="437"/>
    </row>
    <row r="135" spans="1:7">
      <c r="A135" s="431"/>
      <c r="D135" s="431"/>
      <c r="F135" s="414"/>
      <c r="G135" s="437"/>
    </row>
    <row r="136" spans="1:7">
      <c r="A136" s="431"/>
      <c r="D136" s="431"/>
      <c r="F136" s="414"/>
      <c r="G136" s="437"/>
    </row>
    <row r="137" spans="1:7">
      <c r="A137" s="431"/>
      <c r="D137" s="431"/>
      <c r="F137" s="414"/>
      <c r="G137" s="437"/>
    </row>
    <row r="138" spans="1:7">
      <c r="A138" s="431"/>
      <c r="D138" s="431"/>
      <c r="F138" s="414"/>
      <c r="G138" s="437"/>
    </row>
    <row r="139" spans="1:7">
      <c r="A139" s="431"/>
      <c r="D139" s="431"/>
      <c r="F139" s="414"/>
      <c r="G139" s="437"/>
    </row>
    <row r="140" spans="1:7">
      <c r="A140" s="431"/>
      <c r="D140" s="431"/>
      <c r="F140" s="414"/>
      <c r="G140" s="437"/>
    </row>
    <row r="141" spans="1:7">
      <c r="A141" s="431"/>
      <c r="D141" s="431"/>
      <c r="F141" s="414"/>
      <c r="G141" s="437"/>
    </row>
    <row r="142" spans="1:7">
      <c r="A142" s="431"/>
      <c r="D142" s="431"/>
      <c r="F142" s="414"/>
      <c r="G142" s="437"/>
    </row>
    <row r="143" spans="1:7">
      <c r="A143" s="431"/>
      <c r="D143" s="431"/>
      <c r="F143" s="414"/>
      <c r="G143" s="437"/>
    </row>
    <row r="144" spans="1:7">
      <c r="A144" s="431"/>
      <c r="D144" s="431"/>
      <c r="F144" s="414"/>
      <c r="G144" s="437"/>
    </row>
    <row r="145" spans="1:7">
      <c r="A145" s="431"/>
      <c r="D145" s="431"/>
      <c r="F145" s="414"/>
      <c r="G145" s="437"/>
    </row>
    <row r="146" spans="1:7">
      <c r="A146" s="431"/>
      <c r="D146" s="431"/>
      <c r="F146" s="414"/>
      <c r="G146" s="437"/>
    </row>
    <row r="147" spans="1:7">
      <c r="A147" s="431"/>
      <c r="D147" s="431"/>
      <c r="F147" s="414"/>
      <c r="G147" s="437"/>
    </row>
    <row r="148" spans="1:7">
      <c r="A148" s="431"/>
      <c r="D148" s="431"/>
      <c r="F148" s="414"/>
      <c r="G148" s="437"/>
    </row>
    <row r="149" spans="1:7">
      <c r="A149" s="431"/>
      <c r="D149" s="431"/>
      <c r="F149" s="414"/>
      <c r="G149" s="437"/>
    </row>
    <row r="150" spans="1:7">
      <c r="A150" s="431"/>
      <c r="D150" s="431"/>
      <c r="F150" s="414"/>
      <c r="G150" s="437"/>
    </row>
    <row r="151" spans="1:7">
      <c r="A151" s="431"/>
      <c r="D151" s="431"/>
      <c r="F151" s="414"/>
      <c r="G151" s="437"/>
    </row>
    <row r="152" spans="1:7">
      <c r="A152" s="431"/>
      <c r="D152" s="431"/>
      <c r="F152" s="414"/>
      <c r="G152" s="437"/>
    </row>
    <row r="153" spans="1:7">
      <c r="A153" s="431"/>
      <c r="D153" s="431"/>
      <c r="F153" s="414"/>
      <c r="G153" s="437"/>
    </row>
    <row r="154" spans="1:7">
      <c r="A154" s="431"/>
      <c r="D154" s="431"/>
      <c r="F154" s="414"/>
      <c r="G154" s="437"/>
    </row>
  </sheetData>
  <sheetProtection algorithmName="SHA-512" hashValue="DDyh5RBDQ/9YV06Lg8ewSqy1yGONLKDrNrPP3qGzvq32Qzu6yGX5+UkvkEYd0rYNUezXn4n1U0RJtT/eDztXRg==" saltValue="NGFnQaoppMtFaHtjCtwILQ==" spinCount="100000"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39B53-53DD-42E4-B9C4-5194CC18984B}">
  <dimension ref="A1:A30"/>
  <sheetViews>
    <sheetView workbookViewId="0">
      <selection activeCell="A17" sqref="A17"/>
    </sheetView>
  </sheetViews>
  <sheetFormatPr defaultRowHeight="16.5"/>
  <cols>
    <col min="1" max="1" width="92" style="42" customWidth="1"/>
    <col min="2" max="249" width="9.140625" style="42"/>
    <col min="250" max="250" width="14.85546875" style="42" customWidth="1"/>
    <col min="251" max="505" width="9.140625" style="42"/>
    <col min="506" max="506" width="14.85546875" style="42" customWidth="1"/>
    <col min="507" max="761" width="9.140625" style="42"/>
    <col min="762" max="762" width="14.85546875" style="42" customWidth="1"/>
    <col min="763" max="1017" width="9.140625" style="42"/>
    <col min="1018" max="1018" width="14.85546875" style="42" customWidth="1"/>
    <col min="1019" max="1273" width="9.140625" style="42"/>
    <col min="1274" max="1274" width="14.85546875" style="42" customWidth="1"/>
    <col min="1275" max="1529" width="9.140625" style="42"/>
    <col min="1530" max="1530" width="14.85546875" style="42" customWidth="1"/>
    <col min="1531" max="1785" width="9.140625" style="42"/>
    <col min="1786" max="1786" width="14.85546875" style="42" customWidth="1"/>
    <col min="1787" max="2041" width="9.140625" style="42"/>
    <col min="2042" max="2042" width="14.85546875" style="42" customWidth="1"/>
    <col min="2043" max="2297" width="9.140625" style="42"/>
    <col min="2298" max="2298" width="14.85546875" style="42" customWidth="1"/>
    <col min="2299" max="2553" width="9.140625" style="42"/>
    <col min="2554" max="2554" width="14.85546875" style="42" customWidth="1"/>
    <col min="2555" max="2809" width="9.140625" style="42"/>
    <col min="2810" max="2810" width="14.85546875" style="42" customWidth="1"/>
    <col min="2811" max="3065" width="9.140625" style="42"/>
    <col min="3066" max="3066" width="14.85546875" style="42" customWidth="1"/>
    <col min="3067" max="3321" width="9.140625" style="42"/>
    <col min="3322" max="3322" width="14.85546875" style="42" customWidth="1"/>
    <col min="3323" max="3577" width="9.140625" style="42"/>
    <col min="3578" max="3578" width="14.85546875" style="42" customWidth="1"/>
    <col min="3579" max="3833" width="9.140625" style="42"/>
    <col min="3834" max="3834" width="14.85546875" style="42" customWidth="1"/>
    <col min="3835" max="4089" width="9.140625" style="42"/>
    <col min="4090" max="4090" width="14.85546875" style="42" customWidth="1"/>
    <col min="4091" max="4345" width="9.140625" style="42"/>
    <col min="4346" max="4346" width="14.85546875" style="42" customWidth="1"/>
    <col min="4347" max="4601" width="9.140625" style="42"/>
    <col min="4602" max="4602" width="14.85546875" style="42" customWidth="1"/>
    <col min="4603" max="4857" width="9.140625" style="42"/>
    <col min="4858" max="4858" width="14.85546875" style="42" customWidth="1"/>
    <col min="4859" max="5113" width="9.140625" style="42"/>
    <col min="5114" max="5114" width="14.85546875" style="42" customWidth="1"/>
    <col min="5115" max="5369" width="9.140625" style="42"/>
    <col min="5370" max="5370" width="14.85546875" style="42" customWidth="1"/>
    <col min="5371" max="5625" width="9.140625" style="42"/>
    <col min="5626" max="5626" width="14.85546875" style="42" customWidth="1"/>
    <col min="5627" max="5881" width="9.140625" style="42"/>
    <col min="5882" max="5882" width="14.85546875" style="42" customWidth="1"/>
    <col min="5883" max="6137" width="9.140625" style="42"/>
    <col min="6138" max="6138" width="14.85546875" style="42" customWidth="1"/>
    <col min="6139" max="6393" width="9.140625" style="42"/>
    <col min="6394" max="6394" width="14.85546875" style="42" customWidth="1"/>
    <col min="6395" max="6649" width="9.140625" style="42"/>
    <col min="6650" max="6650" width="14.85546875" style="42" customWidth="1"/>
    <col min="6651" max="6905" width="9.140625" style="42"/>
    <col min="6906" max="6906" width="14.85546875" style="42" customWidth="1"/>
    <col min="6907" max="7161" width="9.140625" style="42"/>
    <col min="7162" max="7162" width="14.85546875" style="42" customWidth="1"/>
    <col min="7163" max="7417" width="9.140625" style="42"/>
    <col min="7418" max="7418" width="14.85546875" style="42" customWidth="1"/>
    <col min="7419" max="7673" width="9.140625" style="42"/>
    <col min="7674" max="7674" width="14.85546875" style="42" customWidth="1"/>
    <col min="7675" max="7929" width="9.140625" style="42"/>
    <col min="7930" max="7930" width="14.85546875" style="42" customWidth="1"/>
    <col min="7931" max="8185" width="9.140625" style="42"/>
    <col min="8186" max="8186" width="14.85546875" style="42" customWidth="1"/>
    <col min="8187" max="8441" width="9.140625" style="42"/>
    <col min="8442" max="8442" width="14.85546875" style="42" customWidth="1"/>
    <col min="8443" max="8697" width="9.140625" style="42"/>
    <col min="8698" max="8698" width="14.85546875" style="42" customWidth="1"/>
    <col min="8699" max="8953" width="9.140625" style="42"/>
    <col min="8954" max="8954" width="14.85546875" style="42" customWidth="1"/>
    <col min="8955" max="9209" width="9.140625" style="42"/>
    <col min="9210" max="9210" width="14.85546875" style="42" customWidth="1"/>
    <col min="9211" max="9465" width="9.140625" style="42"/>
    <col min="9466" max="9466" width="14.85546875" style="42" customWidth="1"/>
    <col min="9467" max="9721" width="9.140625" style="42"/>
    <col min="9722" max="9722" width="14.85546875" style="42" customWidth="1"/>
    <col min="9723" max="9977" width="9.140625" style="42"/>
    <col min="9978" max="9978" width="14.85546875" style="42" customWidth="1"/>
    <col min="9979" max="10233" width="9.140625" style="42"/>
    <col min="10234" max="10234" width="14.85546875" style="42" customWidth="1"/>
    <col min="10235" max="10489" width="9.140625" style="42"/>
    <col min="10490" max="10490" width="14.85546875" style="42" customWidth="1"/>
    <col min="10491" max="10745" width="9.140625" style="42"/>
    <col min="10746" max="10746" width="14.85546875" style="42" customWidth="1"/>
    <col min="10747" max="11001" width="9.140625" style="42"/>
    <col min="11002" max="11002" width="14.85546875" style="42" customWidth="1"/>
    <col min="11003" max="11257" width="9.140625" style="42"/>
    <col min="11258" max="11258" width="14.85546875" style="42" customWidth="1"/>
    <col min="11259" max="11513" width="9.140625" style="42"/>
    <col min="11514" max="11514" width="14.85546875" style="42" customWidth="1"/>
    <col min="11515" max="11769" width="9.140625" style="42"/>
    <col min="11770" max="11770" width="14.85546875" style="42" customWidth="1"/>
    <col min="11771" max="12025" width="9.140625" style="42"/>
    <col min="12026" max="12026" width="14.85546875" style="42" customWidth="1"/>
    <col min="12027" max="12281" width="9.140625" style="42"/>
    <col min="12282" max="12282" width="14.85546875" style="42" customWidth="1"/>
    <col min="12283" max="12537" width="9.140625" style="42"/>
    <col min="12538" max="12538" width="14.85546875" style="42" customWidth="1"/>
    <col min="12539" max="12793" width="9.140625" style="42"/>
    <col min="12794" max="12794" width="14.85546875" style="42" customWidth="1"/>
    <col min="12795" max="13049" width="9.140625" style="42"/>
    <col min="13050" max="13050" width="14.85546875" style="42" customWidth="1"/>
    <col min="13051" max="13305" width="9.140625" style="42"/>
    <col min="13306" max="13306" width="14.85546875" style="42" customWidth="1"/>
    <col min="13307" max="13561" width="9.140625" style="42"/>
    <col min="13562" max="13562" width="14.85546875" style="42" customWidth="1"/>
    <col min="13563" max="13817" width="9.140625" style="42"/>
    <col min="13818" max="13818" width="14.85546875" style="42" customWidth="1"/>
    <col min="13819" max="14073" width="9.140625" style="42"/>
    <col min="14074" max="14074" width="14.85546875" style="42" customWidth="1"/>
    <col min="14075" max="14329" width="9.140625" style="42"/>
    <col min="14330" max="14330" width="14.85546875" style="42" customWidth="1"/>
    <col min="14331" max="14585" width="9.140625" style="42"/>
    <col min="14586" max="14586" width="14.85546875" style="42" customWidth="1"/>
    <col min="14587" max="14841" width="9.140625" style="42"/>
    <col min="14842" max="14842" width="14.85546875" style="42" customWidth="1"/>
    <col min="14843" max="15097" width="9.140625" style="42"/>
    <col min="15098" max="15098" width="14.85546875" style="42" customWidth="1"/>
    <col min="15099" max="15353" width="9.140625" style="42"/>
    <col min="15354" max="15354" width="14.85546875" style="42" customWidth="1"/>
    <col min="15355" max="15609" width="9.140625" style="42"/>
    <col min="15610" max="15610" width="14.85546875" style="42" customWidth="1"/>
    <col min="15611" max="15865" width="9.140625" style="42"/>
    <col min="15866" max="15866" width="14.85546875" style="42" customWidth="1"/>
    <col min="15867" max="16121" width="9.140625" style="42"/>
    <col min="16122" max="16122" width="14.85546875" style="42" customWidth="1"/>
    <col min="16123" max="16384" width="9.140625" style="42"/>
  </cols>
  <sheetData>
    <row r="1" spans="1:1">
      <c r="A1" s="41"/>
    </row>
    <row r="2" spans="1:1">
      <c r="A2" s="43" t="s">
        <v>461</v>
      </c>
    </row>
    <row r="3" spans="1:1">
      <c r="A3" s="41"/>
    </row>
    <row r="4" spans="1:1">
      <c r="A4" s="44" t="s">
        <v>462</v>
      </c>
    </row>
    <row r="5" spans="1:1" ht="49.5">
      <c r="A5" s="41" t="s">
        <v>105</v>
      </c>
    </row>
    <row r="6" spans="1:1">
      <c r="A6" s="41"/>
    </row>
    <row r="7" spans="1:1">
      <c r="A7" s="44" t="s">
        <v>463</v>
      </c>
    </row>
    <row r="8" spans="1:1" ht="46.5" customHeight="1">
      <c r="A8" s="41" t="s">
        <v>464</v>
      </c>
    </row>
    <row r="9" spans="1:1">
      <c r="A9" s="41"/>
    </row>
    <row r="10" spans="1:1">
      <c r="A10" s="44" t="s">
        <v>465</v>
      </c>
    </row>
    <row r="11" spans="1:1" ht="49.5">
      <c r="A11" s="45" t="s">
        <v>82</v>
      </c>
    </row>
    <row r="12" spans="1:1">
      <c r="A12" s="41"/>
    </row>
    <row r="13" spans="1:1">
      <c r="A13" s="46" t="s">
        <v>466</v>
      </c>
    </row>
    <row r="14" spans="1:1" ht="82.5" customHeight="1">
      <c r="A14" s="45" t="s">
        <v>467</v>
      </c>
    </row>
    <row r="15" spans="1:1">
      <c r="A15" s="41"/>
    </row>
    <row r="16" spans="1:1">
      <c r="A16" s="46" t="s">
        <v>468</v>
      </c>
    </row>
    <row r="17" spans="1:1" ht="33.75" customHeight="1">
      <c r="A17" s="45" t="s">
        <v>469</v>
      </c>
    </row>
    <row r="18" spans="1:1">
      <c r="A18" s="41"/>
    </row>
    <row r="19" spans="1:1">
      <c r="A19" s="46" t="s">
        <v>470</v>
      </c>
    </row>
    <row r="20" spans="1:1" ht="60" customHeight="1">
      <c r="A20" s="41" t="s">
        <v>471</v>
      </c>
    </row>
    <row r="21" spans="1:1">
      <c r="A21" s="47"/>
    </row>
    <row r="22" spans="1:1">
      <c r="A22" s="46" t="s">
        <v>472</v>
      </c>
    </row>
    <row r="23" spans="1:1" ht="58.5" customHeight="1">
      <c r="A23" s="41" t="s">
        <v>473</v>
      </c>
    </row>
    <row r="24" spans="1:1">
      <c r="A24" s="41"/>
    </row>
    <row r="25" spans="1:1">
      <c r="A25" s="46" t="s">
        <v>474</v>
      </c>
    </row>
    <row r="26" spans="1:1" ht="36" customHeight="1">
      <c r="A26" s="41" t="s">
        <v>475</v>
      </c>
    </row>
    <row r="27" spans="1:1">
      <c r="A27" s="41"/>
    </row>
    <row r="28" spans="1:1">
      <c r="A28" s="46" t="s">
        <v>474</v>
      </c>
    </row>
    <row r="29" spans="1:1" ht="84" customHeight="1">
      <c r="A29" s="41" t="s">
        <v>476</v>
      </c>
    </row>
    <row r="30" spans="1:1">
      <c r="A30" s="48"/>
    </row>
  </sheetData>
  <sheetProtection algorithmName="SHA-512" hashValue="o4lqdtIC+wIm0FxYMNUzotPGDWkwXxlL+yEzbka2feq/6e7vaWbTo9Oryu2o7q4ARbzFfDoJ4tBsVb0zLe+c2Q==" saltValue="hb77eNYXXecLG1S+3Pi4o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48"/>
  <sheetViews>
    <sheetView topLeftCell="A311" zoomScaleNormal="100" zoomScaleSheetLayoutView="100" workbookViewId="0">
      <selection activeCell="D318" sqref="D318"/>
    </sheetView>
  </sheetViews>
  <sheetFormatPr defaultColWidth="12.7109375" defaultRowHeight="16.5"/>
  <cols>
    <col min="1" max="1" width="5.7109375" style="133" customWidth="1"/>
    <col min="2" max="2" width="55.7109375" style="134" customWidth="1"/>
    <col min="3" max="3" width="10.42578125" style="135" bestFit="1" customWidth="1"/>
    <col min="4" max="4" width="15.28515625" style="6" customWidth="1"/>
    <col min="5" max="5" width="17.7109375" style="7" customWidth="1"/>
    <col min="6" max="6" width="12.7109375" style="95"/>
    <col min="7" max="7" width="12.7109375" style="96"/>
    <col min="8" max="8" width="12.7109375" style="97"/>
    <col min="9" max="9" width="14.28515625" style="97" customWidth="1"/>
    <col min="10" max="10" width="34.28515625" style="97" customWidth="1"/>
    <col min="11" max="16384" width="12.7109375" style="97"/>
  </cols>
  <sheetData>
    <row r="1" spans="1:7" s="93" customFormat="1" ht="17.25" thickBot="1">
      <c r="A1" s="89" t="s">
        <v>52</v>
      </c>
      <c r="B1" s="90"/>
      <c r="C1" s="90"/>
      <c r="D1" s="90"/>
      <c r="E1" s="3"/>
      <c r="F1" s="91"/>
      <c r="G1" s="92"/>
    </row>
    <row r="2" spans="1:7" ht="102" customHeight="1">
      <c r="A2" s="94" t="s">
        <v>89</v>
      </c>
      <c r="B2" s="94"/>
      <c r="C2" s="94"/>
      <c r="D2" s="94"/>
      <c r="E2" s="94"/>
    </row>
    <row r="3" spans="1:7" s="99" customFormat="1">
      <c r="A3" s="98"/>
      <c r="C3" s="100"/>
      <c r="D3" s="101"/>
      <c r="E3" s="101"/>
    </row>
    <row r="4" spans="1:7" s="102" customFormat="1">
      <c r="A4" s="98" t="s">
        <v>230</v>
      </c>
      <c r="C4" s="103"/>
      <c r="D4" s="104"/>
      <c r="E4" s="104" t="s">
        <v>131</v>
      </c>
    </row>
    <row r="5" spans="1:7" s="102" customFormat="1">
      <c r="A5" s="98"/>
      <c r="C5" s="103"/>
      <c r="D5" s="104"/>
      <c r="E5" s="104"/>
    </row>
    <row r="6" spans="1:7" s="99" customFormat="1" ht="17.25" thickBot="1">
      <c r="A6" s="98"/>
      <c r="C6" s="100"/>
      <c r="D6" s="101"/>
      <c r="E6" s="101"/>
    </row>
    <row r="7" spans="1:7" s="99" customFormat="1" ht="17.25" thickBot="1">
      <c r="A7" s="35" t="s">
        <v>54</v>
      </c>
      <c r="B7" s="27" t="s">
        <v>55</v>
      </c>
      <c r="C7" s="39"/>
      <c r="D7" s="27"/>
      <c r="E7" s="28" t="s">
        <v>56</v>
      </c>
    </row>
    <row r="8" spans="1:7" s="99" customFormat="1">
      <c r="A8" s="98">
        <v>1</v>
      </c>
      <c r="B8" s="99" t="s">
        <v>45</v>
      </c>
      <c r="C8" s="100"/>
      <c r="D8" s="101"/>
      <c r="E8" s="101">
        <f>E94</f>
        <v>7500</v>
      </c>
    </row>
    <row r="9" spans="1:7" s="99" customFormat="1">
      <c r="A9" s="105">
        <v>2</v>
      </c>
      <c r="B9" s="106" t="s">
        <v>33</v>
      </c>
      <c r="C9" s="107"/>
      <c r="D9" s="108"/>
      <c r="E9" s="108">
        <f>E144</f>
        <v>0</v>
      </c>
    </row>
    <row r="10" spans="1:7" s="99" customFormat="1">
      <c r="A10" s="105">
        <v>3</v>
      </c>
      <c r="B10" s="106" t="s">
        <v>19</v>
      </c>
      <c r="C10" s="107"/>
      <c r="D10" s="108"/>
      <c r="E10" s="108">
        <f>E235</f>
        <v>0</v>
      </c>
    </row>
    <row r="11" spans="1:7" s="99" customFormat="1">
      <c r="A11" s="105">
        <v>6</v>
      </c>
      <c r="B11" s="106" t="s">
        <v>57</v>
      </c>
      <c r="C11" s="107"/>
      <c r="D11" s="108"/>
      <c r="E11" s="108">
        <f>E310</f>
        <v>0</v>
      </c>
    </row>
    <row r="12" spans="1:7" s="99" customFormat="1">
      <c r="A12" s="105">
        <v>7</v>
      </c>
      <c r="B12" s="106" t="s">
        <v>58</v>
      </c>
      <c r="C12" s="107"/>
      <c r="D12" s="108"/>
      <c r="E12" s="108">
        <f>E335</f>
        <v>0</v>
      </c>
    </row>
    <row r="13" spans="1:7" s="99" customFormat="1">
      <c r="A13" s="105"/>
      <c r="B13" s="106"/>
      <c r="C13" s="107"/>
      <c r="D13" s="108"/>
      <c r="E13" s="108"/>
    </row>
    <row r="14" spans="1:7" s="99" customFormat="1" ht="17.25" thickBot="1">
      <c r="A14" s="109"/>
      <c r="B14" s="110"/>
      <c r="C14" s="111"/>
      <c r="D14" s="112"/>
      <c r="E14" s="112"/>
    </row>
    <row r="15" spans="1:7" s="102" customFormat="1">
      <c r="A15" s="113"/>
      <c r="B15" s="114" t="s">
        <v>106</v>
      </c>
      <c r="C15" s="115"/>
      <c r="D15" s="116"/>
      <c r="E15" s="116">
        <f>SUM(E8:E14)</f>
        <v>7500</v>
      </c>
    </row>
    <row r="16" spans="1:7" s="99" customFormat="1">
      <c r="A16" s="98"/>
      <c r="C16" s="100"/>
      <c r="D16" s="101"/>
      <c r="E16" s="101"/>
    </row>
    <row r="17" spans="1:5" s="99" customFormat="1">
      <c r="A17" s="117" t="s">
        <v>104</v>
      </c>
      <c r="C17" s="100"/>
      <c r="D17" s="101"/>
      <c r="E17" s="101"/>
    </row>
    <row r="18" spans="1:5" s="99" customFormat="1" ht="49.5">
      <c r="A18" s="118" t="s">
        <v>110</v>
      </c>
      <c r="B18" s="119" t="s">
        <v>81</v>
      </c>
      <c r="C18" s="100"/>
      <c r="D18" s="198"/>
      <c r="E18" s="101"/>
    </row>
    <row r="19" spans="1:5" s="99" customFormat="1" ht="73.5" customHeight="1">
      <c r="A19" s="118" t="s">
        <v>111</v>
      </c>
      <c r="B19" s="119" t="s">
        <v>231</v>
      </c>
      <c r="C19" s="100"/>
      <c r="D19" s="198"/>
      <c r="E19" s="101"/>
    </row>
    <row r="20" spans="1:5" s="99" customFormat="1" ht="66">
      <c r="A20" s="118" t="s">
        <v>112</v>
      </c>
      <c r="B20" s="119" t="s">
        <v>82</v>
      </c>
      <c r="C20" s="100"/>
      <c r="D20" s="198"/>
      <c r="E20" s="101"/>
    </row>
    <row r="21" spans="1:5" s="99" customFormat="1" ht="66">
      <c r="A21" s="118" t="s">
        <v>113</v>
      </c>
      <c r="B21" s="119" t="s">
        <v>83</v>
      </c>
      <c r="C21" s="100"/>
      <c r="D21" s="198"/>
      <c r="E21" s="101"/>
    </row>
    <row r="22" spans="1:5" s="99" customFormat="1" ht="52.5" customHeight="1">
      <c r="A22" s="118" t="s">
        <v>114</v>
      </c>
      <c r="B22" s="119" t="s">
        <v>115</v>
      </c>
      <c r="C22" s="100"/>
      <c r="D22" s="198"/>
      <c r="E22" s="101"/>
    </row>
    <row r="23" spans="1:5" s="99" customFormat="1" ht="150.75" customHeight="1">
      <c r="A23" s="118" t="s">
        <v>233</v>
      </c>
      <c r="B23" s="119" t="s">
        <v>232</v>
      </c>
      <c r="C23" s="100"/>
      <c r="D23" s="198"/>
      <c r="E23" s="101"/>
    </row>
    <row r="24" spans="1:5">
      <c r="A24" s="120"/>
      <c r="B24" s="121"/>
      <c r="C24" s="122"/>
      <c r="D24" s="16"/>
      <c r="E24" s="4"/>
    </row>
    <row r="25" spans="1:5">
      <c r="A25" s="123" t="s">
        <v>51</v>
      </c>
      <c r="B25" s="124" t="s">
        <v>50</v>
      </c>
      <c r="C25" s="125" t="s">
        <v>49</v>
      </c>
      <c r="D25" s="199" t="s">
        <v>48</v>
      </c>
      <c r="E25" s="125" t="s">
        <v>47</v>
      </c>
    </row>
    <row r="26" spans="1:5">
      <c r="A26" s="123"/>
      <c r="B26" s="124" t="s">
        <v>46</v>
      </c>
      <c r="C26" s="125"/>
      <c r="D26" s="199"/>
      <c r="E26" s="125"/>
    </row>
    <row r="27" spans="1:5">
      <c r="A27" s="126">
        <v>1</v>
      </c>
      <c r="B27" s="127" t="s">
        <v>45</v>
      </c>
      <c r="C27" s="128"/>
      <c r="D27" s="5"/>
      <c r="E27" s="6"/>
    </row>
    <row r="28" spans="1:5">
      <c r="A28" s="129"/>
      <c r="B28" s="130"/>
      <c r="C28" s="128"/>
      <c r="D28" s="5"/>
      <c r="E28" s="6"/>
    </row>
    <row r="29" spans="1:5">
      <c r="A29" s="129"/>
      <c r="B29" s="127" t="s">
        <v>44</v>
      </c>
      <c r="C29" s="128"/>
      <c r="D29" s="5"/>
      <c r="E29" s="6"/>
    </row>
    <row r="30" spans="1:5">
      <c r="A30" s="129"/>
      <c r="B30" s="130"/>
      <c r="C30" s="128"/>
      <c r="D30" s="5"/>
      <c r="E30" s="6"/>
    </row>
    <row r="31" spans="1:5">
      <c r="A31" s="131">
        <v>1.01</v>
      </c>
      <c r="B31" s="130" t="s">
        <v>172</v>
      </c>
      <c r="C31" s="128"/>
      <c r="D31" s="5"/>
      <c r="E31" s="6"/>
    </row>
    <row r="32" spans="1:5" ht="33">
      <c r="A32" s="129"/>
      <c r="B32" s="130" t="s">
        <v>173</v>
      </c>
      <c r="C32" s="128"/>
      <c r="D32" s="5"/>
      <c r="E32" s="6"/>
    </row>
    <row r="33" spans="1:7">
      <c r="A33" s="129"/>
      <c r="B33" s="130" t="s">
        <v>43</v>
      </c>
      <c r="C33" s="132">
        <v>0.12</v>
      </c>
      <c r="D33" s="5"/>
      <c r="E33" s="6">
        <f>C33*D33</f>
        <v>0</v>
      </c>
    </row>
    <row r="34" spans="1:7">
      <c r="D34" s="5"/>
    </row>
    <row r="35" spans="1:7">
      <c r="A35" s="131">
        <f>MAX(A24:A34)+0.01</f>
        <v>1.02</v>
      </c>
      <c r="B35" s="130" t="s">
        <v>42</v>
      </c>
      <c r="C35" s="128"/>
      <c r="D35" s="5"/>
      <c r="E35" s="6"/>
    </row>
    <row r="36" spans="1:7" ht="33">
      <c r="A36" s="129"/>
      <c r="B36" s="130" t="s">
        <v>41</v>
      </c>
      <c r="C36" s="128"/>
      <c r="D36" s="5"/>
      <c r="E36" s="6"/>
    </row>
    <row r="37" spans="1:7">
      <c r="A37" s="129"/>
      <c r="B37" s="130" t="s">
        <v>0</v>
      </c>
      <c r="C37" s="128">
        <v>7</v>
      </c>
      <c r="D37" s="5"/>
      <c r="E37" s="6">
        <f>C37*D37</f>
        <v>0</v>
      </c>
    </row>
    <row r="38" spans="1:7">
      <c r="A38" s="129"/>
      <c r="B38" s="130"/>
      <c r="C38" s="128"/>
      <c r="D38" s="5"/>
      <c r="E38" s="6"/>
    </row>
    <row r="39" spans="1:7">
      <c r="A39" s="129"/>
      <c r="B39" s="127" t="s">
        <v>40</v>
      </c>
      <c r="C39" s="128"/>
      <c r="D39" s="5"/>
    </row>
    <row r="40" spans="1:7">
      <c r="A40" s="136" t="s">
        <v>5</v>
      </c>
      <c r="B40" s="127" t="s">
        <v>39</v>
      </c>
      <c r="C40" s="128"/>
      <c r="D40" s="5"/>
    </row>
    <row r="41" spans="1:7" ht="99">
      <c r="A41" s="129"/>
      <c r="B41" s="137" t="s">
        <v>65</v>
      </c>
      <c r="C41" s="128"/>
      <c r="D41" s="5"/>
    </row>
    <row r="42" spans="1:7">
      <c r="A42" s="129"/>
      <c r="B42" s="137"/>
      <c r="C42" s="128"/>
      <c r="D42" s="5"/>
    </row>
    <row r="43" spans="1:7">
      <c r="A43" s="131">
        <f>MAX(A15:A42)+0.01</f>
        <v>1.03</v>
      </c>
      <c r="B43" s="130" t="s">
        <v>2</v>
      </c>
      <c r="C43" s="128"/>
      <c r="D43" s="29"/>
      <c r="F43" s="97"/>
      <c r="G43" s="97"/>
    </row>
    <row r="44" spans="1:7" ht="66">
      <c r="A44" s="129"/>
      <c r="B44" s="138" t="s">
        <v>116</v>
      </c>
      <c r="C44" s="128"/>
      <c r="D44" s="29"/>
      <c r="F44" s="97"/>
      <c r="G44" s="97"/>
    </row>
    <row r="45" spans="1:7">
      <c r="A45" s="129"/>
      <c r="B45" s="130" t="s">
        <v>4</v>
      </c>
      <c r="C45" s="128">
        <v>2</v>
      </c>
      <c r="D45" s="5"/>
      <c r="E45" s="6">
        <f>C45*D45</f>
        <v>0</v>
      </c>
      <c r="F45" s="97"/>
      <c r="G45" s="97"/>
    </row>
    <row r="46" spans="1:7">
      <c r="A46" s="129"/>
      <c r="B46" s="130"/>
      <c r="C46" s="128"/>
      <c r="D46" s="5"/>
      <c r="E46" s="6"/>
      <c r="F46" s="97"/>
      <c r="G46" s="97"/>
    </row>
    <row r="47" spans="1:7">
      <c r="A47" s="131">
        <f>MAX(A19:A45)+0.01</f>
        <v>1.04</v>
      </c>
      <c r="B47" s="130" t="s">
        <v>2</v>
      </c>
      <c r="C47" s="128"/>
      <c r="D47" s="29"/>
      <c r="F47" s="97"/>
      <c r="G47" s="97"/>
    </row>
    <row r="48" spans="1:7" ht="33">
      <c r="A48" s="129"/>
      <c r="B48" s="138" t="s">
        <v>117</v>
      </c>
      <c r="C48" s="128"/>
      <c r="D48" s="29"/>
      <c r="F48" s="97"/>
      <c r="G48" s="97"/>
    </row>
    <row r="49" spans="1:10">
      <c r="A49" s="129"/>
      <c r="B49" s="130" t="s">
        <v>4</v>
      </c>
      <c r="C49" s="128">
        <v>3</v>
      </c>
      <c r="D49" s="5"/>
      <c r="E49" s="6">
        <f>C49*D49</f>
        <v>0</v>
      </c>
      <c r="F49" s="97"/>
      <c r="G49" s="97"/>
    </row>
    <row r="50" spans="1:10">
      <c r="A50" s="129"/>
      <c r="B50" s="130"/>
      <c r="C50" s="128"/>
      <c r="D50" s="5"/>
      <c r="E50" s="6"/>
      <c r="F50" s="97"/>
      <c r="G50" s="97"/>
    </row>
    <row r="51" spans="1:10">
      <c r="A51" s="131">
        <f>MAX(A18:A47)+0.01</f>
        <v>1.05</v>
      </c>
      <c r="B51" s="130" t="s">
        <v>177</v>
      </c>
      <c r="C51" s="128"/>
      <c r="D51" s="5"/>
    </row>
    <row r="52" spans="1:10" ht="16.5" customHeight="1">
      <c r="A52" s="129"/>
      <c r="B52" s="130" t="s">
        <v>178</v>
      </c>
      <c r="C52" s="128"/>
      <c r="D52" s="5"/>
    </row>
    <row r="53" spans="1:10" ht="33">
      <c r="A53" s="136" t="s">
        <v>5</v>
      </c>
      <c r="B53" s="130" t="s">
        <v>179</v>
      </c>
      <c r="C53" s="128"/>
      <c r="D53" s="5"/>
    </row>
    <row r="54" spans="1:10">
      <c r="A54" s="129"/>
      <c r="B54" s="130" t="s">
        <v>6</v>
      </c>
      <c r="C54" s="128">
        <v>30.5</v>
      </c>
      <c r="D54" s="5"/>
      <c r="E54" s="6">
        <f>C54*D54</f>
        <v>0</v>
      </c>
    </row>
    <row r="55" spans="1:10">
      <c r="A55" s="129"/>
      <c r="B55" s="130"/>
      <c r="C55" s="128"/>
      <c r="D55" s="5"/>
      <c r="E55" s="6"/>
    </row>
    <row r="56" spans="1:10">
      <c r="A56" s="131">
        <f>MAX(A23:A51)+0.01</f>
        <v>1.06</v>
      </c>
      <c r="B56" s="130" t="s">
        <v>38</v>
      </c>
      <c r="C56" s="128"/>
      <c r="D56" s="5"/>
    </row>
    <row r="57" spans="1:10" ht="33">
      <c r="A57" s="129"/>
      <c r="B57" s="130" t="s">
        <v>37</v>
      </c>
      <c r="C57" s="128"/>
      <c r="D57" s="5"/>
    </row>
    <row r="58" spans="1:10" ht="33">
      <c r="A58" s="136" t="s">
        <v>5</v>
      </c>
      <c r="B58" s="130" t="s">
        <v>176</v>
      </c>
      <c r="C58" s="128"/>
      <c r="D58" s="5"/>
    </row>
    <row r="59" spans="1:10" s="95" customFormat="1">
      <c r="A59" s="129"/>
      <c r="B59" s="130" t="s">
        <v>6</v>
      </c>
      <c r="C59" s="128">
        <v>60</v>
      </c>
      <c r="D59" s="5"/>
      <c r="E59" s="6">
        <f>C59*D59</f>
        <v>0</v>
      </c>
      <c r="G59" s="96"/>
      <c r="H59" s="97"/>
      <c r="I59" s="97"/>
      <c r="J59" s="97"/>
    </row>
    <row r="60" spans="1:10" s="95" customFormat="1">
      <c r="A60" s="129"/>
      <c r="B60" s="130"/>
      <c r="C60" s="128"/>
      <c r="D60" s="5"/>
      <c r="E60" s="6"/>
      <c r="G60" s="96"/>
      <c r="H60" s="97"/>
      <c r="I60" s="97"/>
      <c r="J60" s="97"/>
    </row>
    <row r="61" spans="1:10" s="95" customFormat="1">
      <c r="A61" s="131">
        <f>MAX(A56:A60)+0.01</f>
        <v>1.07</v>
      </c>
      <c r="B61" s="130" t="s">
        <v>36</v>
      </c>
      <c r="C61" s="140"/>
      <c r="D61" s="1"/>
      <c r="E61" s="2"/>
      <c r="G61" s="96"/>
      <c r="H61" s="97"/>
      <c r="I61" s="97"/>
      <c r="J61" s="97"/>
    </row>
    <row r="62" spans="1:10" s="95" customFormat="1">
      <c r="A62" s="129"/>
      <c r="B62" s="130" t="s">
        <v>53</v>
      </c>
      <c r="C62" s="140"/>
      <c r="D62" s="1"/>
      <c r="E62" s="2"/>
      <c r="G62" s="96"/>
      <c r="H62" s="97"/>
      <c r="I62" s="97"/>
      <c r="J62" s="97"/>
    </row>
    <row r="63" spans="1:10" s="95" customFormat="1">
      <c r="A63" s="129"/>
      <c r="B63" s="130" t="s">
        <v>3</v>
      </c>
      <c r="C63" s="140">
        <v>38</v>
      </c>
      <c r="D63" s="1"/>
      <c r="E63" s="2">
        <f>C63*D63</f>
        <v>0</v>
      </c>
      <c r="G63" s="96"/>
      <c r="H63" s="97"/>
      <c r="I63" s="97"/>
      <c r="J63" s="97"/>
    </row>
    <row r="64" spans="1:10" s="95" customFormat="1">
      <c r="A64" s="129"/>
      <c r="B64" s="130"/>
      <c r="C64" s="140"/>
      <c r="D64" s="1"/>
      <c r="E64" s="2"/>
      <c r="G64" s="96"/>
      <c r="H64" s="97"/>
      <c r="I64" s="97"/>
      <c r="J64" s="97"/>
    </row>
    <row r="65" spans="1:10" s="95" customFormat="1">
      <c r="A65" s="131">
        <f>MAX(A61:A64)+0.01</f>
        <v>1.08</v>
      </c>
      <c r="B65" s="130" t="s">
        <v>118</v>
      </c>
      <c r="C65" s="140"/>
      <c r="D65" s="1"/>
      <c r="E65" s="2"/>
      <c r="G65" s="96"/>
      <c r="H65" s="97"/>
      <c r="I65" s="97"/>
      <c r="J65" s="97"/>
    </row>
    <row r="66" spans="1:10" s="95" customFormat="1" ht="33">
      <c r="A66" s="129"/>
      <c r="B66" s="141" t="s">
        <v>503</v>
      </c>
      <c r="C66" s="140"/>
      <c r="D66" s="1"/>
      <c r="E66" s="2"/>
      <c r="G66" s="96"/>
      <c r="H66" s="97"/>
      <c r="I66" s="97"/>
      <c r="J66" s="97"/>
    </row>
    <row r="67" spans="1:10" s="95" customFormat="1" ht="33">
      <c r="A67" s="136" t="s">
        <v>5</v>
      </c>
      <c r="B67" s="130" t="s">
        <v>175</v>
      </c>
      <c r="C67" s="140"/>
      <c r="D67" s="1"/>
      <c r="E67" s="2"/>
      <c r="G67" s="96"/>
      <c r="H67" s="97"/>
      <c r="I67" s="97"/>
      <c r="J67" s="97"/>
    </row>
    <row r="68" spans="1:10" s="95" customFormat="1">
      <c r="A68" s="129"/>
      <c r="B68" s="130" t="s">
        <v>6</v>
      </c>
      <c r="C68" s="140">
        <v>197</v>
      </c>
      <c r="D68" s="1"/>
      <c r="E68" s="2">
        <f>C68*D68</f>
        <v>0</v>
      </c>
      <c r="G68" s="96"/>
      <c r="H68" s="97"/>
      <c r="I68" s="97"/>
      <c r="J68" s="97"/>
    </row>
    <row r="69" spans="1:10" s="95" customFormat="1">
      <c r="A69" s="129"/>
      <c r="B69" s="130"/>
      <c r="C69" s="140"/>
      <c r="D69" s="1"/>
      <c r="E69" s="2"/>
      <c r="G69" s="96"/>
      <c r="H69" s="97"/>
      <c r="I69" s="97"/>
      <c r="J69" s="97"/>
    </row>
    <row r="70" spans="1:10" s="95" customFormat="1">
      <c r="A70" s="131">
        <f>MAX(A64:A69)+0.01</f>
        <v>1.0900000000000001</v>
      </c>
      <c r="B70" s="130" t="s">
        <v>84</v>
      </c>
      <c r="C70" s="140"/>
      <c r="D70" s="1"/>
      <c r="E70" s="2"/>
      <c r="G70" s="96"/>
      <c r="H70" s="97"/>
      <c r="I70" s="97"/>
      <c r="J70" s="97"/>
    </row>
    <row r="71" spans="1:10" s="95" customFormat="1" ht="33">
      <c r="A71" s="129"/>
      <c r="B71" s="130" t="s">
        <v>35</v>
      </c>
      <c r="C71" s="140"/>
      <c r="D71" s="1"/>
      <c r="E71" s="2"/>
      <c r="G71" s="96"/>
      <c r="H71" s="97"/>
      <c r="I71" s="97"/>
      <c r="J71" s="97"/>
    </row>
    <row r="72" spans="1:10" s="95" customFormat="1">
      <c r="A72" s="129"/>
      <c r="B72" s="130" t="s">
        <v>3</v>
      </c>
      <c r="C72" s="140">
        <v>136.1</v>
      </c>
      <c r="D72" s="1"/>
      <c r="E72" s="2">
        <f>C72*D72</f>
        <v>0</v>
      </c>
      <c r="G72" s="96"/>
      <c r="H72" s="97"/>
      <c r="I72" s="97"/>
      <c r="J72" s="97"/>
    </row>
    <row r="73" spans="1:10" s="95" customFormat="1">
      <c r="A73" s="129"/>
      <c r="B73" s="130"/>
      <c r="C73" s="140"/>
      <c r="D73" s="1"/>
      <c r="E73" s="2"/>
      <c r="G73" s="96"/>
      <c r="H73" s="97"/>
      <c r="I73" s="97"/>
      <c r="J73" s="97"/>
    </row>
    <row r="74" spans="1:10" s="142" customFormat="1">
      <c r="A74" s="131">
        <f>MAX(A43:A71)+0.01</f>
        <v>1.1000000000000001</v>
      </c>
      <c r="B74" s="130" t="s">
        <v>234</v>
      </c>
      <c r="C74" s="128"/>
      <c r="D74" s="5"/>
      <c r="E74" s="6"/>
    </row>
    <row r="75" spans="1:10" s="142" customFormat="1">
      <c r="A75" s="143"/>
      <c r="B75" s="138" t="s">
        <v>235</v>
      </c>
      <c r="C75" s="128"/>
      <c r="D75" s="5"/>
      <c r="E75" s="6"/>
    </row>
    <row r="76" spans="1:10" s="142" customFormat="1">
      <c r="A76" s="136" t="s">
        <v>5</v>
      </c>
      <c r="B76" s="138" t="s">
        <v>236</v>
      </c>
      <c r="C76" s="128"/>
      <c r="D76" s="5"/>
      <c r="E76" s="6"/>
    </row>
    <row r="77" spans="1:10" s="142" customFormat="1">
      <c r="A77" s="143"/>
      <c r="B77" s="130" t="s">
        <v>4</v>
      </c>
      <c r="C77" s="128">
        <v>5</v>
      </c>
      <c r="D77" s="5"/>
      <c r="E77" s="6">
        <f>C77*D77</f>
        <v>0</v>
      </c>
    </row>
    <row r="78" spans="1:10">
      <c r="A78" s="129"/>
      <c r="B78" s="130"/>
      <c r="C78" s="140"/>
      <c r="D78" s="1"/>
      <c r="E78" s="2"/>
    </row>
    <row r="79" spans="1:10">
      <c r="A79" s="129"/>
      <c r="B79" s="127" t="s">
        <v>85</v>
      </c>
      <c r="C79" s="128"/>
      <c r="D79" s="5"/>
      <c r="E79" s="6"/>
      <c r="H79" s="7"/>
      <c r="I79" s="7"/>
    </row>
    <row r="80" spans="1:10">
      <c r="A80" s="129"/>
      <c r="B80" s="127"/>
      <c r="C80" s="128"/>
      <c r="D80" s="5"/>
      <c r="E80" s="6"/>
      <c r="H80" s="7"/>
      <c r="I80" s="7"/>
    </row>
    <row r="81" spans="1:9">
      <c r="A81" s="131">
        <f>MAX(A65:A80)+0.01</f>
        <v>1.1100000000000001</v>
      </c>
      <c r="B81" s="144" t="s">
        <v>2</v>
      </c>
      <c r="C81" s="128"/>
      <c r="D81" s="8"/>
      <c r="E81" s="9"/>
      <c r="H81" s="7"/>
      <c r="I81" s="7"/>
    </row>
    <row r="82" spans="1:9" ht="33">
      <c r="A82" s="145"/>
      <c r="B82" s="144" t="s">
        <v>88</v>
      </c>
      <c r="C82" s="128"/>
      <c r="D82" s="8"/>
      <c r="E82" s="9"/>
      <c r="H82" s="7"/>
      <c r="I82" s="7"/>
    </row>
    <row r="83" spans="1:9">
      <c r="A83" s="145"/>
      <c r="B83" s="466" t="s">
        <v>107</v>
      </c>
      <c r="C83" s="467">
        <v>1</v>
      </c>
      <c r="D83" s="468">
        <v>500</v>
      </c>
      <c r="E83" s="468">
        <f>C83*D83</f>
        <v>500</v>
      </c>
      <c r="H83" s="7"/>
      <c r="I83" s="7"/>
    </row>
    <row r="84" spans="1:9">
      <c r="A84" s="129"/>
      <c r="B84" s="130"/>
      <c r="C84" s="140"/>
      <c r="D84" s="1"/>
      <c r="E84" s="2"/>
    </row>
    <row r="85" spans="1:9" s="172" customFormat="1">
      <c r="A85" s="131">
        <f>MAX(A59:A84)+0.01</f>
        <v>1.1200000000000001</v>
      </c>
      <c r="B85" s="144" t="s">
        <v>2</v>
      </c>
      <c r="C85" s="140"/>
      <c r="D85" s="26"/>
      <c r="E85" s="148"/>
      <c r="F85" s="95"/>
      <c r="G85" s="96"/>
    </row>
    <row r="86" spans="1:9" s="172" customFormat="1" ht="33">
      <c r="A86" s="129"/>
      <c r="B86" s="144" t="s">
        <v>93</v>
      </c>
      <c r="C86" s="140"/>
      <c r="D86" s="26"/>
      <c r="E86" s="148"/>
      <c r="F86" s="95"/>
      <c r="G86" s="96"/>
    </row>
    <row r="87" spans="1:9" s="172" customFormat="1">
      <c r="A87" s="136" t="s">
        <v>5</v>
      </c>
      <c r="B87" s="144" t="s">
        <v>94</v>
      </c>
      <c r="C87" s="140"/>
      <c r="D87" s="26"/>
      <c r="E87" s="148"/>
      <c r="F87" s="95"/>
      <c r="G87" s="96"/>
    </row>
    <row r="88" spans="1:9" s="172" customFormat="1">
      <c r="A88" s="129"/>
      <c r="B88" s="144" t="s">
        <v>0</v>
      </c>
      <c r="C88" s="140">
        <v>1</v>
      </c>
      <c r="D88" s="26"/>
      <c r="E88" s="148">
        <f>C88*D88</f>
        <v>0</v>
      </c>
      <c r="F88" s="95"/>
      <c r="G88" s="96"/>
    </row>
    <row r="89" spans="1:9">
      <c r="A89" s="129"/>
      <c r="B89" s="130"/>
      <c r="C89" s="140"/>
      <c r="D89" s="5"/>
      <c r="E89" s="6"/>
      <c r="F89" s="97"/>
      <c r="G89" s="97"/>
    </row>
    <row r="90" spans="1:9">
      <c r="A90" s="131">
        <f>MAX(A70:A89)+0.01</f>
        <v>1.1300000000000001</v>
      </c>
      <c r="B90" s="130" t="s">
        <v>2</v>
      </c>
      <c r="C90" s="128"/>
      <c r="D90" s="5"/>
      <c r="E90" s="6"/>
      <c r="H90" s="7"/>
      <c r="I90" s="7"/>
    </row>
    <row r="91" spans="1:9" ht="33">
      <c r="A91" s="129"/>
      <c r="B91" s="130" t="s">
        <v>108</v>
      </c>
      <c r="C91" s="128"/>
      <c r="D91" s="5"/>
      <c r="E91" s="6"/>
      <c r="H91" s="7"/>
      <c r="I91" s="7"/>
    </row>
    <row r="92" spans="1:9">
      <c r="A92" s="202" t="s">
        <v>5</v>
      </c>
      <c r="B92" s="463" t="s">
        <v>109</v>
      </c>
      <c r="C92" s="464">
        <v>1</v>
      </c>
      <c r="D92" s="465">
        <v>7000</v>
      </c>
      <c r="E92" s="465">
        <f>C92*D92</f>
        <v>7000</v>
      </c>
      <c r="F92" s="153"/>
      <c r="H92" s="7"/>
      <c r="I92" s="7"/>
    </row>
    <row r="93" spans="1:9">
      <c r="A93" s="129"/>
      <c r="B93" s="154"/>
      <c r="C93" s="97"/>
      <c r="D93" s="200"/>
      <c r="E93" s="97"/>
      <c r="H93" s="7"/>
      <c r="I93" s="7"/>
    </row>
    <row r="94" spans="1:9" ht="17.25" thickBot="1">
      <c r="A94" s="155"/>
      <c r="B94" s="156" t="s">
        <v>34</v>
      </c>
      <c r="C94" s="157"/>
      <c r="D94" s="12"/>
      <c r="E94" s="13">
        <f>SUM(E33:E92)</f>
        <v>7500</v>
      </c>
      <c r="H94" s="7"/>
      <c r="I94" s="7"/>
    </row>
    <row r="95" spans="1:9">
      <c r="A95" s="158"/>
      <c r="B95" s="159"/>
      <c r="C95" s="160"/>
      <c r="D95" s="14"/>
      <c r="E95" s="15"/>
      <c r="H95" s="7"/>
      <c r="I95" s="7"/>
    </row>
    <row r="96" spans="1:9">
      <c r="A96" s="126">
        <v>2</v>
      </c>
      <c r="B96" s="127" t="s">
        <v>33</v>
      </c>
      <c r="C96" s="128"/>
      <c r="D96" s="5"/>
      <c r="H96" s="7"/>
      <c r="I96" s="7"/>
    </row>
    <row r="97" spans="1:9">
      <c r="A97" s="129"/>
      <c r="B97" s="127"/>
      <c r="C97" s="128"/>
      <c r="D97" s="5"/>
      <c r="H97" s="7"/>
      <c r="I97" s="7"/>
    </row>
    <row r="98" spans="1:9">
      <c r="A98" s="129"/>
      <c r="B98" s="127" t="s">
        <v>32</v>
      </c>
      <c r="C98" s="128"/>
      <c r="D98" s="5"/>
      <c r="H98" s="7"/>
      <c r="I98" s="7"/>
    </row>
    <row r="99" spans="1:9">
      <c r="A99" s="129"/>
      <c r="B99" s="130"/>
      <c r="C99" s="128"/>
      <c r="D99" s="5"/>
      <c r="H99" s="7"/>
      <c r="I99" s="7"/>
    </row>
    <row r="100" spans="1:9">
      <c r="A100" s="131">
        <f>MAX(A96:A99)+0.01</f>
        <v>2.0099999999999998</v>
      </c>
      <c r="B100" s="130" t="s">
        <v>31</v>
      </c>
      <c r="C100" s="128"/>
      <c r="D100" s="5"/>
    </row>
    <row r="101" spans="1:9" ht="33">
      <c r="A101" s="129"/>
      <c r="B101" s="130" t="s">
        <v>30</v>
      </c>
      <c r="C101" s="130"/>
      <c r="D101" s="5"/>
    </row>
    <row r="102" spans="1:9" ht="16.5" customHeight="1">
      <c r="A102" s="203" t="s">
        <v>5</v>
      </c>
      <c r="B102" s="130" t="s">
        <v>95</v>
      </c>
      <c r="C102" s="128"/>
      <c r="D102" s="5"/>
    </row>
    <row r="103" spans="1:9">
      <c r="A103" s="129"/>
      <c r="B103" s="130" t="s">
        <v>27</v>
      </c>
      <c r="C103" s="128">
        <v>8</v>
      </c>
      <c r="D103" s="5"/>
      <c r="E103" s="6">
        <f>C103*D103</f>
        <v>0</v>
      </c>
    </row>
    <row r="104" spans="1:9">
      <c r="A104" s="129"/>
      <c r="B104" s="130"/>
      <c r="C104" s="128"/>
      <c r="D104" s="5"/>
      <c r="E104" s="6"/>
    </row>
    <row r="105" spans="1:9">
      <c r="A105" s="131">
        <f>MAX(A90:A100)+0.01</f>
        <v>2.0199999999999996</v>
      </c>
      <c r="B105" s="130" t="s">
        <v>68</v>
      </c>
      <c r="C105" s="128"/>
      <c r="D105" s="5"/>
      <c r="H105" s="7"/>
      <c r="I105" s="7"/>
    </row>
    <row r="106" spans="1:9" ht="33">
      <c r="A106" s="129"/>
      <c r="B106" s="130" t="s">
        <v>69</v>
      </c>
      <c r="C106" s="128"/>
      <c r="D106" s="5"/>
      <c r="H106" s="7"/>
      <c r="I106" s="7"/>
    </row>
    <row r="107" spans="1:9" ht="49.5">
      <c r="A107" s="136" t="s">
        <v>5</v>
      </c>
      <c r="B107" s="130" t="s">
        <v>238</v>
      </c>
      <c r="C107" s="128"/>
      <c r="D107" s="5"/>
      <c r="H107" s="7"/>
      <c r="I107" s="7"/>
    </row>
    <row r="108" spans="1:9">
      <c r="A108" s="129"/>
      <c r="B108" s="130" t="s">
        <v>27</v>
      </c>
      <c r="C108" s="128">
        <v>54.05</v>
      </c>
      <c r="D108" s="5"/>
      <c r="E108" s="6">
        <f>C108*D108</f>
        <v>0</v>
      </c>
      <c r="H108" s="7"/>
      <c r="I108" s="7"/>
    </row>
    <row r="109" spans="1:9">
      <c r="A109" s="129"/>
      <c r="B109" s="130"/>
      <c r="C109" s="128"/>
      <c r="D109" s="5"/>
      <c r="E109" s="6"/>
      <c r="H109" s="7"/>
      <c r="I109" s="7"/>
    </row>
    <row r="110" spans="1:9">
      <c r="A110" s="131">
        <f>MAX(A104:A109)+0.01</f>
        <v>2.0299999999999994</v>
      </c>
      <c r="B110" s="130" t="s">
        <v>29</v>
      </c>
      <c r="C110" s="128"/>
      <c r="D110" s="5"/>
      <c r="E110" s="6"/>
    </row>
    <row r="111" spans="1:9" ht="33">
      <c r="A111" s="129"/>
      <c r="B111" s="130" t="s">
        <v>28</v>
      </c>
      <c r="C111" s="128"/>
      <c r="D111" s="5"/>
      <c r="E111" s="6"/>
    </row>
    <row r="112" spans="1:9" ht="49.5" customHeight="1">
      <c r="A112" s="136" t="s">
        <v>5</v>
      </c>
      <c r="B112" s="130" t="s">
        <v>239</v>
      </c>
      <c r="C112" s="128"/>
      <c r="D112" s="5"/>
      <c r="E112" s="6"/>
    </row>
    <row r="113" spans="1:9">
      <c r="A113" s="129"/>
      <c r="B113" s="130" t="s">
        <v>11</v>
      </c>
      <c r="C113" s="128">
        <v>226.39</v>
      </c>
      <c r="D113" s="5"/>
      <c r="E113" s="6">
        <f>C113*D113</f>
        <v>0</v>
      </c>
    </row>
    <row r="114" spans="1:9">
      <c r="A114" s="129"/>
      <c r="B114" s="130"/>
      <c r="C114" s="128"/>
      <c r="D114" s="5"/>
      <c r="E114" s="6"/>
      <c r="H114" s="7"/>
      <c r="I114" s="7"/>
    </row>
    <row r="115" spans="1:9">
      <c r="A115" s="129"/>
      <c r="B115" s="127" t="s">
        <v>26</v>
      </c>
      <c r="C115" s="140"/>
      <c r="D115" s="5"/>
      <c r="E115" s="6"/>
    </row>
    <row r="116" spans="1:9">
      <c r="A116" s="129"/>
      <c r="B116" s="130"/>
      <c r="C116" s="128"/>
      <c r="D116" s="5"/>
      <c r="E116" s="6"/>
    </row>
    <row r="117" spans="1:9">
      <c r="A117" s="131">
        <f>MAX(A110:A116)+0.01</f>
        <v>2.0399999999999991</v>
      </c>
      <c r="B117" s="130" t="s">
        <v>2</v>
      </c>
      <c r="C117" s="128"/>
      <c r="D117" s="5"/>
      <c r="E117" s="6"/>
    </row>
    <row r="118" spans="1:9">
      <c r="A118" s="129"/>
      <c r="B118" s="130" t="s">
        <v>174</v>
      </c>
      <c r="C118" s="128"/>
      <c r="D118" s="5"/>
      <c r="E118" s="6"/>
    </row>
    <row r="119" spans="1:9">
      <c r="A119" s="129"/>
      <c r="B119" s="130" t="s">
        <v>6</v>
      </c>
      <c r="C119" s="128">
        <v>425</v>
      </c>
      <c r="D119" s="5"/>
      <c r="E119" s="6">
        <f>C119*D119</f>
        <v>0</v>
      </c>
    </row>
    <row r="120" spans="1:9">
      <c r="D120" s="5"/>
    </row>
    <row r="121" spans="1:9" ht="33">
      <c r="A121" s="129"/>
      <c r="B121" s="127" t="s">
        <v>70</v>
      </c>
      <c r="C121" s="128"/>
      <c r="D121" s="5"/>
      <c r="E121" s="6"/>
    </row>
    <row r="122" spans="1:9">
      <c r="A122" s="129"/>
      <c r="B122" s="127"/>
      <c r="C122" s="128"/>
      <c r="D122" s="5"/>
      <c r="E122" s="6"/>
    </row>
    <row r="123" spans="1:9">
      <c r="A123" s="131">
        <f>MAX(A114:A122)+0.01</f>
        <v>2.0499999999999989</v>
      </c>
      <c r="B123" s="130" t="s">
        <v>181</v>
      </c>
      <c r="C123" s="162"/>
      <c r="D123" s="18"/>
      <c r="E123" s="19"/>
    </row>
    <row r="124" spans="1:9">
      <c r="A124" s="143"/>
      <c r="B124" s="163" t="s">
        <v>182</v>
      </c>
      <c r="C124" s="163"/>
      <c r="D124" s="18"/>
      <c r="E124" s="19"/>
    </row>
    <row r="125" spans="1:9" ht="49.5">
      <c r="A125" s="136" t="s">
        <v>5</v>
      </c>
      <c r="B125" s="141" t="s">
        <v>180</v>
      </c>
      <c r="C125" s="162"/>
      <c r="D125" s="18"/>
      <c r="E125" s="19"/>
    </row>
    <row r="126" spans="1:9">
      <c r="A126" s="164"/>
      <c r="B126" s="138" t="s">
        <v>11</v>
      </c>
      <c r="C126" s="165">
        <v>13.5</v>
      </c>
      <c r="D126" s="20"/>
      <c r="E126" s="21">
        <f>C126*D126</f>
        <v>0</v>
      </c>
    </row>
    <row r="127" spans="1:9">
      <c r="A127" s="129"/>
      <c r="B127" s="127"/>
      <c r="C127" s="128"/>
      <c r="D127" s="5"/>
      <c r="E127" s="6"/>
    </row>
    <row r="128" spans="1:9">
      <c r="A128" s="131">
        <f>MAX(A117:A123)+0.01</f>
        <v>2.0599999999999987</v>
      </c>
      <c r="B128" s="130" t="s">
        <v>2</v>
      </c>
      <c r="C128" s="162"/>
      <c r="D128" s="18"/>
      <c r="E128" s="19"/>
    </row>
    <row r="129" spans="1:9" ht="33">
      <c r="A129" s="129"/>
      <c r="B129" s="141" t="s">
        <v>183</v>
      </c>
      <c r="C129" s="141"/>
      <c r="D129" s="18"/>
      <c r="E129" s="19"/>
    </row>
    <row r="130" spans="1:9">
      <c r="A130" s="136" t="s">
        <v>5</v>
      </c>
      <c r="B130" s="141" t="s">
        <v>184</v>
      </c>
      <c r="C130" s="162"/>
      <c r="D130" s="18"/>
      <c r="E130" s="19"/>
    </row>
    <row r="131" spans="1:9">
      <c r="A131" s="158"/>
      <c r="B131" s="138" t="s">
        <v>11</v>
      </c>
      <c r="C131" s="165">
        <v>108.8</v>
      </c>
      <c r="D131" s="20"/>
      <c r="E131" s="21">
        <f>C131*D131</f>
        <v>0</v>
      </c>
    </row>
    <row r="132" spans="1:9">
      <c r="A132" s="158"/>
      <c r="B132" s="138"/>
      <c r="C132" s="165"/>
      <c r="D132" s="20"/>
      <c r="E132" s="21"/>
    </row>
    <row r="133" spans="1:9">
      <c r="A133" s="158"/>
      <c r="B133" s="127" t="s">
        <v>75</v>
      </c>
      <c r="C133" s="166"/>
      <c r="D133" s="16"/>
      <c r="E133" s="17"/>
      <c r="H133" s="7"/>
      <c r="I133" s="7"/>
    </row>
    <row r="134" spans="1:9" ht="15.75" customHeight="1">
      <c r="A134" s="158"/>
      <c r="B134" s="138"/>
      <c r="C134" s="166"/>
      <c r="D134" s="16"/>
      <c r="E134" s="17"/>
      <c r="H134" s="7"/>
      <c r="I134" s="7"/>
    </row>
    <row r="135" spans="1:9">
      <c r="A135" s="131">
        <f>MAX(A123:A128)+0.01</f>
        <v>2.0699999999999985</v>
      </c>
      <c r="B135" s="130" t="s">
        <v>24</v>
      </c>
      <c r="C135" s="166"/>
      <c r="D135" s="16"/>
      <c r="E135" s="17"/>
      <c r="H135" s="7"/>
      <c r="I135" s="7"/>
    </row>
    <row r="136" spans="1:9" ht="33">
      <c r="A136" s="158"/>
      <c r="B136" s="138" t="s">
        <v>23</v>
      </c>
      <c r="C136" s="166"/>
      <c r="D136" s="16"/>
      <c r="E136" s="17"/>
      <c r="H136" s="7"/>
      <c r="I136" s="7"/>
    </row>
    <row r="137" spans="1:9">
      <c r="A137" s="136" t="s">
        <v>5</v>
      </c>
      <c r="B137" s="167" t="s">
        <v>25</v>
      </c>
      <c r="C137" s="128"/>
      <c r="D137" s="5"/>
      <c r="E137" s="6"/>
      <c r="H137" s="7"/>
      <c r="I137" s="7"/>
    </row>
    <row r="138" spans="1:9">
      <c r="A138" s="158"/>
      <c r="B138" s="138" t="s">
        <v>6</v>
      </c>
      <c r="C138" s="166">
        <v>54</v>
      </c>
      <c r="D138" s="16"/>
      <c r="E138" s="17">
        <f>C138*D138</f>
        <v>0</v>
      </c>
      <c r="H138" s="7"/>
      <c r="I138" s="7"/>
    </row>
    <row r="139" spans="1:9">
      <c r="A139" s="158"/>
      <c r="B139" s="138"/>
      <c r="C139" s="166"/>
      <c r="D139" s="16"/>
      <c r="E139" s="17"/>
      <c r="H139" s="7"/>
      <c r="I139" s="7"/>
    </row>
    <row r="140" spans="1:9">
      <c r="A140" s="131">
        <f>MAX(A135:A139)+0.01</f>
        <v>2.0799999999999983</v>
      </c>
      <c r="B140" s="130" t="s">
        <v>22</v>
      </c>
      <c r="C140" s="128"/>
      <c r="D140" s="5"/>
      <c r="E140" s="6"/>
      <c r="H140" s="7"/>
      <c r="I140" s="7"/>
    </row>
    <row r="141" spans="1:9">
      <c r="A141" s="158"/>
      <c r="B141" s="138" t="s">
        <v>21</v>
      </c>
      <c r="C141" s="166"/>
      <c r="D141" s="16"/>
      <c r="E141" s="17"/>
      <c r="H141" s="7"/>
      <c r="I141" s="7"/>
    </row>
    <row r="142" spans="1:9">
      <c r="A142" s="168"/>
      <c r="B142" s="169" t="s">
        <v>6</v>
      </c>
      <c r="C142" s="170">
        <v>54</v>
      </c>
      <c r="D142" s="10"/>
      <c r="E142" s="11">
        <f>C142*D142</f>
        <v>0</v>
      </c>
      <c r="H142" s="7"/>
      <c r="I142" s="7"/>
    </row>
    <row r="143" spans="1:9">
      <c r="A143" s="158"/>
      <c r="B143" s="138"/>
      <c r="C143" s="166"/>
      <c r="D143" s="16"/>
      <c r="E143" s="17"/>
      <c r="H143" s="7"/>
      <c r="I143" s="7"/>
    </row>
    <row r="144" spans="1:9" ht="17.25" thickBot="1">
      <c r="A144" s="155"/>
      <c r="B144" s="156" t="s">
        <v>20</v>
      </c>
      <c r="C144" s="157"/>
      <c r="D144" s="12"/>
      <c r="E144" s="13">
        <f>SUM(E102:E143)</f>
        <v>0</v>
      </c>
      <c r="H144" s="7"/>
      <c r="I144" s="7"/>
    </row>
    <row r="145" spans="1:10" s="172" customFormat="1">
      <c r="A145" s="171"/>
      <c r="B145" s="159"/>
      <c r="C145" s="160"/>
      <c r="D145" s="14"/>
      <c r="E145" s="15"/>
      <c r="F145" s="95"/>
      <c r="G145" s="96"/>
    </row>
    <row r="146" spans="1:10">
      <c r="A146" s="126">
        <v>3</v>
      </c>
      <c r="B146" s="127" t="s">
        <v>19</v>
      </c>
      <c r="C146" s="128"/>
      <c r="D146" s="5"/>
      <c r="E146" s="6"/>
    </row>
    <row r="147" spans="1:10">
      <c r="A147" s="129"/>
      <c r="B147" s="130"/>
      <c r="C147" s="128"/>
      <c r="D147" s="5"/>
      <c r="E147" s="6"/>
    </row>
    <row r="148" spans="1:10">
      <c r="A148" s="129"/>
      <c r="B148" s="127" t="s">
        <v>18</v>
      </c>
      <c r="C148" s="128"/>
      <c r="D148" s="5"/>
      <c r="E148" s="6"/>
    </row>
    <row r="149" spans="1:10">
      <c r="A149" s="129"/>
      <c r="B149" s="127"/>
      <c r="C149" s="128"/>
      <c r="D149" s="5"/>
      <c r="E149" s="6"/>
    </row>
    <row r="150" spans="1:10">
      <c r="A150" s="129"/>
      <c r="B150" s="127" t="s">
        <v>17</v>
      </c>
      <c r="C150" s="128"/>
      <c r="D150" s="5"/>
      <c r="E150" s="6"/>
    </row>
    <row r="151" spans="1:10" s="95" customFormat="1">
      <c r="A151" s="129"/>
      <c r="B151" s="127"/>
      <c r="C151" s="128"/>
      <c r="D151" s="5"/>
      <c r="E151" s="6"/>
      <c r="G151" s="96"/>
      <c r="H151" s="97"/>
      <c r="I151" s="97"/>
      <c r="J151" s="97"/>
    </row>
    <row r="152" spans="1:10" s="95" customFormat="1">
      <c r="A152" s="131">
        <f>MAX(A127:A151)+0.01</f>
        <v>3.01</v>
      </c>
      <c r="B152" s="130" t="s">
        <v>92</v>
      </c>
      <c r="C152" s="128"/>
      <c r="D152" s="5"/>
      <c r="E152" s="6"/>
      <c r="G152" s="96"/>
      <c r="H152" s="97"/>
      <c r="I152" s="97"/>
      <c r="J152" s="97"/>
    </row>
    <row r="153" spans="1:10" s="95" customFormat="1" ht="33">
      <c r="A153" s="129"/>
      <c r="B153" s="130" t="s">
        <v>188</v>
      </c>
      <c r="C153" s="128"/>
      <c r="D153" s="5"/>
      <c r="E153" s="6"/>
      <c r="G153" s="96"/>
      <c r="H153" s="97"/>
      <c r="I153" s="97"/>
      <c r="J153" s="97"/>
    </row>
    <row r="154" spans="1:10" s="95" customFormat="1">
      <c r="A154" s="136" t="s">
        <v>5</v>
      </c>
      <c r="B154" s="130" t="s">
        <v>184</v>
      </c>
      <c r="C154" s="128"/>
      <c r="D154" s="5"/>
      <c r="E154" s="6"/>
      <c r="G154" s="96"/>
      <c r="H154" s="97"/>
      <c r="I154" s="97"/>
      <c r="J154" s="97"/>
    </row>
    <row r="155" spans="1:10" s="95" customFormat="1">
      <c r="A155" s="129"/>
      <c r="B155" s="130" t="s">
        <v>16</v>
      </c>
      <c r="C155" s="128">
        <v>53</v>
      </c>
      <c r="D155" s="5"/>
      <c r="E155" s="6">
        <f>C155*D155</f>
        <v>0</v>
      </c>
      <c r="G155" s="96"/>
      <c r="H155" s="97"/>
      <c r="I155" s="97"/>
      <c r="J155" s="97"/>
    </row>
    <row r="156" spans="1:10">
      <c r="D156" s="5"/>
    </row>
    <row r="157" spans="1:10" s="95" customFormat="1">
      <c r="A157" s="129"/>
      <c r="B157" s="127" t="s">
        <v>15</v>
      </c>
      <c r="C157" s="128"/>
      <c r="D157" s="5"/>
      <c r="E157" s="6"/>
      <c r="G157" s="96"/>
      <c r="H157" s="97"/>
      <c r="I157" s="97"/>
      <c r="J157" s="97"/>
    </row>
    <row r="158" spans="1:10" s="95" customFormat="1">
      <c r="A158" s="129"/>
      <c r="B158" s="127"/>
      <c r="C158" s="128"/>
      <c r="D158" s="5"/>
      <c r="E158" s="6"/>
      <c r="G158" s="96"/>
      <c r="H158" s="97"/>
      <c r="I158" s="97"/>
      <c r="J158" s="97"/>
    </row>
    <row r="159" spans="1:10" s="95" customFormat="1">
      <c r="A159" s="131">
        <f>MAX(A141:A158)+0.01</f>
        <v>3.0199999999999996</v>
      </c>
      <c r="B159" s="130" t="s">
        <v>190</v>
      </c>
      <c r="C159" s="128"/>
      <c r="D159" s="5"/>
      <c r="E159" s="6"/>
      <c r="G159" s="96"/>
      <c r="H159" s="97"/>
      <c r="I159" s="97"/>
      <c r="J159" s="97"/>
    </row>
    <row r="160" spans="1:10" s="95" customFormat="1" ht="33">
      <c r="A160" s="129"/>
      <c r="B160" s="130" t="s">
        <v>191</v>
      </c>
      <c r="C160" s="128"/>
      <c r="D160" s="5"/>
      <c r="E160" s="6"/>
      <c r="G160" s="96"/>
      <c r="H160" s="97"/>
      <c r="I160" s="97"/>
      <c r="J160" s="97"/>
    </row>
    <row r="161" spans="1:10" s="95" customFormat="1">
      <c r="A161" s="136" t="s">
        <v>5</v>
      </c>
      <c r="B161" s="130" t="s">
        <v>189</v>
      </c>
      <c r="C161" s="128"/>
      <c r="D161" s="5"/>
      <c r="E161" s="6"/>
      <c r="G161" s="96"/>
      <c r="H161" s="97"/>
      <c r="I161" s="97"/>
      <c r="J161" s="97"/>
    </row>
    <row r="162" spans="1:10" s="95" customFormat="1">
      <c r="A162" s="129"/>
      <c r="B162" s="130" t="s">
        <v>12</v>
      </c>
      <c r="C162" s="128">
        <v>197</v>
      </c>
      <c r="D162" s="5"/>
      <c r="E162" s="6">
        <f>C162*D162</f>
        <v>0</v>
      </c>
      <c r="G162" s="96"/>
      <c r="H162" s="97"/>
      <c r="I162" s="97"/>
      <c r="J162" s="97"/>
    </row>
    <row r="163" spans="1:10" s="95" customFormat="1">
      <c r="A163" s="129"/>
      <c r="B163" s="130"/>
      <c r="C163" s="128"/>
      <c r="D163" s="5"/>
      <c r="E163" s="6"/>
      <c r="G163" s="96"/>
      <c r="H163" s="97"/>
      <c r="I163" s="97"/>
      <c r="J163" s="97"/>
    </row>
    <row r="164" spans="1:10" s="95" customFormat="1">
      <c r="A164" s="131">
        <f>MAX(A147:A162)+0.01</f>
        <v>3.0299999999999994</v>
      </c>
      <c r="B164" s="130" t="s">
        <v>169</v>
      </c>
      <c r="C164" s="128"/>
      <c r="D164" s="5"/>
      <c r="E164" s="6"/>
      <c r="G164" s="96"/>
      <c r="H164" s="97"/>
      <c r="I164" s="97"/>
      <c r="J164" s="97"/>
    </row>
    <row r="165" spans="1:10" s="95" customFormat="1" ht="33">
      <c r="A165" s="129"/>
      <c r="B165" s="130" t="s">
        <v>170</v>
      </c>
      <c r="C165" s="128"/>
      <c r="D165" s="5"/>
      <c r="E165" s="6"/>
      <c r="G165" s="96"/>
      <c r="H165" s="97"/>
      <c r="I165" s="97"/>
      <c r="J165" s="97"/>
    </row>
    <row r="166" spans="1:10" s="95" customFormat="1">
      <c r="A166" s="136" t="s">
        <v>5</v>
      </c>
      <c r="B166" s="130" t="s">
        <v>100</v>
      </c>
      <c r="C166" s="128"/>
      <c r="D166" s="5"/>
      <c r="E166" s="6"/>
      <c r="G166" s="96"/>
      <c r="H166" s="97"/>
      <c r="I166" s="97"/>
      <c r="J166" s="97"/>
    </row>
    <row r="167" spans="1:10" s="95" customFormat="1">
      <c r="A167" s="129"/>
      <c r="B167" s="130" t="s">
        <v>12</v>
      </c>
      <c r="C167" s="128">
        <v>308.10000000000002</v>
      </c>
      <c r="D167" s="5"/>
      <c r="E167" s="6">
        <f>C167*D167</f>
        <v>0</v>
      </c>
      <c r="G167" s="96"/>
      <c r="H167" s="97"/>
      <c r="I167" s="97"/>
      <c r="J167" s="97"/>
    </row>
    <row r="168" spans="1:10" s="95" customFormat="1">
      <c r="A168" s="129"/>
      <c r="B168" s="130"/>
      <c r="C168" s="128"/>
      <c r="D168" s="5"/>
      <c r="E168" s="6"/>
      <c r="G168" s="96"/>
      <c r="H168" s="97"/>
      <c r="I168" s="97"/>
      <c r="J168" s="97"/>
    </row>
    <row r="169" spans="1:10" s="204" customFormat="1">
      <c r="A169" s="131">
        <f>MAX(A139:A167)+0.01</f>
        <v>3.0399999999999991</v>
      </c>
      <c r="B169" s="130" t="s">
        <v>185</v>
      </c>
      <c r="C169" s="173"/>
      <c r="D169" s="36"/>
      <c r="E169" s="37"/>
    </row>
    <row r="170" spans="1:10" s="204" customFormat="1" ht="33">
      <c r="A170" s="175"/>
      <c r="B170" s="130" t="s">
        <v>186</v>
      </c>
      <c r="C170" s="173"/>
      <c r="D170" s="36"/>
      <c r="E170" s="37"/>
    </row>
    <row r="171" spans="1:10" s="204" customFormat="1">
      <c r="A171" s="176" t="s">
        <v>5</v>
      </c>
      <c r="B171" s="130" t="s">
        <v>187</v>
      </c>
      <c r="C171" s="173"/>
      <c r="D171" s="36"/>
      <c r="E171" s="37"/>
    </row>
    <row r="172" spans="1:10" s="204" customFormat="1">
      <c r="A172" s="175"/>
      <c r="B172" s="130" t="s">
        <v>11</v>
      </c>
      <c r="C172" s="128">
        <v>13</v>
      </c>
      <c r="D172" s="5"/>
      <c r="E172" s="6">
        <f>C172*D172</f>
        <v>0</v>
      </c>
    </row>
    <row r="173" spans="1:10" s="95" customFormat="1">
      <c r="A173" s="129"/>
      <c r="B173" s="130"/>
      <c r="C173" s="128"/>
      <c r="D173" s="5"/>
      <c r="E173" s="6"/>
      <c r="G173" s="96"/>
      <c r="H173" s="97"/>
      <c r="I173" s="97"/>
      <c r="J173" s="97"/>
    </row>
    <row r="174" spans="1:10" s="95" customFormat="1">
      <c r="A174" s="129"/>
      <c r="B174" s="127" t="s">
        <v>14</v>
      </c>
      <c r="C174" s="128"/>
      <c r="D174" s="5"/>
      <c r="E174" s="6"/>
      <c r="G174" s="96"/>
      <c r="H174" s="97"/>
      <c r="I174" s="97"/>
      <c r="J174" s="97"/>
    </row>
    <row r="175" spans="1:10" s="95" customFormat="1">
      <c r="A175" s="129"/>
      <c r="B175" s="127"/>
      <c r="C175" s="128"/>
      <c r="D175" s="5"/>
      <c r="E175" s="6"/>
      <c r="G175" s="96"/>
      <c r="H175" s="97"/>
      <c r="I175" s="97"/>
      <c r="J175" s="97"/>
    </row>
    <row r="176" spans="1:10" s="95" customFormat="1" ht="33">
      <c r="A176" s="129"/>
      <c r="B176" s="127" t="s">
        <v>80</v>
      </c>
      <c r="C176" s="135"/>
      <c r="D176" s="5"/>
      <c r="E176" s="7"/>
      <c r="G176" s="96"/>
      <c r="H176" s="97"/>
      <c r="I176" s="97"/>
      <c r="J176" s="97"/>
    </row>
    <row r="177" spans="1:10" s="95" customFormat="1">
      <c r="A177" s="129"/>
      <c r="B177" s="127"/>
      <c r="C177" s="135"/>
      <c r="D177" s="5"/>
      <c r="E177" s="7"/>
      <c r="G177" s="96"/>
      <c r="H177" s="97"/>
      <c r="I177" s="97"/>
      <c r="J177" s="97"/>
    </row>
    <row r="178" spans="1:10" s="95" customFormat="1">
      <c r="A178" s="131">
        <f>MAX(A152:A175)+0.01</f>
        <v>3.0499999999999989</v>
      </c>
      <c r="B178" s="130" t="s">
        <v>66</v>
      </c>
      <c r="C178" s="128"/>
      <c r="D178" s="5"/>
      <c r="E178" s="6"/>
      <c r="G178" s="96"/>
      <c r="H178" s="97"/>
      <c r="I178" s="97"/>
      <c r="J178" s="97"/>
    </row>
    <row r="179" spans="1:10" s="95" customFormat="1" ht="33">
      <c r="A179" s="129"/>
      <c r="B179" s="130" t="s">
        <v>67</v>
      </c>
      <c r="C179" s="128"/>
      <c r="D179" s="5"/>
      <c r="E179" s="6"/>
      <c r="G179" s="96"/>
      <c r="H179" s="97"/>
      <c r="I179" s="97"/>
      <c r="J179" s="97"/>
    </row>
    <row r="180" spans="1:10" s="142" customFormat="1" ht="16.5" customHeight="1">
      <c r="A180" s="136" t="s">
        <v>5</v>
      </c>
      <c r="B180" s="130" t="s">
        <v>193</v>
      </c>
      <c r="C180" s="128"/>
      <c r="D180" s="5"/>
      <c r="E180" s="6"/>
    </row>
    <row r="181" spans="1:10" s="142" customFormat="1">
      <c r="A181" s="129"/>
      <c r="B181" s="130" t="s">
        <v>12</v>
      </c>
      <c r="C181" s="128">
        <v>197</v>
      </c>
      <c r="D181" s="5"/>
      <c r="E181" s="6">
        <f>C181*D181</f>
        <v>0</v>
      </c>
    </row>
    <row r="182" spans="1:10" s="142" customFormat="1" ht="33">
      <c r="A182" s="136" t="s">
        <v>5</v>
      </c>
      <c r="B182" s="130" t="s">
        <v>192</v>
      </c>
      <c r="C182" s="128"/>
      <c r="D182" s="5"/>
      <c r="E182" s="6"/>
    </row>
    <row r="183" spans="1:10" s="142" customFormat="1">
      <c r="A183" s="129"/>
      <c r="B183" s="130" t="s">
        <v>12</v>
      </c>
      <c r="C183" s="128">
        <v>308.10000000000002</v>
      </c>
      <c r="D183" s="5"/>
      <c r="E183" s="6">
        <f>C183*D183</f>
        <v>0</v>
      </c>
    </row>
    <row r="184" spans="1:10">
      <c r="A184" s="129"/>
      <c r="B184" s="127"/>
      <c r="D184" s="5"/>
    </row>
    <row r="185" spans="1:10">
      <c r="A185" s="131">
        <f>MAX(A140:A178)+0.01</f>
        <v>3.0599999999999987</v>
      </c>
      <c r="B185" s="130" t="s">
        <v>198</v>
      </c>
      <c r="C185" s="128"/>
      <c r="D185" s="5"/>
      <c r="E185" s="6"/>
    </row>
    <row r="186" spans="1:10" ht="33" customHeight="1">
      <c r="A186" s="129"/>
      <c r="B186" s="130" t="s">
        <v>199</v>
      </c>
      <c r="C186" s="128"/>
      <c r="D186" s="5"/>
      <c r="E186" s="6"/>
    </row>
    <row r="187" spans="1:10" s="142" customFormat="1" ht="16.5" customHeight="1">
      <c r="A187" s="136" t="s">
        <v>5</v>
      </c>
      <c r="B187" s="130" t="s">
        <v>193</v>
      </c>
      <c r="C187" s="128"/>
      <c r="D187" s="5"/>
      <c r="E187" s="6"/>
    </row>
    <row r="188" spans="1:10" s="142" customFormat="1">
      <c r="A188" s="129"/>
      <c r="B188" s="130" t="s">
        <v>12</v>
      </c>
      <c r="C188" s="128">
        <v>197</v>
      </c>
      <c r="D188" s="5"/>
      <c r="E188" s="6">
        <f>C188*D188</f>
        <v>0</v>
      </c>
    </row>
    <row r="189" spans="1:10" s="142" customFormat="1" ht="33">
      <c r="A189" s="136" t="s">
        <v>5</v>
      </c>
      <c r="B189" s="130" t="s">
        <v>192</v>
      </c>
      <c r="C189" s="128"/>
      <c r="D189" s="5"/>
      <c r="E189" s="6"/>
    </row>
    <row r="190" spans="1:10" s="142" customFormat="1">
      <c r="A190" s="129"/>
      <c r="B190" s="130" t="s">
        <v>12</v>
      </c>
      <c r="C190" s="128">
        <v>308.10000000000002</v>
      </c>
      <c r="D190" s="5"/>
      <c r="E190" s="6">
        <f>C190*D190</f>
        <v>0</v>
      </c>
    </row>
    <row r="191" spans="1:10">
      <c r="A191" s="129"/>
      <c r="B191" s="127"/>
      <c r="D191" s="5"/>
    </row>
    <row r="192" spans="1:10">
      <c r="A192" s="131">
        <f>MAX(A147:A191)+0.01</f>
        <v>3.0699999999999985</v>
      </c>
      <c r="B192" s="130" t="s">
        <v>194</v>
      </c>
      <c r="C192" s="128"/>
      <c r="D192" s="5"/>
      <c r="E192" s="6"/>
      <c r="H192" s="7"/>
      <c r="I192" s="7"/>
    </row>
    <row r="193" spans="1:9" ht="33">
      <c r="A193" s="129"/>
      <c r="B193" s="130" t="s">
        <v>195</v>
      </c>
      <c r="C193" s="128"/>
      <c r="D193" s="5"/>
      <c r="E193" s="6"/>
      <c r="H193" s="7"/>
      <c r="I193" s="7"/>
    </row>
    <row r="194" spans="1:9">
      <c r="A194" s="136" t="s">
        <v>5</v>
      </c>
      <c r="B194" s="130" t="s">
        <v>119</v>
      </c>
      <c r="C194" s="128"/>
      <c r="D194" s="5"/>
      <c r="E194" s="6"/>
      <c r="H194" s="7"/>
      <c r="I194" s="7"/>
    </row>
    <row r="195" spans="1:9">
      <c r="A195" s="129"/>
      <c r="B195" s="130" t="s">
        <v>12</v>
      </c>
      <c r="C195" s="128">
        <v>197</v>
      </c>
      <c r="D195" s="5"/>
      <c r="E195" s="6">
        <f>C195*D195</f>
        <v>0</v>
      </c>
      <c r="H195" s="7"/>
      <c r="I195" s="7"/>
    </row>
    <row r="196" spans="1:9">
      <c r="A196" s="129"/>
      <c r="B196" s="127"/>
      <c r="D196" s="5"/>
    </row>
    <row r="197" spans="1:9">
      <c r="A197" s="131">
        <f>MAX(A151:A196)+0.01</f>
        <v>3.0799999999999983</v>
      </c>
      <c r="B197" s="130" t="s">
        <v>196</v>
      </c>
      <c r="C197" s="128"/>
      <c r="D197" s="5"/>
      <c r="E197" s="6"/>
      <c r="H197" s="7"/>
      <c r="I197" s="7"/>
    </row>
    <row r="198" spans="1:9" ht="33">
      <c r="A198" s="129"/>
      <c r="B198" s="130" t="s">
        <v>197</v>
      </c>
      <c r="C198" s="128"/>
      <c r="D198" s="5"/>
      <c r="E198" s="6"/>
      <c r="H198" s="7"/>
      <c r="I198" s="7"/>
    </row>
    <row r="199" spans="1:9">
      <c r="A199" s="136" t="s">
        <v>5</v>
      </c>
      <c r="B199" s="130" t="s">
        <v>100</v>
      </c>
      <c r="C199" s="128"/>
      <c r="D199" s="5"/>
      <c r="E199" s="6"/>
      <c r="H199" s="7"/>
      <c r="I199" s="7"/>
    </row>
    <row r="200" spans="1:9">
      <c r="A200" s="129"/>
      <c r="B200" s="130" t="s">
        <v>12</v>
      </c>
      <c r="C200" s="128">
        <v>308.10000000000002</v>
      </c>
      <c r="D200" s="5"/>
      <c r="E200" s="6">
        <f>C200*D200</f>
        <v>0</v>
      </c>
      <c r="H200" s="7"/>
      <c r="I200" s="7"/>
    </row>
    <row r="201" spans="1:9" s="205" customFormat="1" ht="14.25">
      <c r="D201" s="206"/>
    </row>
    <row r="202" spans="1:9" ht="33">
      <c r="A202" s="131">
        <f ca="1">MAX(A140:A208)+0.01</f>
        <v>3.0899999999999981</v>
      </c>
      <c r="B202" s="130" t="s">
        <v>504</v>
      </c>
      <c r="C202" s="128">
        <v>350</v>
      </c>
      <c r="D202" s="5"/>
      <c r="E202" s="6">
        <f>+C202*D202</f>
        <v>0</v>
      </c>
    </row>
    <row r="203" spans="1:9">
      <c r="A203" s="131"/>
      <c r="B203" s="130" t="s">
        <v>3</v>
      </c>
      <c r="C203" s="128"/>
      <c r="D203" s="5"/>
      <c r="E203" s="6"/>
    </row>
    <row r="204" spans="1:9">
      <c r="A204" s="131"/>
      <c r="B204" s="130"/>
      <c r="C204" s="128"/>
      <c r="D204" s="5"/>
      <c r="E204" s="6"/>
    </row>
    <row r="205" spans="1:9">
      <c r="A205" s="129"/>
      <c r="B205" s="127" t="s">
        <v>76</v>
      </c>
      <c r="C205" s="128"/>
      <c r="D205" s="5"/>
      <c r="E205" s="6"/>
    </row>
    <row r="206" spans="1:9">
      <c r="A206" s="129"/>
      <c r="B206" s="127"/>
      <c r="C206" s="128"/>
      <c r="D206" s="5"/>
      <c r="E206" s="6"/>
    </row>
    <row r="207" spans="1:9">
      <c r="A207" s="129"/>
      <c r="B207" s="127" t="s">
        <v>77</v>
      </c>
      <c r="C207" s="128"/>
      <c r="D207" s="5"/>
      <c r="E207" s="6"/>
    </row>
    <row r="208" spans="1:9">
      <c r="A208" s="129"/>
      <c r="B208" s="127"/>
      <c r="C208" s="140"/>
      <c r="D208" s="1"/>
      <c r="E208" s="2"/>
    </row>
    <row r="209" spans="1:7">
      <c r="A209" s="131">
        <v>3.1</v>
      </c>
      <c r="B209" s="130" t="s">
        <v>71</v>
      </c>
      <c r="C209" s="140"/>
      <c r="D209" s="1"/>
      <c r="E209" s="2"/>
    </row>
    <row r="210" spans="1:7" ht="33">
      <c r="A210" s="129"/>
      <c r="B210" s="167" t="s">
        <v>72</v>
      </c>
      <c r="C210" s="140"/>
      <c r="D210" s="1"/>
      <c r="E210" s="2"/>
    </row>
    <row r="211" spans="1:7">
      <c r="A211" s="136" t="s">
        <v>5</v>
      </c>
      <c r="B211" s="167" t="s">
        <v>125</v>
      </c>
      <c r="C211" s="140"/>
      <c r="D211" s="1"/>
      <c r="E211" s="2"/>
    </row>
    <row r="212" spans="1:7">
      <c r="A212" s="158"/>
      <c r="B212" s="138" t="s">
        <v>7</v>
      </c>
      <c r="C212" s="178">
        <v>95</v>
      </c>
      <c r="D212" s="22"/>
      <c r="E212" s="179">
        <f>C212*D212</f>
        <v>0</v>
      </c>
    </row>
    <row r="213" spans="1:7">
      <c r="A213" s="158"/>
      <c r="B213" s="138"/>
      <c r="C213" s="178"/>
      <c r="D213" s="22"/>
      <c r="E213" s="179"/>
    </row>
    <row r="214" spans="1:7">
      <c r="A214" s="131">
        <v>3.11</v>
      </c>
      <c r="B214" s="130" t="s">
        <v>73</v>
      </c>
      <c r="C214" s="140"/>
      <c r="D214" s="1"/>
      <c r="E214" s="2"/>
    </row>
    <row r="215" spans="1:7" ht="33">
      <c r="A215" s="129"/>
      <c r="B215" s="167" t="s">
        <v>74</v>
      </c>
      <c r="C215" s="140"/>
      <c r="D215" s="1"/>
      <c r="E215" s="2"/>
    </row>
    <row r="216" spans="1:7">
      <c r="A216" s="136" t="s">
        <v>5</v>
      </c>
      <c r="B216" s="167" t="s">
        <v>200</v>
      </c>
      <c r="C216" s="140"/>
      <c r="D216" s="1"/>
      <c r="E216" s="2"/>
    </row>
    <row r="217" spans="1:7">
      <c r="A217" s="158"/>
      <c r="B217" s="138" t="s">
        <v>7</v>
      </c>
      <c r="C217" s="178">
        <v>8</v>
      </c>
      <c r="D217" s="22"/>
      <c r="E217" s="179">
        <f>C217*D217</f>
        <v>0</v>
      </c>
    </row>
    <row r="218" spans="1:7">
      <c r="A218" s="158"/>
      <c r="B218" s="138"/>
      <c r="C218" s="178"/>
      <c r="D218" s="22"/>
      <c r="E218" s="179"/>
    </row>
    <row r="219" spans="1:7">
      <c r="A219" s="131">
        <v>3.12</v>
      </c>
      <c r="B219" s="130" t="s">
        <v>120</v>
      </c>
      <c r="C219" s="140"/>
      <c r="D219" s="1"/>
      <c r="E219" s="2"/>
    </row>
    <row r="220" spans="1:7" ht="33">
      <c r="A220" s="129"/>
      <c r="B220" s="167" t="s">
        <v>121</v>
      </c>
      <c r="C220" s="140"/>
      <c r="D220" s="1"/>
      <c r="E220" s="2"/>
    </row>
    <row r="221" spans="1:7" s="208" customFormat="1">
      <c r="A221" s="136" t="s">
        <v>5</v>
      </c>
      <c r="B221" s="167" t="s">
        <v>125</v>
      </c>
      <c r="C221" s="140"/>
      <c r="D221" s="1"/>
      <c r="E221" s="2"/>
      <c r="F221" s="207"/>
      <c r="G221" s="96"/>
    </row>
    <row r="222" spans="1:7">
      <c r="A222" s="158"/>
      <c r="B222" s="138" t="s">
        <v>0</v>
      </c>
      <c r="C222" s="178">
        <v>16</v>
      </c>
      <c r="D222" s="22"/>
      <c r="E222" s="179">
        <f>C222*D222</f>
        <v>0</v>
      </c>
    </row>
    <row r="223" spans="1:7">
      <c r="A223" s="209"/>
      <c r="B223" s="210"/>
      <c r="C223" s="182"/>
      <c r="D223" s="211"/>
      <c r="E223" s="212"/>
    </row>
    <row r="224" spans="1:7" s="142" customFormat="1">
      <c r="A224" s="131">
        <f>MAX(A213:A222)+0.01</f>
        <v>3.13</v>
      </c>
      <c r="B224" s="130" t="s">
        <v>201</v>
      </c>
      <c r="C224" s="140"/>
      <c r="D224" s="1"/>
      <c r="E224" s="2"/>
    </row>
    <row r="225" spans="1:7" ht="33">
      <c r="A225" s="129"/>
      <c r="B225" s="167" t="s">
        <v>202</v>
      </c>
      <c r="C225" s="140"/>
      <c r="D225" s="1"/>
      <c r="E225" s="2"/>
    </row>
    <row r="226" spans="1:7" ht="33">
      <c r="A226" s="136" t="s">
        <v>5</v>
      </c>
      <c r="B226" s="167" t="s">
        <v>203</v>
      </c>
      <c r="C226" s="140"/>
      <c r="D226" s="1"/>
      <c r="E226" s="2"/>
    </row>
    <row r="227" spans="1:7">
      <c r="A227" s="129"/>
      <c r="B227" s="167" t="s">
        <v>7</v>
      </c>
      <c r="C227" s="140">
        <v>118</v>
      </c>
      <c r="D227" s="1"/>
      <c r="E227" s="2">
        <f>C227*D227</f>
        <v>0</v>
      </c>
    </row>
    <row r="228" spans="1:7">
      <c r="A228" s="158"/>
      <c r="B228" s="138"/>
      <c r="C228" s="178"/>
      <c r="D228" s="22"/>
      <c r="E228" s="179"/>
    </row>
    <row r="229" spans="1:7">
      <c r="A229" s="158"/>
      <c r="B229" s="127" t="s">
        <v>78</v>
      </c>
      <c r="C229" s="178"/>
      <c r="D229" s="22"/>
      <c r="E229" s="179"/>
    </row>
    <row r="230" spans="1:7">
      <c r="A230" s="158"/>
      <c r="B230" s="127"/>
      <c r="C230" s="178"/>
      <c r="D230" s="22"/>
      <c r="E230" s="179"/>
    </row>
    <row r="231" spans="1:7">
      <c r="A231" s="131">
        <f ca="1">MAX(A191:A230)+0.01</f>
        <v>3.1299999999999972</v>
      </c>
      <c r="B231" s="130" t="s">
        <v>204</v>
      </c>
      <c r="C231" s="178"/>
      <c r="D231" s="22"/>
      <c r="E231" s="179"/>
    </row>
    <row r="232" spans="1:7">
      <c r="A232" s="129"/>
      <c r="B232" s="167" t="s">
        <v>205</v>
      </c>
      <c r="C232" s="140"/>
      <c r="D232" s="1"/>
      <c r="E232" s="2"/>
    </row>
    <row r="233" spans="1:7">
      <c r="A233" s="168"/>
      <c r="B233" s="169" t="s">
        <v>6</v>
      </c>
      <c r="C233" s="184">
        <v>58</v>
      </c>
      <c r="D233" s="23"/>
      <c r="E233" s="185">
        <f>C233*D233</f>
        <v>0</v>
      </c>
    </row>
    <row r="234" spans="1:7">
      <c r="A234" s="129"/>
      <c r="B234" s="130"/>
      <c r="C234" s="140"/>
      <c r="D234" s="1"/>
      <c r="E234" s="2"/>
      <c r="F234" s="97"/>
      <c r="G234" s="97"/>
    </row>
    <row r="235" spans="1:7" ht="17.25" thickBot="1">
      <c r="A235" s="186"/>
      <c r="B235" s="156" t="s">
        <v>13</v>
      </c>
      <c r="C235" s="187"/>
      <c r="D235" s="12"/>
      <c r="E235" s="13">
        <f>SUM(E152:E234)</f>
        <v>0</v>
      </c>
    </row>
    <row r="236" spans="1:7">
      <c r="D236" s="29"/>
    </row>
    <row r="237" spans="1:7">
      <c r="A237" s="126">
        <v>6</v>
      </c>
      <c r="B237" s="127" t="s">
        <v>10</v>
      </c>
      <c r="C237" s="166"/>
      <c r="D237" s="16"/>
      <c r="E237" s="6"/>
    </row>
    <row r="238" spans="1:7">
      <c r="A238" s="129"/>
      <c r="B238" s="130"/>
      <c r="C238" s="128"/>
      <c r="D238" s="5"/>
      <c r="E238" s="6"/>
    </row>
    <row r="239" spans="1:7">
      <c r="A239" s="131"/>
      <c r="B239" s="188" t="s">
        <v>206</v>
      </c>
      <c r="C239" s="140"/>
      <c r="D239" s="26"/>
      <c r="E239" s="148"/>
      <c r="F239" s="97"/>
      <c r="G239" s="97"/>
    </row>
    <row r="240" spans="1:7">
      <c r="A240" s="129"/>
      <c r="B240" s="130"/>
      <c r="C240" s="128"/>
      <c r="D240" s="5"/>
      <c r="E240" s="6"/>
      <c r="F240" s="97"/>
      <c r="G240" s="97"/>
    </row>
    <row r="241" spans="1:10">
      <c r="A241" s="131">
        <f>MAX(A237:A240)+0.01</f>
        <v>6.01</v>
      </c>
      <c r="B241" s="130" t="s">
        <v>209</v>
      </c>
      <c r="C241" s="128"/>
      <c r="D241" s="5"/>
      <c r="E241" s="6"/>
      <c r="F241" s="97"/>
      <c r="G241" s="97"/>
    </row>
    <row r="242" spans="1:10" s="204" customFormat="1" ht="33">
      <c r="A242" s="129"/>
      <c r="B242" s="130" t="s">
        <v>210</v>
      </c>
      <c r="C242" s="128"/>
      <c r="D242" s="5"/>
      <c r="E242" s="6"/>
      <c r="F242" s="97"/>
    </row>
    <row r="243" spans="1:10" s="95" customFormat="1">
      <c r="A243" s="129"/>
      <c r="B243" s="130" t="s">
        <v>9</v>
      </c>
      <c r="C243" s="128">
        <v>3</v>
      </c>
      <c r="D243" s="5"/>
      <c r="E243" s="6">
        <f>C243*D243</f>
        <v>0</v>
      </c>
      <c r="G243" s="96"/>
      <c r="H243" s="97"/>
      <c r="I243" s="97"/>
      <c r="J243" s="97"/>
    </row>
    <row r="244" spans="1:10" s="95" customFormat="1">
      <c r="A244" s="129"/>
      <c r="B244" s="130"/>
      <c r="C244" s="128"/>
      <c r="D244" s="5"/>
      <c r="E244" s="6"/>
      <c r="G244" s="96"/>
      <c r="H244" s="97"/>
      <c r="I244" s="97"/>
      <c r="J244" s="97"/>
    </row>
    <row r="245" spans="1:10" s="95" customFormat="1">
      <c r="A245" s="131">
        <f>MAX(A240:A244)+0.01</f>
        <v>6.02</v>
      </c>
      <c r="B245" s="130" t="s">
        <v>87</v>
      </c>
      <c r="C245" s="135"/>
      <c r="D245" s="5"/>
      <c r="E245" s="7"/>
      <c r="G245" s="96"/>
      <c r="H245" s="97"/>
      <c r="I245" s="97"/>
      <c r="J245" s="97"/>
    </row>
    <row r="246" spans="1:10" s="95" customFormat="1" ht="49.5">
      <c r="A246" s="129"/>
      <c r="B246" s="130" t="s">
        <v>86</v>
      </c>
      <c r="C246" s="128"/>
      <c r="D246" s="5"/>
      <c r="E246" s="6"/>
      <c r="G246" s="96"/>
      <c r="H246" s="97"/>
      <c r="I246" s="97"/>
      <c r="J246" s="97"/>
    </row>
    <row r="247" spans="1:10" s="204" customFormat="1">
      <c r="A247" s="129"/>
      <c r="B247" s="130" t="s">
        <v>8</v>
      </c>
      <c r="C247" s="128">
        <v>3</v>
      </c>
      <c r="D247" s="5"/>
      <c r="E247" s="6">
        <f>C247*D247</f>
        <v>0</v>
      </c>
      <c r="F247" s="97"/>
    </row>
    <row r="248" spans="1:10" s="204" customFormat="1">
      <c r="A248" s="129"/>
      <c r="B248" s="130"/>
      <c r="C248" s="128"/>
      <c r="D248" s="5"/>
      <c r="E248" s="6"/>
      <c r="F248" s="97"/>
    </row>
    <row r="249" spans="1:10" s="204" customFormat="1">
      <c r="A249" s="131">
        <f>MAX(A237:A248)+0.01</f>
        <v>6.0299999999999994</v>
      </c>
      <c r="B249" s="130" t="s">
        <v>2</v>
      </c>
      <c r="C249" s="128"/>
      <c r="D249" s="5"/>
      <c r="E249" s="6"/>
      <c r="F249" s="97"/>
    </row>
    <row r="250" spans="1:10" s="204" customFormat="1" ht="33">
      <c r="A250" s="129"/>
      <c r="B250" s="130" t="s">
        <v>240</v>
      </c>
      <c r="C250" s="130"/>
      <c r="D250" s="5"/>
      <c r="E250" s="6"/>
      <c r="F250" s="97"/>
    </row>
    <row r="251" spans="1:10" s="95" customFormat="1">
      <c r="A251" s="129"/>
      <c r="B251" s="130" t="s">
        <v>8</v>
      </c>
      <c r="C251" s="128">
        <v>1</v>
      </c>
      <c r="D251" s="5"/>
      <c r="E251" s="6">
        <f>C251*D251</f>
        <v>0</v>
      </c>
      <c r="G251" s="96"/>
      <c r="H251" s="97"/>
      <c r="I251" s="97"/>
      <c r="J251" s="97"/>
    </row>
    <row r="252" spans="1:10" s="95" customFormat="1">
      <c r="A252" s="129"/>
      <c r="B252" s="130"/>
      <c r="C252" s="128"/>
      <c r="D252" s="5"/>
      <c r="E252" s="6"/>
      <c r="G252" s="96"/>
      <c r="H252" s="97"/>
      <c r="I252" s="97"/>
      <c r="J252" s="97"/>
    </row>
    <row r="253" spans="1:10" s="95" customFormat="1">
      <c r="A253" s="131">
        <f>MAX(A241:A252)+0.01</f>
        <v>6.0399999999999991</v>
      </c>
      <c r="B253" s="130" t="s">
        <v>2</v>
      </c>
      <c r="C253" s="135"/>
      <c r="D253" s="5"/>
      <c r="E253" s="7"/>
      <c r="G253" s="96"/>
      <c r="H253" s="97"/>
      <c r="I253" s="97"/>
      <c r="J253" s="97"/>
    </row>
    <row r="254" spans="1:10" s="95" customFormat="1" ht="33">
      <c r="A254" s="129"/>
      <c r="B254" s="130" t="s">
        <v>101</v>
      </c>
      <c r="C254" s="128"/>
      <c r="D254" s="5"/>
      <c r="E254" s="6"/>
      <c r="G254" s="96"/>
      <c r="H254" s="97"/>
      <c r="I254" s="97"/>
      <c r="J254" s="97"/>
    </row>
    <row r="255" spans="1:10" s="189" customFormat="1">
      <c r="A255" s="129"/>
      <c r="B255" s="130" t="s">
        <v>8</v>
      </c>
      <c r="C255" s="128">
        <v>2</v>
      </c>
      <c r="D255" s="5"/>
      <c r="E255" s="6">
        <f>C255*D255</f>
        <v>0</v>
      </c>
      <c r="F255" s="142"/>
    </row>
    <row r="256" spans="1:10" s="189" customFormat="1">
      <c r="A256" s="129"/>
      <c r="B256" s="130"/>
      <c r="C256" s="128"/>
      <c r="D256" s="5"/>
      <c r="E256" s="6"/>
      <c r="F256" s="142"/>
    </row>
    <row r="257" spans="1:10" s="189" customFormat="1">
      <c r="A257" s="131">
        <f>MAX(A241:A255)+0.01</f>
        <v>6.0499999999999989</v>
      </c>
      <c r="B257" s="130" t="s">
        <v>2</v>
      </c>
      <c r="C257" s="128"/>
      <c r="D257" s="5"/>
      <c r="E257" s="6"/>
      <c r="F257" s="142"/>
    </row>
    <row r="258" spans="1:10" s="189" customFormat="1" ht="49.5">
      <c r="A258" s="143"/>
      <c r="B258" s="138" t="s">
        <v>207</v>
      </c>
      <c r="C258" s="128"/>
      <c r="D258" s="5"/>
      <c r="E258" s="6"/>
      <c r="F258" s="142"/>
    </row>
    <row r="259" spans="1:10" s="95" customFormat="1">
      <c r="A259" s="136" t="s">
        <v>5</v>
      </c>
      <c r="B259" s="138" t="s">
        <v>242</v>
      </c>
      <c r="C259" s="128"/>
      <c r="D259" s="5"/>
      <c r="E259" s="6"/>
      <c r="G259" s="96"/>
      <c r="H259" s="97"/>
      <c r="I259" s="97"/>
      <c r="J259" s="97"/>
    </row>
    <row r="260" spans="1:10" s="189" customFormat="1">
      <c r="A260" s="143"/>
      <c r="B260" s="130" t="s">
        <v>0</v>
      </c>
      <c r="C260" s="128">
        <v>2</v>
      </c>
      <c r="D260" s="5"/>
      <c r="E260" s="6">
        <f>C260*D260</f>
        <v>0</v>
      </c>
      <c r="F260" s="142"/>
    </row>
    <row r="261" spans="1:10" s="189" customFormat="1">
      <c r="A261" s="129"/>
      <c r="B261" s="130"/>
      <c r="C261" s="128"/>
      <c r="D261" s="5"/>
      <c r="E261" s="6"/>
      <c r="F261" s="142"/>
    </row>
    <row r="262" spans="1:10" s="189" customFormat="1">
      <c r="A262" s="131">
        <f>MAX(A243:A261)+0.01</f>
        <v>6.0599999999999987</v>
      </c>
      <c r="B262" s="130" t="s">
        <v>243</v>
      </c>
      <c r="C262" s="128"/>
      <c r="D262" s="5"/>
      <c r="E262" s="6"/>
      <c r="F262" s="142"/>
    </row>
    <row r="263" spans="1:10" s="189" customFormat="1" ht="49.5">
      <c r="A263" s="143"/>
      <c r="B263" s="138" t="s">
        <v>244</v>
      </c>
      <c r="C263" s="128"/>
      <c r="D263" s="5"/>
      <c r="E263" s="6"/>
      <c r="F263" s="142"/>
    </row>
    <row r="264" spans="1:10" s="189" customFormat="1">
      <c r="A264" s="136" t="s">
        <v>5</v>
      </c>
      <c r="B264" s="138" t="s">
        <v>241</v>
      </c>
      <c r="C264" s="128"/>
      <c r="D264" s="5"/>
      <c r="E264" s="6"/>
      <c r="F264" s="142"/>
    </row>
    <row r="265" spans="1:10" s="204" customFormat="1">
      <c r="A265" s="143"/>
      <c r="B265" s="130" t="s">
        <v>0</v>
      </c>
      <c r="C265" s="128">
        <v>1</v>
      </c>
      <c r="D265" s="5"/>
      <c r="E265" s="6">
        <f>C265*D265</f>
        <v>0</v>
      </c>
      <c r="F265" s="97"/>
    </row>
    <row r="266" spans="1:10" s="204" customFormat="1">
      <c r="A266" s="143"/>
      <c r="B266" s="130"/>
      <c r="C266" s="128"/>
      <c r="D266" s="5"/>
      <c r="E266" s="6"/>
      <c r="F266" s="97"/>
    </row>
    <row r="267" spans="1:10" s="204" customFormat="1">
      <c r="A267" s="131">
        <f>MAX(A261:A265)+0.01</f>
        <v>6.0699999999999985</v>
      </c>
      <c r="B267" s="130" t="s">
        <v>2</v>
      </c>
      <c r="C267" s="128"/>
      <c r="D267" s="5"/>
      <c r="E267" s="6"/>
      <c r="F267" s="97"/>
    </row>
    <row r="268" spans="1:10" s="204" customFormat="1" ht="49.5">
      <c r="A268" s="129"/>
      <c r="B268" s="138" t="s">
        <v>211</v>
      </c>
      <c r="C268" s="128"/>
      <c r="D268" s="5"/>
      <c r="E268" s="6"/>
      <c r="F268" s="97"/>
    </row>
    <row r="269" spans="1:10" s="95" customFormat="1">
      <c r="A269" s="136" t="s">
        <v>5</v>
      </c>
      <c r="B269" s="138" t="s">
        <v>212</v>
      </c>
      <c r="C269" s="128"/>
      <c r="D269" s="5"/>
      <c r="E269" s="6"/>
      <c r="G269" s="96"/>
      <c r="H269" s="97"/>
      <c r="I269" s="97"/>
      <c r="J269" s="97"/>
    </row>
    <row r="270" spans="1:10" s="204" customFormat="1">
      <c r="A270" s="129"/>
      <c r="B270" s="130" t="s">
        <v>0</v>
      </c>
      <c r="C270" s="128">
        <v>1</v>
      </c>
      <c r="D270" s="5"/>
      <c r="E270" s="6">
        <f>C270*D270</f>
        <v>0</v>
      </c>
    </row>
    <row r="271" spans="1:10" s="204" customFormat="1">
      <c r="A271" s="129"/>
      <c r="B271" s="130"/>
      <c r="C271" s="128"/>
      <c r="D271" s="5"/>
      <c r="E271" s="6"/>
    </row>
    <row r="272" spans="1:10" s="204" customFormat="1" ht="16.5" customHeight="1">
      <c r="A272" s="133"/>
      <c r="B272" s="127" t="s">
        <v>229</v>
      </c>
      <c r="C272" s="135"/>
      <c r="D272" s="29"/>
      <c r="E272" s="7"/>
    </row>
    <row r="273" spans="1:5" s="204" customFormat="1">
      <c r="A273" s="133"/>
      <c r="B273" s="127"/>
      <c r="C273" s="135"/>
      <c r="D273" s="29"/>
      <c r="E273" s="7"/>
    </row>
    <row r="274" spans="1:5" s="204" customFormat="1" ht="16.5" customHeight="1">
      <c r="A274" s="131">
        <f ca="1">MAX(A212:A272)+0.01</f>
        <v>6.0799999999999983</v>
      </c>
      <c r="B274" s="130" t="s">
        <v>213</v>
      </c>
      <c r="C274" s="140"/>
      <c r="D274" s="1"/>
      <c r="E274" s="2"/>
    </row>
    <row r="275" spans="1:5" s="204" customFormat="1" ht="16.5" customHeight="1">
      <c r="A275" s="143"/>
      <c r="B275" s="138" t="s">
        <v>214</v>
      </c>
      <c r="C275" s="128"/>
      <c r="D275" s="5"/>
      <c r="E275" s="6"/>
    </row>
    <row r="276" spans="1:5" s="204" customFormat="1" ht="16.5" customHeight="1">
      <c r="A276" s="136" t="s">
        <v>5</v>
      </c>
      <c r="B276" s="138" t="s">
        <v>217</v>
      </c>
      <c r="C276" s="135"/>
      <c r="D276" s="29"/>
      <c r="E276" s="7"/>
    </row>
    <row r="277" spans="1:5" s="204" customFormat="1" ht="16.5" customHeight="1">
      <c r="A277" s="143"/>
      <c r="B277" s="130" t="s">
        <v>7</v>
      </c>
      <c r="C277" s="140">
        <v>96</v>
      </c>
      <c r="D277" s="1"/>
      <c r="E277" s="2">
        <f>C277*D277</f>
        <v>0</v>
      </c>
    </row>
    <row r="278" spans="1:5" s="204" customFormat="1" ht="16.5" customHeight="1">
      <c r="A278" s="136" t="s">
        <v>5</v>
      </c>
      <c r="B278" s="138" t="s">
        <v>218</v>
      </c>
      <c r="C278" s="135"/>
      <c r="D278" s="29"/>
      <c r="E278" s="7"/>
    </row>
    <row r="279" spans="1:5" s="204" customFormat="1" ht="16.5" customHeight="1">
      <c r="A279" s="143"/>
      <c r="B279" s="130" t="s">
        <v>7</v>
      </c>
      <c r="C279" s="140">
        <v>5</v>
      </c>
      <c r="D279" s="1"/>
      <c r="E279" s="2">
        <f>C279*D279</f>
        <v>0</v>
      </c>
    </row>
    <row r="280" spans="1:5" s="204" customFormat="1">
      <c r="A280" s="143"/>
      <c r="B280" s="130"/>
      <c r="C280" s="140"/>
      <c r="D280" s="1"/>
      <c r="E280" s="2"/>
    </row>
    <row r="281" spans="1:5" s="204" customFormat="1" ht="16.5" customHeight="1">
      <c r="A281" s="131">
        <f ca="1">MAX(A220:A278)+0.01</f>
        <v>6.0899999999999981</v>
      </c>
      <c r="B281" s="130" t="s">
        <v>226</v>
      </c>
      <c r="C281" s="140"/>
      <c r="D281" s="1"/>
      <c r="E281" s="2"/>
    </row>
    <row r="282" spans="1:5" s="204" customFormat="1" ht="16.5" customHeight="1">
      <c r="A282" s="143"/>
      <c r="B282" s="138" t="s">
        <v>227</v>
      </c>
      <c r="C282" s="128"/>
      <c r="D282" s="5"/>
      <c r="E282" s="6"/>
    </row>
    <row r="283" spans="1:5" s="204" customFormat="1" ht="16.5" customHeight="1">
      <c r="A283" s="136" t="s">
        <v>5</v>
      </c>
      <c r="B283" s="138" t="s">
        <v>217</v>
      </c>
      <c r="C283" s="135"/>
      <c r="D283" s="29"/>
      <c r="E283" s="7"/>
    </row>
    <row r="284" spans="1:5" s="204" customFormat="1" ht="16.5" customHeight="1">
      <c r="A284" s="143"/>
      <c r="B284" s="130" t="s">
        <v>7</v>
      </c>
      <c r="C284" s="140">
        <v>96</v>
      </c>
      <c r="D284" s="1"/>
      <c r="E284" s="2">
        <f>C284*D284</f>
        <v>0</v>
      </c>
    </row>
    <row r="285" spans="1:5" s="204" customFormat="1">
      <c r="A285" s="131"/>
      <c r="B285" s="130"/>
      <c r="C285" s="140"/>
      <c r="D285" s="1"/>
      <c r="E285" s="2"/>
    </row>
    <row r="286" spans="1:5" s="204" customFormat="1">
      <c r="A286" s="131">
        <f ca="1">MAX(A266:A281)+0.01</f>
        <v>6.0999999999999979</v>
      </c>
      <c r="B286" s="130" t="s">
        <v>2</v>
      </c>
      <c r="C286" s="140"/>
      <c r="D286" s="1"/>
      <c r="E286" s="2"/>
    </row>
    <row r="287" spans="1:5" s="204" customFormat="1" ht="66">
      <c r="A287" s="143"/>
      <c r="B287" s="138" t="s">
        <v>215</v>
      </c>
      <c r="C287" s="140"/>
      <c r="D287" s="1"/>
      <c r="E287" s="2"/>
    </row>
    <row r="288" spans="1:5" s="204" customFormat="1">
      <c r="A288" s="136" t="s">
        <v>5</v>
      </c>
      <c r="B288" s="138" t="s">
        <v>216</v>
      </c>
      <c r="C288" s="140"/>
      <c r="D288" s="1"/>
      <c r="E288" s="2"/>
    </row>
    <row r="289" spans="1:5" s="204" customFormat="1" ht="16.5" customHeight="1">
      <c r="A289" s="143"/>
      <c r="B289" s="130" t="s">
        <v>3</v>
      </c>
      <c r="C289" s="140">
        <v>24</v>
      </c>
      <c r="D289" s="1"/>
      <c r="E289" s="2">
        <f>C289*D289</f>
        <v>0</v>
      </c>
    </row>
    <row r="290" spans="1:5" s="204" customFormat="1">
      <c r="A290" s="129"/>
      <c r="B290" s="138"/>
      <c r="C290" s="128"/>
      <c r="D290" s="5"/>
      <c r="E290" s="6"/>
    </row>
    <row r="291" spans="1:5" s="204" customFormat="1" ht="16.5" customHeight="1">
      <c r="A291" s="131">
        <f ca="1">MAX(A217:A290)+0.01</f>
        <v>6.1099999999999977</v>
      </c>
      <c r="B291" s="130" t="s">
        <v>220</v>
      </c>
      <c r="C291" s="140"/>
      <c r="D291" s="1"/>
      <c r="E291" s="2"/>
    </row>
    <row r="292" spans="1:5" s="204" customFormat="1" ht="16.5" customHeight="1">
      <c r="A292" s="143"/>
      <c r="B292" s="138" t="s">
        <v>219</v>
      </c>
      <c r="C292" s="128"/>
      <c r="D292" s="5"/>
      <c r="E292" s="6"/>
    </row>
    <row r="293" spans="1:5" s="204" customFormat="1" ht="16.5" customHeight="1">
      <c r="A293" s="136" t="s">
        <v>5</v>
      </c>
      <c r="B293" s="138" t="s">
        <v>218</v>
      </c>
      <c r="C293" s="135"/>
      <c r="D293" s="29"/>
      <c r="E293" s="7"/>
    </row>
    <row r="294" spans="1:5" s="142" customFormat="1">
      <c r="A294" s="143"/>
      <c r="B294" s="130" t="s">
        <v>7</v>
      </c>
      <c r="C294" s="140">
        <v>5</v>
      </c>
      <c r="D294" s="1"/>
      <c r="E294" s="2">
        <f>C294*D294</f>
        <v>0</v>
      </c>
    </row>
    <row r="295" spans="1:5" s="142" customFormat="1">
      <c r="A295" s="143"/>
      <c r="B295" s="130"/>
      <c r="C295" s="140"/>
      <c r="D295" s="1"/>
      <c r="E295" s="2"/>
    </row>
    <row r="296" spans="1:5" s="142" customFormat="1">
      <c r="A296" s="131">
        <f ca="1">MAX(A254:A291)+0.01</f>
        <v>6.1199999999999974</v>
      </c>
      <c r="B296" s="130" t="s">
        <v>221</v>
      </c>
      <c r="C296" s="140"/>
      <c r="D296" s="1"/>
      <c r="E296" s="2"/>
    </row>
    <row r="297" spans="1:5" s="142" customFormat="1" ht="82.5">
      <c r="A297" s="143"/>
      <c r="B297" s="138" t="s">
        <v>222</v>
      </c>
      <c r="C297" s="140"/>
      <c r="D297" s="1"/>
      <c r="E297" s="2"/>
    </row>
    <row r="298" spans="1:5" s="204" customFormat="1">
      <c r="A298" s="136" t="s">
        <v>5</v>
      </c>
      <c r="B298" s="138" t="s">
        <v>223</v>
      </c>
      <c r="C298" s="140"/>
      <c r="D298" s="1"/>
      <c r="E298" s="2"/>
    </row>
    <row r="299" spans="1:5" s="142" customFormat="1">
      <c r="A299" s="143"/>
      <c r="B299" s="130" t="s">
        <v>6</v>
      </c>
      <c r="C299" s="140">
        <v>4</v>
      </c>
      <c r="D299" s="1"/>
      <c r="E299" s="2">
        <f>C299*D299</f>
        <v>0</v>
      </c>
    </row>
    <row r="300" spans="1:5" s="142" customFormat="1">
      <c r="A300" s="190"/>
      <c r="B300" s="130"/>
      <c r="C300" s="140"/>
      <c r="D300" s="1"/>
      <c r="E300" s="2"/>
    </row>
    <row r="301" spans="1:5" s="142" customFormat="1">
      <c r="A301" s="131">
        <f ca="1">MAX(A265:A300)+0.01</f>
        <v>6.1299999999999972</v>
      </c>
      <c r="B301" s="130" t="s">
        <v>122</v>
      </c>
      <c r="C301" s="140"/>
      <c r="D301" s="1"/>
      <c r="E301" s="2"/>
    </row>
    <row r="302" spans="1:5" s="142" customFormat="1" ht="66">
      <c r="A302" s="143"/>
      <c r="B302" s="138" t="s">
        <v>123</v>
      </c>
      <c r="C302" s="140"/>
      <c r="D302" s="1"/>
      <c r="E302" s="2"/>
    </row>
    <row r="303" spans="1:5" s="142" customFormat="1">
      <c r="A303" s="136" t="s">
        <v>5</v>
      </c>
      <c r="B303" s="138" t="s">
        <v>225</v>
      </c>
      <c r="C303" s="140"/>
      <c r="D303" s="1"/>
      <c r="E303" s="2"/>
    </row>
    <row r="304" spans="1:5" s="142" customFormat="1">
      <c r="A304" s="143"/>
      <c r="B304" s="130" t="s">
        <v>6</v>
      </c>
      <c r="C304" s="140">
        <v>1.5</v>
      </c>
      <c r="D304" s="1"/>
      <c r="E304" s="2">
        <f>C304*D304</f>
        <v>0</v>
      </c>
    </row>
    <row r="305" spans="1:10" s="142" customFormat="1">
      <c r="A305" s="136" t="s">
        <v>5</v>
      </c>
      <c r="B305" s="138" t="s">
        <v>224</v>
      </c>
      <c r="C305" s="140"/>
      <c r="D305" s="1"/>
      <c r="E305" s="2"/>
    </row>
    <row r="306" spans="1:10" s="142" customFormat="1">
      <c r="A306" s="143"/>
      <c r="B306" s="130" t="s">
        <v>6</v>
      </c>
      <c r="C306" s="140">
        <v>10.5</v>
      </c>
      <c r="D306" s="1"/>
      <c r="E306" s="2">
        <f>C306*D306</f>
        <v>0</v>
      </c>
    </row>
    <row r="307" spans="1:10" s="95" customFormat="1">
      <c r="A307" s="136" t="s">
        <v>5</v>
      </c>
      <c r="B307" s="138" t="s">
        <v>237</v>
      </c>
      <c r="C307" s="140"/>
      <c r="D307" s="1"/>
      <c r="E307" s="2"/>
      <c r="G307" s="96"/>
      <c r="H307" s="97"/>
      <c r="I307" s="97"/>
      <c r="J307" s="97"/>
    </row>
    <row r="308" spans="1:10" s="95" customFormat="1">
      <c r="A308" s="143"/>
      <c r="B308" s="130" t="s">
        <v>6</v>
      </c>
      <c r="C308" s="140">
        <v>9</v>
      </c>
      <c r="D308" s="1"/>
      <c r="E308" s="2">
        <f>C308*D308</f>
        <v>0</v>
      </c>
      <c r="G308" s="96"/>
      <c r="H308" s="97"/>
      <c r="I308" s="97"/>
      <c r="J308" s="97"/>
    </row>
    <row r="309" spans="1:10" s="95" customFormat="1">
      <c r="A309" s="191"/>
      <c r="B309" s="192"/>
      <c r="C309" s="193"/>
      <c r="D309" s="24"/>
      <c r="E309" s="25"/>
      <c r="G309" s="96"/>
      <c r="H309" s="97"/>
      <c r="I309" s="97"/>
      <c r="J309" s="97"/>
    </row>
    <row r="310" spans="1:10" s="95" customFormat="1" ht="17.25" thickBot="1">
      <c r="A310" s="186"/>
      <c r="B310" s="156" t="s">
        <v>1</v>
      </c>
      <c r="C310" s="157"/>
      <c r="D310" s="12"/>
      <c r="E310" s="13">
        <f>SUM(E241:E309)</f>
        <v>0</v>
      </c>
      <c r="G310" s="96"/>
      <c r="H310" s="97"/>
      <c r="I310" s="97"/>
      <c r="J310" s="97"/>
    </row>
    <row r="311" spans="1:10" s="95" customFormat="1">
      <c r="A311" s="158"/>
      <c r="B311" s="159"/>
      <c r="C311" s="160"/>
      <c r="D311" s="14"/>
      <c r="E311" s="15"/>
      <c r="G311" s="96"/>
      <c r="H311" s="97"/>
      <c r="I311" s="97"/>
      <c r="J311" s="97"/>
    </row>
    <row r="312" spans="1:10" s="95" customFormat="1">
      <c r="A312" s="194">
        <v>7</v>
      </c>
      <c r="B312" s="127" t="s">
        <v>58</v>
      </c>
      <c r="C312" s="166"/>
      <c r="D312" s="16"/>
      <c r="E312" s="17"/>
      <c r="G312" s="96"/>
      <c r="H312" s="97"/>
      <c r="I312" s="97"/>
      <c r="J312" s="97"/>
    </row>
    <row r="313" spans="1:10" s="95" customFormat="1">
      <c r="A313" s="129"/>
      <c r="B313" s="130"/>
      <c r="C313" s="128"/>
      <c r="D313" s="5"/>
      <c r="E313" s="6"/>
      <c r="G313" s="96"/>
      <c r="H313" s="97"/>
      <c r="I313" s="97"/>
      <c r="J313" s="97"/>
    </row>
    <row r="314" spans="1:10" s="95" customFormat="1">
      <c r="A314" s="129"/>
      <c r="B314" s="127" t="s">
        <v>79</v>
      </c>
      <c r="C314" s="128"/>
      <c r="D314" s="5"/>
      <c r="E314" s="6"/>
      <c r="G314" s="96"/>
      <c r="H314" s="97"/>
      <c r="I314" s="97"/>
      <c r="J314" s="97"/>
    </row>
    <row r="315" spans="1:10" s="95" customFormat="1">
      <c r="A315" s="129"/>
      <c r="B315" s="127"/>
      <c r="C315" s="128"/>
      <c r="D315" s="5"/>
      <c r="E315" s="6"/>
      <c r="G315" s="96"/>
      <c r="H315" s="97"/>
      <c r="I315" s="97"/>
      <c r="J315" s="97"/>
    </row>
    <row r="316" spans="1:10" s="95" customFormat="1">
      <c r="A316" s="131">
        <f>MAX(A309:A315)+0.01</f>
        <v>7.01</v>
      </c>
      <c r="B316" s="130" t="s">
        <v>59</v>
      </c>
      <c r="C316" s="128"/>
      <c r="D316" s="5"/>
      <c r="E316" s="6"/>
      <c r="G316" s="96"/>
      <c r="H316" s="97"/>
      <c r="I316" s="97"/>
      <c r="J316" s="97"/>
    </row>
    <row r="317" spans="1:10" s="95" customFormat="1">
      <c r="A317" s="129"/>
      <c r="B317" s="130" t="s">
        <v>60</v>
      </c>
      <c r="C317" s="128"/>
      <c r="D317" s="5"/>
      <c r="E317" s="6"/>
      <c r="G317" s="96"/>
      <c r="H317" s="97"/>
      <c r="I317" s="97"/>
      <c r="J317" s="97"/>
    </row>
    <row r="318" spans="1:10" s="95" customFormat="1">
      <c r="A318" s="129"/>
      <c r="B318" s="130" t="s">
        <v>61</v>
      </c>
      <c r="C318" s="128">
        <v>10</v>
      </c>
      <c r="D318" s="5"/>
      <c r="E318" s="6">
        <f>C318*D318</f>
        <v>0</v>
      </c>
      <c r="G318" s="96"/>
      <c r="H318" s="97"/>
      <c r="I318" s="97"/>
      <c r="J318" s="97"/>
    </row>
    <row r="319" spans="1:10" s="95" customFormat="1">
      <c r="A319" s="129"/>
      <c r="B319" s="130"/>
      <c r="C319" s="128"/>
      <c r="D319" s="5"/>
      <c r="E319" s="6"/>
      <c r="G319" s="96"/>
      <c r="H319" s="97"/>
      <c r="I319" s="97"/>
      <c r="J319" s="97"/>
    </row>
    <row r="320" spans="1:10" s="95" customFormat="1">
      <c r="A320" s="131">
        <f>MAX(A309:A319)+0.01</f>
        <v>7.02</v>
      </c>
      <c r="B320" s="130" t="s">
        <v>62</v>
      </c>
      <c r="C320" s="128"/>
      <c r="D320" s="5"/>
      <c r="E320" s="6"/>
      <c r="G320" s="96"/>
      <c r="H320" s="97"/>
      <c r="I320" s="97"/>
      <c r="J320" s="97"/>
    </row>
    <row r="321" spans="1:10" s="95" customFormat="1">
      <c r="A321" s="129"/>
      <c r="B321" s="130" t="s">
        <v>63</v>
      </c>
      <c r="C321" s="128"/>
      <c r="D321" s="5"/>
      <c r="E321" s="6"/>
      <c r="G321" s="96"/>
      <c r="H321" s="97"/>
      <c r="I321" s="97"/>
      <c r="J321" s="97"/>
    </row>
    <row r="322" spans="1:10" s="95" customFormat="1">
      <c r="A322" s="129"/>
      <c r="B322" s="130" t="s">
        <v>61</v>
      </c>
      <c r="C322" s="128">
        <v>3</v>
      </c>
      <c r="D322" s="5"/>
      <c r="E322" s="6">
        <f>C322*D322</f>
        <v>0</v>
      </c>
      <c r="G322" s="96"/>
      <c r="H322" s="97"/>
      <c r="I322" s="97"/>
      <c r="J322" s="97"/>
    </row>
    <row r="323" spans="1:10" s="95" customFormat="1">
      <c r="A323" s="129"/>
      <c r="B323" s="130"/>
      <c r="C323" s="128"/>
      <c r="D323" s="5"/>
      <c r="E323" s="6"/>
      <c r="G323" s="96"/>
      <c r="H323" s="97"/>
      <c r="I323" s="97"/>
      <c r="J323" s="97"/>
    </row>
    <row r="324" spans="1:10" s="95" customFormat="1">
      <c r="A324" s="131">
        <f>MAX(A309:A323)+0.01</f>
        <v>7.0299999999999994</v>
      </c>
      <c r="B324" s="130" t="s">
        <v>62</v>
      </c>
      <c r="C324" s="128"/>
      <c r="D324" s="5"/>
      <c r="E324" s="6"/>
      <c r="G324" s="96"/>
      <c r="H324" s="97"/>
      <c r="I324" s="97"/>
      <c r="J324" s="97"/>
    </row>
    <row r="325" spans="1:10" s="95" customFormat="1">
      <c r="A325" s="129"/>
      <c r="B325" s="130" t="s">
        <v>96</v>
      </c>
      <c r="C325" s="128"/>
      <c r="D325" s="5"/>
      <c r="E325" s="6"/>
      <c r="G325" s="96"/>
      <c r="H325" s="97"/>
      <c r="I325" s="97"/>
      <c r="J325" s="97"/>
    </row>
    <row r="326" spans="1:10" s="95" customFormat="1">
      <c r="A326" s="136" t="s">
        <v>5</v>
      </c>
      <c r="B326" s="130" t="s">
        <v>228</v>
      </c>
      <c r="C326" s="128"/>
      <c r="D326" s="5"/>
      <c r="E326" s="6"/>
      <c r="G326" s="96"/>
      <c r="H326" s="97"/>
      <c r="I326" s="97"/>
      <c r="J326" s="97"/>
    </row>
    <row r="327" spans="1:10" s="95" customFormat="1">
      <c r="A327" s="136"/>
      <c r="B327" s="130" t="s">
        <v>61</v>
      </c>
      <c r="C327" s="128">
        <v>6</v>
      </c>
      <c r="D327" s="5"/>
      <c r="E327" s="6">
        <f>C327*D327</f>
        <v>0</v>
      </c>
      <c r="G327" s="96"/>
      <c r="H327" s="97"/>
      <c r="I327" s="97"/>
      <c r="J327" s="97"/>
    </row>
    <row r="328" spans="1:10" s="95" customFormat="1">
      <c r="A328" s="136" t="s">
        <v>5</v>
      </c>
      <c r="B328" s="130" t="s">
        <v>97</v>
      </c>
      <c r="C328" s="128"/>
      <c r="D328" s="5"/>
      <c r="E328" s="6"/>
      <c r="G328" s="96"/>
      <c r="H328" s="97"/>
      <c r="I328" s="97"/>
      <c r="J328" s="97"/>
    </row>
    <row r="329" spans="1:10" s="95" customFormat="1">
      <c r="A329" s="136"/>
      <c r="B329" s="130" t="s">
        <v>61</v>
      </c>
      <c r="C329" s="128">
        <v>6</v>
      </c>
      <c r="D329" s="5"/>
      <c r="E329" s="6">
        <f>C329*D329</f>
        <v>0</v>
      </c>
      <c r="G329" s="96"/>
      <c r="H329" s="97"/>
      <c r="I329" s="97"/>
      <c r="J329" s="97"/>
    </row>
    <row r="330" spans="1:10" s="95" customFormat="1">
      <c r="A330" s="136" t="s">
        <v>5</v>
      </c>
      <c r="B330" s="130" t="s">
        <v>99</v>
      </c>
      <c r="C330" s="128"/>
      <c r="D330" s="5"/>
      <c r="E330" s="6"/>
      <c r="G330" s="96"/>
      <c r="H330" s="97"/>
      <c r="I330" s="97"/>
      <c r="J330" s="97"/>
    </row>
    <row r="331" spans="1:10" s="95" customFormat="1">
      <c r="A331" s="136"/>
      <c r="B331" s="130" t="s">
        <v>61</v>
      </c>
      <c r="C331" s="128">
        <v>2</v>
      </c>
      <c r="D331" s="5"/>
      <c r="E331" s="6">
        <f>C331*D331</f>
        <v>0</v>
      </c>
      <c r="G331" s="96"/>
      <c r="H331" s="97"/>
      <c r="I331" s="97"/>
      <c r="J331" s="97"/>
    </row>
    <row r="332" spans="1:10" s="95" customFormat="1">
      <c r="A332" s="136" t="s">
        <v>5</v>
      </c>
      <c r="B332" s="130" t="s">
        <v>98</v>
      </c>
      <c r="C332" s="128"/>
      <c r="D332" s="5"/>
      <c r="E332" s="6"/>
      <c r="G332" s="96"/>
      <c r="H332" s="97"/>
      <c r="I332" s="97"/>
      <c r="J332" s="97"/>
    </row>
    <row r="333" spans="1:10" s="96" customFormat="1">
      <c r="A333" s="136"/>
      <c r="B333" s="130" t="s">
        <v>61</v>
      </c>
      <c r="C333" s="128">
        <v>6</v>
      </c>
      <c r="D333" s="5"/>
      <c r="E333" s="6">
        <f>C333*D333</f>
        <v>0</v>
      </c>
      <c r="F333" s="95"/>
      <c r="H333" s="97"/>
      <c r="I333" s="97"/>
      <c r="J333" s="97"/>
    </row>
    <row r="334" spans="1:10" s="96" customFormat="1">
      <c r="A334" s="129"/>
      <c r="B334" s="130"/>
      <c r="C334" s="128"/>
      <c r="D334" s="5"/>
      <c r="E334" s="6"/>
      <c r="F334" s="95"/>
      <c r="H334" s="97"/>
      <c r="I334" s="97"/>
      <c r="J334" s="97"/>
    </row>
    <row r="335" spans="1:10" ht="17.25" thickBot="1">
      <c r="A335" s="186"/>
      <c r="B335" s="156" t="s">
        <v>64</v>
      </c>
      <c r="C335" s="157"/>
      <c r="D335" s="12"/>
      <c r="E335" s="13">
        <f>SUM(E316:E334)</f>
        <v>0</v>
      </c>
    </row>
    <row r="336" spans="1:10">
      <c r="D336" s="5"/>
    </row>
    <row r="337" spans="4:4">
      <c r="D337" s="5"/>
    </row>
    <row r="338" spans="4:4">
      <c r="D338" s="5"/>
    </row>
    <row r="339" spans="4:4">
      <c r="D339" s="5"/>
    </row>
    <row r="340" spans="4:4">
      <c r="D340" s="5"/>
    </row>
    <row r="341" spans="4:4">
      <c r="D341" s="5"/>
    </row>
    <row r="342" spans="4:4">
      <c r="D342" s="5"/>
    </row>
    <row r="343" spans="4:4">
      <c r="D343" s="5"/>
    </row>
    <row r="344" spans="4:4">
      <c r="D344" s="5"/>
    </row>
    <row r="345" spans="4:4">
      <c r="D345" s="5"/>
    </row>
    <row r="346" spans="4:4">
      <c r="D346" s="5"/>
    </row>
    <row r="347" spans="4:4">
      <c r="D347" s="5"/>
    </row>
    <row r="348" spans="4:4">
      <c r="D348" s="5"/>
    </row>
    <row r="349" spans="4:4">
      <c r="D349" s="5"/>
    </row>
    <row r="350" spans="4:4">
      <c r="D350" s="5"/>
    </row>
    <row r="351" spans="4:4">
      <c r="D351" s="5"/>
    </row>
    <row r="352" spans="4:4">
      <c r="D352" s="5"/>
    </row>
    <row r="353" spans="4:4">
      <c r="D353" s="5"/>
    </row>
    <row r="354" spans="4:4">
      <c r="D354" s="5"/>
    </row>
    <row r="355" spans="4:4">
      <c r="D355" s="5"/>
    </row>
    <row r="356" spans="4:4">
      <c r="D356" s="5"/>
    </row>
    <row r="357" spans="4:4">
      <c r="D357" s="5"/>
    </row>
    <row r="358" spans="4:4">
      <c r="D358" s="5"/>
    </row>
    <row r="359" spans="4:4">
      <c r="D359" s="5"/>
    </row>
    <row r="360" spans="4:4">
      <c r="D360" s="5"/>
    </row>
    <row r="361" spans="4:4">
      <c r="D361" s="5"/>
    </row>
    <row r="362" spans="4:4">
      <c r="D362" s="5"/>
    </row>
    <row r="363" spans="4:4">
      <c r="D363" s="5"/>
    </row>
    <row r="364" spans="4:4">
      <c r="D364" s="5"/>
    </row>
    <row r="365" spans="4:4">
      <c r="D365" s="5"/>
    </row>
    <row r="366" spans="4:4">
      <c r="D366" s="5"/>
    </row>
    <row r="367" spans="4:4">
      <c r="D367" s="5"/>
    </row>
    <row r="368" spans="4:4">
      <c r="D368" s="5"/>
    </row>
    <row r="369" spans="4:4">
      <c r="D369" s="5"/>
    </row>
    <row r="370" spans="4:4">
      <c r="D370" s="5"/>
    </row>
    <row r="371" spans="4:4">
      <c r="D371" s="5"/>
    </row>
    <row r="372" spans="4:4">
      <c r="D372" s="5"/>
    </row>
    <row r="373" spans="4:4">
      <c r="D373" s="5"/>
    </row>
    <row r="374" spans="4:4">
      <c r="D374" s="5"/>
    </row>
    <row r="375" spans="4:4">
      <c r="D375" s="5"/>
    </row>
    <row r="376" spans="4:4">
      <c r="D376" s="5"/>
    </row>
    <row r="377" spans="4:4">
      <c r="D377" s="5"/>
    </row>
    <row r="378" spans="4:4">
      <c r="D378" s="5"/>
    </row>
    <row r="379" spans="4:4">
      <c r="D379" s="5"/>
    </row>
    <row r="380" spans="4:4">
      <c r="D380" s="5"/>
    </row>
    <row r="381" spans="4:4">
      <c r="D381" s="5"/>
    </row>
    <row r="382" spans="4:4">
      <c r="D382" s="5"/>
    </row>
    <row r="383" spans="4:4">
      <c r="D383" s="5"/>
    </row>
    <row r="384" spans="4:4">
      <c r="D384" s="5"/>
    </row>
    <row r="385" spans="4:4">
      <c r="D385" s="5"/>
    </row>
    <row r="386" spans="4:4">
      <c r="D386" s="5"/>
    </row>
    <row r="387" spans="4:4">
      <c r="D387" s="5"/>
    </row>
    <row r="388" spans="4:4">
      <c r="D388" s="5"/>
    </row>
    <row r="389" spans="4:4">
      <c r="D389" s="5"/>
    </row>
    <row r="390" spans="4:4">
      <c r="D390" s="5"/>
    </row>
    <row r="391" spans="4:4">
      <c r="D391" s="5"/>
    </row>
    <row r="392" spans="4:4">
      <c r="D392" s="5"/>
    </row>
    <row r="393" spans="4:4">
      <c r="D393" s="5"/>
    </row>
    <row r="394" spans="4:4">
      <c r="D394" s="5"/>
    </row>
    <row r="395" spans="4:4">
      <c r="D395" s="5"/>
    </row>
    <row r="396" spans="4:4">
      <c r="D396" s="5"/>
    </row>
    <row r="397" spans="4:4">
      <c r="D397" s="5"/>
    </row>
    <row r="398" spans="4:4">
      <c r="D398" s="5"/>
    </row>
    <row r="399" spans="4:4">
      <c r="D399" s="5"/>
    </row>
    <row r="400" spans="4:4">
      <c r="D400" s="5"/>
    </row>
    <row r="401" spans="4:4">
      <c r="D401" s="5"/>
    </row>
    <row r="402" spans="4:4">
      <c r="D402" s="5"/>
    </row>
    <row r="403" spans="4:4">
      <c r="D403" s="5"/>
    </row>
    <row r="404" spans="4:4">
      <c r="D404" s="5"/>
    </row>
    <row r="405" spans="4:4">
      <c r="D405" s="5"/>
    </row>
    <row r="406" spans="4:4">
      <c r="D406" s="5"/>
    </row>
    <row r="407" spans="4:4">
      <c r="D407" s="5"/>
    </row>
    <row r="408" spans="4:4">
      <c r="D408" s="5"/>
    </row>
    <row r="409" spans="4:4">
      <c r="D409" s="5"/>
    </row>
    <row r="410" spans="4:4">
      <c r="D410" s="5"/>
    </row>
    <row r="411" spans="4:4">
      <c r="D411" s="5"/>
    </row>
    <row r="412" spans="4:4">
      <c r="D412" s="5"/>
    </row>
    <row r="413" spans="4:4">
      <c r="D413" s="5"/>
    </row>
    <row r="414" spans="4:4">
      <c r="D414" s="5"/>
    </row>
    <row r="415" spans="4:4">
      <c r="D415" s="5"/>
    </row>
    <row r="416" spans="4:4">
      <c r="D416" s="5"/>
    </row>
    <row r="417" spans="4:4">
      <c r="D417" s="5"/>
    </row>
    <row r="418" spans="4:4">
      <c r="D418" s="5"/>
    </row>
    <row r="419" spans="4:4">
      <c r="D419" s="5"/>
    </row>
    <row r="420" spans="4:4">
      <c r="D420" s="5"/>
    </row>
    <row r="421" spans="4:4">
      <c r="D421" s="5"/>
    </row>
    <row r="422" spans="4:4">
      <c r="D422" s="5"/>
    </row>
    <row r="423" spans="4:4">
      <c r="D423" s="5"/>
    </row>
    <row r="424" spans="4:4">
      <c r="D424" s="5"/>
    </row>
    <row r="425" spans="4:4">
      <c r="D425" s="5"/>
    </row>
    <row r="426" spans="4:4">
      <c r="D426" s="5"/>
    </row>
    <row r="427" spans="4:4">
      <c r="D427" s="5"/>
    </row>
    <row r="428" spans="4:4">
      <c r="D428" s="5"/>
    </row>
    <row r="429" spans="4:4">
      <c r="D429" s="5"/>
    </row>
    <row r="430" spans="4:4">
      <c r="D430" s="5"/>
    </row>
    <row r="431" spans="4:4">
      <c r="D431" s="5"/>
    </row>
    <row r="432" spans="4:4">
      <c r="D432" s="5"/>
    </row>
    <row r="433" spans="4:4">
      <c r="D433" s="5"/>
    </row>
    <row r="434" spans="4:4">
      <c r="D434" s="5"/>
    </row>
    <row r="435" spans="4:4">
      <c r="D435" s="5"/>
    </row>
    <row r="436" spans="4:4">
      <c r="D436" s="5"/>
    </row>
    <row r="437" spans="4:4">
      <c r="D437" s="5"/>
    </row>
    <row r="438" spans="4:4">
      <c r="D438" s="5"/>
    </row>
    <row r="439" spans="4:4">
      <c r="D439" s="5"/>
    </row>
    <row r="440" spans="4:4">
      <c r="D440" s="5"/>
    </row>
    <row r="441" spans="4:4">
      <c r="D441" s="5"/>
    </row>
    <row r="442" spans="4:4">
      <c r="D442" s="5"/>
    </row>
    <row r="443" spans="4:4">
      <c r="D443" s="5"/>
    </row>
    <row r="444" spans="4:4">
      <c r="D444" s="5"/>
    </row>
    <row r="445" spans="4:4">
      <c r="D445" s="5"/>
    </row>
    <row r="446" spans="4:4">
      <c r="D446" s="5"/>
    </row>
    <row r="447" spans="4:4">
      <c r="D447" s="5"/>
    </row>
    <row r="448" spans="4:4">
      <c r="D448" s="5"/>
    </row>
    <row r="449" spans="4:4">
      <c r="D449" s="5"/>
    </row>
    <row r="450" spans="4:4">
      <c r="D450" s="5"/>
    </row>
    <row r="451" spans="4:4">
      <c r="D451" s="5"/>
    </row>
    <row r="452" spans="4:4">
      <c r="D452" s="5"/>
    </row>
    <row r="453" spans="4:4">
      <c r="D453" s="5"/>
    </row>
    <row r="454" spans="4:4">
      <c r="D454" s="5"/>
    </row>
    <row r="455" spans="4:4">
      <c r="D455" s="5"/>
    </row>
    <row r="456" spans="4:4">
      <c r="D456" s="5"/>
    </row>
    <row r="457" spans="4:4">
      <c r="D457" s="5"/>
    </row>
    <row r="458" spans="4:4">
      <c r="D458" s="5"/>
    </row>
    <row r="459" spans="4:4">
      <c r="D459" s="5"/>
    </row>
    <row r="460" spans="4:4">
      <c r="D460" s="5"/>
    </row>
    <row r="461" spans="4:4">
      <c r="D461" s="5"/>
    </row>
    <row r="462" spans="4:4">
      <c r="D462" s="5"/>
    </row>
    <row r="463" spans="4:4">
      <c r="D463" s="5"/>
    </row>
    <row r="464" spans="4:4">
      <c r="D464" s="5"/>
    </row>
    <row r="465" spans="4:4">
      <c r="D465" s="5"/>
    </row>
    <row r="466" spans="4:4">
      <c r="D466" s="5"/>
    </row>
    <row r="467" spans="4:4">
      <c r="D467" s="5"/>
    </row>
    <row r="468" spans="4:4">
      <c r="D468" s="5"/>
    </row>
    <row r="469" spans="4:4">
      <c r="D469" s="5"/>
    </row>
    <row r="470" spans="4:4">
      <c r="D470" s="5"/>
    </row>
    <row r="471" spans="4:4">
      <c r="D471" s="5"/>
    </row>
    <row r="472" spans="4:4">
      <c r="D472" s="5"/>
    </row>
    <row r="473" spans="4:4">
      <c r="D473" s="5"/>
    </row>
    <row r="474" spans="4:4">
      <c r="D474" s="5"/>
    </row>
    <row r="475" spans="4:4">
      <c r="D475" s="5"/>
    </row>
    <row r="476" spans="4:4">
      <c r="D476" s="5"/>
    </row>
    <row r="477" spans="4:4">
      <c r="D477" s="5"/>
    </row>
    <row r="478" spans="4:4">
      <c r="D478" s="5"/>
    </row>
    <row r="479" spans="4:4">
      <c r="D479" s="5"/>
    </row>
    <row r="480" spans="4:4">
      <c r="D480" s="5"/>
    </row>
    <row r="481" spans="4:4">
      <c r="D481" s="5"/>
    </row>
    <row r="482" spans="4:4">
      <c r="D482" s="5"/>
    </row>
    <row r="483" spans="4:4">
      <c r="D483" s="5"/>
    </row>
    <row r="484" spans="4:4">
      <c r="D484" s="5"/>
    </row>
    <row r="485" spans="4:4">
      <c r="D485" s="5"/>
    </row>
    <row r="486" spans="4:4">
      <c r="D486" s="5"/>
    </row>
    <row r="487" spans="4:4">
      <c r="D487" s="5"/>
    </row>
    <row r="488" spans="4:4">
      <c r="D488" s="5"/>
    </row>
    <row r="489" spans="4:4">
      <c r="D489" s="5"/>
    </row>
    <row r="490" spans="4:4">
      <c r="D490" s="5"/>
    </row>
    <row r="491" spans="4:4">
      <c r="D491" s="5"/>
    </row>
    <row r="492" spans="4:4">
      <c r="D492" s="5"/>
    </row>
    <row r="493" spans="4:4">
      <c r="D493" s="5"/>
    </row>
    <row r="494" spans="4:4">
      <c r="D494" s="5"/>
    </row>
    <row r="495" spans="4:4">
      <c r="D495" s="5"/>
    </row>
    <row r="496" spans="4:4">
      <c r="D496" s="5"/>
    </row>
    <row r="497" spans="4:4">
      <c r="D497" s="5"/>
    </row>
    <row r="498" spans="4:4">
      <c r="D498" s="5"/>
    </row>
    <row r="499" spans="4:4">
      <c r="D499" s="5"/>
    </row>
    <row r="500" spans="4:4">
      <c r="D500" s="5"/>
    </row>
    <row r="501" spans="4:4">
      <c r="D501" s="5"/>
    </row>
    <row r="502" spans="4:4">
      <c r="D502" s="5"/>
    </row>
    <row r="503" spans="4:4">
      <c r="D503" s="5"/>
    </row>
    <row r="504" spans="4:4">
      <c r="D504" s="5"/>
    </row>
    <row r="505" spans="4:4">
      <c r="D505" s="5"/>
    </row>
    <row r="506" spans="4:4">
      <c r="D506" s="5"/>
    </row>
    <row r="507" spans="4:4">
      <c r="D507" s="5"/>
    </row>
    <row r="508" spans="4:4">
      <c r="D508" s="5"/>
    </row>
    <row r="509" spans="4:4">
      <c r="D509" s="5"/>
    </row>
    <row r="510" spans="4:4">
      <c r="D510" s="5"/>
    </row>
    <row r="511" spans="4:4">
      <c r="D511" s="5"/>
    </row>
    <row r="512" spans="4:4">
      <c r="D512" s="5"/>
    </row>
    <row r="513" spans="4:4">
      <c r="D513" s="5"/>
    </row>
    <row r="514" spans="4:4">
      <c r="D514" s="5"/>
    </row>
    <row r="515" spans="4:4">
      <c r="D515" s="5"/>
    </row>
    <row r="516" spans="4:4">
      <c r="D516" s="5"/>
    </row>
    <row r="517" spans="4:4">
      <c r="D517" s="5"/>
    </row>
    <row r="518" spans="4:4">
      <c r="D518" s="5"/>
    </row>
    <row r="519" spans="4:4">
      <c r="D519" s="5"/>
    </row>
    <row r="520" spans="4:4">
      <c r="D520" s="5"/>
    </row>
    <row r="521" spans="4:4">
      <c r="D521" s="5"/>
    </row>
    <row r="522" spans="4:4">
      <c r="D522" s="5"/>
    </row>
    <row r="523" spans="4:4">
      <c r="D523" s="5"/>
    </row>
    <row r="524" spans="4:4">
      <c r="D524" s="5"/>
    </row>
    <row r="525" spans="4:4">
      <c r="D525" s="5"/>
    </row>
    <row r="526" spans="4:4">
      <c r="D526" s="5"/>
    </row>
    <row r="527" spans="4:4">
      <c r="D527" s="5"/>
    </row>
    <row r="528" spans="4:4">
      <c r="D528" s="5"/>
    </row>
    <row r="529" spans="4:4">
      <c r="D529" s="5"/>
    </row>
    <row r="530" spans="4:4">
      <c r="D530" s="5"/>
    </row>
    <row r="531" spans="4:4">
      <c r="D531" s="5"/>
    </row>
    <row r="532" spans="4:4">
      <c r="D532" s="5"/>
    </row>
    <row r="533" spans="4:4">
      <c r="D533" s="5"/>
    </row>
    <row r="534" spans="4:4">
      <c r="D534" s="5"/>
    </row>
    <row r="535" spans="4:4">
      <c r="D535" s="5"/>
    </row>
    <row r="536" spans="4:4">
      <c r="D536" s="5"/>
    </row>
    <row r="537" spans="4:4">
      <c r="D537" s="5"/>
    </row>
    <row r="538" spans="4:4">
      <c r="D538" s="5"/>
    </row>
    <row r="539" spans="4:4">
      <c r="D539" s="5"/>
    </row>
    <row r="540" spans="4:4">
      <c r="D540" s="5"/>
    </row>
    <row r="541" spans="4:4">
      <c r="D541" s="5"/>
    </row>
    <row r="542" spans="4:4">
      <c r="D542" s="5"/>
    </row>
    <row r="543" spans="4:4">
      <c r="D543" s="5"/>
    </row>
    <row r="544" spans="4:4">
      <c r="D544" s="5"/>
    </row>
    <row r="545" spans="4:4">
      <c r="D545" s="5"/>
    </row>
    <row r="546" spans="4:4">
      <c r="D546" s="5"/>
    </row>
    <row r="547" spans="4:4">
      <c r="D547" s="5"/>
    </row>
    <row r="548" spans="4:4">
      <c r="D548" s="5"/>
    </row>
    <row r="549" spans="4:4">
      <c r="D549" s="5"/>
    </row>
    <row r="550" spans="4:4">
      <c r="D550" s="5"/>
    </row>
    <row r="551" spans="4:4">
      <c r="D551" s="5"/>
    </row>
    <row r="552" spans="4:4">
      <c r="D552" s="5"/>
    </row>
    <row r="553" spans="4:4">
      <c r="D553" s="5"/>
    </row>
    <row r="554" spans="4:4">
      <c r="D554" s="5"/>
    </row>
    <row r="555" spans="4:4">
      <c r="D555" s="5"/>
    </row>
    <row r="556" spans="4:4">
      <c r="D556" s="5"/>
    </row>
    <row r="557" spans="4:4">
      <c r="D557" s="5"/>
    </row>
    <row r="558" spans="4:4">
      <c r="D558" s="5"/>
    </row>
    <row r="559" spans="4:4">
      <c r="D559" s="5"/>
    </row>
    <row r="560" spans="4:4">
      <c r="D560" s="5"/>
    </row>
    <row r="561" spans="4:4">
      <c r="D561" s="5"/>
    </row>
    <row r="562" spans="4:4">
      <c r="D562" s="5"/>
    </row>
    <row r="563" spans="4:4">
      <c r="D563" s="5"/>
    </row>
    <row r="564" spans="4:4">
      <c r="D564" s="5"/>
    </row>
    <row r="565" spans="4:4">
      <c r="D565" s="5"/>
    </row>
    <row r="566" spans="4:4">
      <c r="D566" s="5"/>
    </row>
    <row r="567" spans="4:4">
      <c r="D567" s="5"/>
    </row>
    <row r="568" spans="4:4">
      <c r="D568" s="5"/>
    </row>
    <row r="569" spans="4:4">
      <c r="D569" s="5"/>
    </row>
    <row r="570" spans="4:4">
      <c r="D570" s="5"/>
    </row>
    <row r="571" spans="4:4">
      <c r="D571" s="5"/>
    </row>
    <row r="572" spans="4:4">
      <c r="D572" s="5"/>
    </row>
    <row r="573" spans="4:4">
      <c r="D573" s="5"/>
    </row>
    <row r="574" spans="4:4">
      <c r="D574" s="5"/>
    </row>
    <row r="575" spans="4:4">
      <c r="D575" s="5"/>
    </row>
    <row r="576" spans="4:4">
      <c r="D576" s="5"/>
    </row>
    <row r="577" spans="1:10">
      <c r="D577" s="5"/>
    </row>
    <row r="578" spans="1:10" s="95" customFormat="1">
      <c r="A578" s="133"/>
      <c r="B578" s="134"/>
      <c r="C578" s="135"/>
      <c r="D578" s="5"/>
      <c r="E578" s="7"/>
      <c r="G578" s="96"/>
      <c r="H578" s="97"/>
      <c r="I578" s="97"/>
      <c r="J578" s="97"/>
    </row>
    <row r="579" spans="1:10">
      <c r="D579" s="5"/>
    </row>
    <row r="580" spans="1:10">
      <c r="A580" s="196"/>
      <c r="B580" s="154"/>
      <c r="C580" s="97"/>
      <c r="D580" s="200"/>
      <c r="E580" s="97"/>
    </row>
    <row r="581" spans="1:10">
      <c r="D581" s="5"/>
    </row>
    <row r="582" spans="1:10">
      <c r="D582" s="5"/>
    </row>
    <row r="583" spans="1:10" s="95" customFormat="1">
      <c r="A583" s="133"/>
      <c r="B583" s="134"/>
      <c r="C583" s="135"/>
      <c r="D583" s="5"/>
      <c r="E583" s="7"/>
      <c r="G583" s="96"/>
      <c r="H583" s="97"/>
      <c r="I583" s="97"/>
      <c r="J583" s="97"/>
    </row>
    <row r="584" spans="1:10">
      <c r="D584" s="5"/>
    </row>
    <row r="585" spans="1:10">
      <c r="A585" s="196"/>
      <c r="B585" s="154"/>
      <c r="C585" s="97"/>
      <c r="D585" s="200"/>
      <c r="E585" s="97"/>
    </row>
    <row r="586" spans="1:10">
      <c r="D586" s="5"/>
    </row>
    <row r="587" spans="1:10">
      <c r="D587" s="5"/>
    </row>
    <row r="588" spans="1:10">
      <c r="D588" s="5"/>
    </row>
    <row r="589" spans="1:10">
      <c r="D589" s="5"/>
    </row>
    <row r="590" spans="1:10">
      <c r="D590" s="5"/>
    </row>
    <row r="636" spans="1:10" s="95" customFormat="1">
      <c r="A636" s="133"/>
      <c r="B636" s="134"/>
      <c r="C636" s="135"/>
      <c r="D636" s="6"/>
      <c r="E636" s="7"/>
      <c r="G636" s="96"/>
      <c r="H636" s="97"/>
      <c r="I636" s="97"/>
      <c r="J636" s="97"/>
    </row>
    <row r="638" spans="1:10">
      <c r="A638" s="196"/>
      <c r="B638" s="154"/>
      <c r="C638" s="97"/>
      <c r="D638" s="142"/>
      <c r="E638" s="97"/>
    </row>
    <row r="646" spans="1:10" s="95" customFormat="1">
      <c r="A646" s="133"/>
      <c r="B646" s="134"/>
      <c r="C646" s="135"/>
      <c r="D646" s="6"/>
      <c r="E646" s="7"/>
      <c r="G646" s="96"/>
      <c r="H646" s="97"/>
      <c r="I646" s="97"/>
      <c r="J646" s="97"/>
    </row>
    <row r="648" spans="1:10">
      <c r="A648" s="196"/>
      <c r="B648" s="154"/>
      <c r="C648" s="97"/>
      <c r="D648" s="142"/>
      <c r="E648" s="97"/>
    </row>
  </sheetData>
  <sheetProtection algorithmName="SHA-512" hashValue="taCKAooBMFZklf6CHgf0EYBhHdPG6zT0XYU3nniWpVLK3ueYqO/5Pza3oef8iY0FNvHDIbqPVGRfObe0wax51g==" saltValue="Prjiqlpn2GWOZ7En/uoJqg==" spinCount="100000" sheet="1"/>
  <mergeCells count="3">
    <mergeCell ref="A1:D1"/>
    <mergeCell ref="A2:E2"/>
    <mergeCell ref="B124:C124"/>
  </mergeCells>
  <dataValidations count="2">
    <dataValidation type="custom" allowBlank="1" showInputMessage="1" showErrorMessage="1" error="Cene je potrebno vnesti na tri decimalna mesta zaokroženo." sqref="C33" xr:uid="{00000000-0002-0000-0400-000000000000}">
      <formula1>C33=ROUND(C33,3)</formula1>
    </dataValidation>
    <dataValidation type="custom" allowBlank="1" showInputMessage="1" showErrorMessage="1" error="Cene je potrebno vnesti na dve decimalni mesti zaokroženo." sqref="C7:C32 D7:E200 C34:C200 C202:C249 D202:E335 C251:C335" xr:uid="{00000000-0002-0000-0400-000001000000}">
      <formula1>C7=ROUND(C7,2)</formula1>
    </dataValidation>
  </dataValidations>
  <printOptions horizontalCentered="1"/>
  <pageMargins left="0.98425196850393704" right="0.59055118110236227" top="0.98425196850393704" bottom="0.59055118110236227" header="0.74803149606299213" footer="0.31496062992125984"/>
  <pageSetup paperSize="9" scale="83" firstPageNumber="3" fitToHeight="0" orientation="portrait" r:id="rId1"/>
  <headerFooter alignWithMargins="0">
    <oddHeader>&amp;R III. FAZA</oddHeader>
    <oddFooter>&amp;L&amp;8Ureditev površin za promet kolesarjev in pešcev ob R1-220/1334 Krško – Brežice od km 11,090 do km 12,015&amp;RStran &amp;P od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22"/>
  <sheetViews>
    <sheetView view="pageBreakPreview" topLeftCell="A79" zoomScaleNormal="85" zoomScaleSheetLayoutView="100" workbookViewId="0">
      <selection activeCell="D101" sqref="D101"/>
    </sheetView>
  </sheetViews>
  <sheetFormatPr defaultColWidth="12.7109375" defaultRowHeight="16.5"/>
  <cols>
    <col min="1" max="1" width="5.7109375" style="133" customWidth="1"/>
    <col min="2" max="2" width="55.7109375" style="274" customWidth="1"/>
    <col min="3" max="3" width="10.42578125" style="195" bestFit="1" customWidth="1"/>
    <col min="4" max="4" width="15.28515625" style="6" customWidth="1"/>
    <col min="5" max="5" width="17.7109375" style="7" customWidth="1"/>
    <col min="6" max="6" width="12.7109375" style="256"/>
    <col min="7" max="7" width="12.7109375" style="96"/>
    <col min="8" max="8" width="12.7109375" style="97"/>
    <col min="9" max="9" width="14.28515625" style="97" customWidth="1"/>
    <col min="10" max="10" width="34.28515625" style="97" customWidth="1"/>
    <col min="11" max="16384" width="12.7109375" style="97"/>
  </cols>
  <sheetData>
    <row r="1" spans="1:7" s="93" customFormat="1" ht="17.25" thickBot="1">
      <c r="A1" s="89" t="s">
        <v>52</v>
      </c>
      <c r="B1" s="90"/>
      <c r="C1" s="90"/>
      <c r="D1" s="90"/>
      <c r="E1" s="3"/>
      <c r="F1" s="255"/>
      <c r="G1" s="92"/>
    </row>
    <row r="2" spans="1:7" ht="102" customHeight="1">
      <c r="A2" s="94" t="s">
        <v>89</v>
      </c>
      <c r="B2" s="94"/>
      <c r="C2" s="94"/>
      <c r="D2" s="94"/>
      <c r="E2" s="94"/>
    </row>
    <row r="3" spans="1:7" s="99" customFormat="1">
      <c r="A3" s="98"/>
      <c r="B3" s="257"/>
      <c r="C3" s="100"/>
      <c r="D3" s="101"/>
      <c r="E3" s="101"/>
    </row>
    <row r="4" spans="1:7" s="263" customFormat="1" ht="26.25">
      <c r="A4" s="258" t="s">
        <v>230</v>
      </c>
      <c r="B4" s="259"/>
      <c r="C4" s="260"/>
      <c r="D4" s="261"/>
      <c r="E4" s="262" t="s">
        <v>247</v>
      </c>
    </row>
    <row r="5" spans="1:7" s="263" customFormat="1" ht="26.25">
      <c r="A5" s="258"/>
      <c r="B5" s="259"/>
      <c r="C5" s="260"/>
      <c r="D5" s="261"/>
      <c r="E5" s="262"/>
    </row>
    <row r="6" spans="1:7" s="99" customFormat="1" ht="17.25" thickBot="1">
      <c r="A6" s="98"/>
      <c r="B6" s="257"/>
      <c r="C6" s="100"/>
      <c r="D6" s="101"/>
      <c r="E6" s="101"/>
    </row>
    <row r="7" spans="1:7" s="99" customFormat="1" ht="17.25" thickBot="1">
      <c r="A7" s="35" t="s">
        <v>54</v>
      </c>
      <c r="B7" s="58" t="s">
        <v>55</v>
      </c>
      <c r="C7" s="39"/>
      <c r="D7" s="27"/>
      <c r="E7" s="28" t="s">
        <v>56</v>
      </c>
    </row>
    <row r="8" spans="1:7" s="99" customFormat="1">
      <c r="A8" s="98">
        <v>1</v>
      </c>
      <c r="B8" s="257" t="s">
        <v>45</v>
      </c>
      <c r="C8" s="100"/>
      <c r="D8" s="101"/>
      <c r="E8" s="101">
        <f>E103</f>
        <v>21000</v>
      </c>
    </row>
    <row r="9" spans="1:7" s="99" customFormat="1">
      <c r="A9" s="105">
        <v>2</v>
      </c>
      <c r="B9" s="264" t="s">
        <v>33</v>
      </c>
      <c r="C9" s="107"/>
      <c r="D9" s="108"/>
      <c r="E9" s="108">
        <f>E157</f>
        <v>0</v>
      </c>
    </row>
    <row r="10" spans="1:7" s="99" customFormat="1">
      <c r="A10" s="105">
        <v>3</v>
      </c>
      <c r="B10" s="264" t="s">
        <v>19</v>
      </c>
      <c r="C10" s="107"/>
      <c r="D10" s="108"/>
      <c r="E10" s="108">
        <f>E248</f>
        <v>0</v>
      </c>
    </row>
    <row r="11" spans="1:7" s="99" customFormat="1">
      <c r="A11" s="105">
        <v>6</v>
      </c>
      <c r="B11" s="264" t="s">
        <v>57</v>
      </c>
      <c r="C11" s="107"/>
      <c r="D11" s="108"/>
      <c r="E11" s="108">
        <f>E283</f>
        <v>0</v>
      </c>
    </row>
    <row r="12" spans="1:7" s="99" customFormat="1">
      <c r="A12" s="105">
        <v>7</v>
      </c>
      <c r="B12" s="264" t="s">
        <v>58</v>
      </c>
      <c r="C12" s="107"/>
      <c r="D12" s="108"/>
      <c r="E12" s="108">
        <f>E309</f>
        <v>0</v>
      </c>
    </row>
    <row r="13" spans="1:7" s="99" customFormat="1">
      <c r="A13" s="105"/>
      <c r="B13" s="264"/>
      <c r="C13" s="107"/>
      <c r="D13" s="108"/>
      <c r="E13" s="108"/>
    </row>
    <row r="14" spans="1:7" s="99" customFormat="1" ht="17.25" thickBot="1">
      <c r="A14" s="109"/>
      <c r="B14" s="265"/>
      <c r="C14" s="111"/>
      <c r="D14" s="112"/>
      <c r="E14" s="112"/>
    </row>
    <row r="15" spans="1:7" s="102" customFormat="1">
      <c r="A15" s="113"/>
      <c r="B15" s="266" t="s">
        <v>106</v>
      </c>
      <c r="C15" s="115"/>
      <c r="D15" s="116"/>
      <c r="E15" s="116">
        <f>SUM(E8:E14)</f>
        <v>21000</v>
      </c>
    </row>
    <row r="16" spans="1:7" s="99" customFormat="1">
      <c r="A16" s="98"/>
      <c r="B16" s="257"/>
      <c r="C16" s="100"/>
      <c r="D16" s="101"/>
      <c r="E16" s="101"/>
    </row>
    <row r="17" spans="1:5" s="99" customFormat="1">
      <c r="A17" s="267" t="s">
        <v>104</v>
      </c>
      <c r="B17" s="257"/>
      <c r="C17" s="100"/>
      <c r="D17" s="101"/>
      <c r="E17" s="101"/>
    </row>
    <row r="18" spans="1:5" s="99" customFormat="1" ht="49.5">
      <c r="A18" s="268" t="s">
        <v>110</v>
      </c>
      <c r="B18" s="269" t="s">
        <v>81</v>
      </c>
      <c r="C18" s="100"/>
      <c r="D18" s="198"/>
      <c r="E18" s="101"/>
    </row>
    <row r="19" spans="1:5" s="99" customFormat="1" ht="73.5" customHeight="1">
      <c r="A19" s="268" t="s">
        <v>111</v>
      </c>
      <c r="B19" s="269" t="s">
        <v>231</v>
      </c>
      <c r="C19" s="100"/>
      <c r="D19" s="198"/>
      <c r="E19" s="101"/>
    </row>
    <row r="20" spans="1:5" s="99" customFormat="1" ht="66">
      <c r="A20" s="268" t="s">
        <v>112</v>
      </c>
      <c r="B20" s="269" t="s">
        <v>82</v>
      </c>
      <c r="C20" s="100"/>
      <c r="D20" s="198"/>
      <c r="E20" s="101"/>
    </row>
    <row r="21" spans="1:5" s="99" customFormat="1" ht="66">
      <c r="A21" s="268" t="s">
        <v>113</v>
      </c>
      <c r="B21" s="269" t="s">
        <v>83</v>
      </c>
      <c r="C21" s="100"/>
      <c r="D21" s="198"/>
      <c r="E21" s="101"/>
    </row>
    <row r="22" spans="1:5" s="99" customFormat="1" ht="52.5" customHeight="1">
      <c r="A22" s="268" t="s">
        <v>114</v>
      </c>
      <c r="B22" s="269" t="s">
        <v>115</v>
      </c>
      <c r="C22" s="100"/>
      <c r="D22" s="198"/>
      <c r="E22" s="101"/>
    </row>
    <row r="23" spans="1:5" s="99" customFormat="1" ht="150.75" customHeight="1">
      <c r="A23" s="268" t="s">
        <v>233</v>
      </c>
      <c r="B23" s="269" t="s">
        <v>232</v>
      </c>
      <c r="C23" s="100"/>
      <c r="D23" s="198"/>
      <c r="E23" s="101"/>
    </row>
    <row r="24" spans="1:5">
      <c r="A24" s="120"/>
      <c r="B24" s="270"/>
      <c r="C24" s="122"/>
      <c r="D24" s="16"/>
      <c r="E24" s="4"/>
    </row>
    <row r="25" spans="1:5">
      <c r="A25" s="123" t="s">
        <v>51</v>
      </c>
      <c r="B25" s="271" t="s">
        <v>50</v>
      </c>
      <c r="C25" s="125" t="s">
        <v>49</v>
      </c>
      <c r="D25" s="199" t="s">
        <v>48</v>
      </c>
      <c r="E25" s="125" t="s">
        <v>47</v>
      </c>
    </row>
    <row r="26" spans="1:5">
      <c r="A26" s="123"/>
      <c r="B26" s="271" t="s">
        <v>46</v>
      </c>
      <c r="C26" s="125"/>
      <c r="D26" s="199"/>
      <c r="E26" s="125"/>
    </row>
    <row r="27" spans="1:5">
      <c r="A27" s="126">
        <v>1</v>
      </c>
      <c r="B27" s="272" t="s">
        <v>45</v>
      </c>
      <c r="C27" s="128"/>
      <c r="D27" s="5"/>
      <c r="E27" s="6"/>
    </row>
    <row r="28" spans="1:5">
      <c r="A28" s="129"/>
      <c r="B28" s="273"/>
      <c r="C28" s="128"/>
      <c r="D28" s="5"/>
      <c r="E28" s="6"/>
    </row>
    <row r="29" spans="1:5">
      <c r="A29" s="129"/>
      <c r="B29" s="272" t="s">
        <v>44</v>
      </c>
      <c r="C29" s="128"/>
      <c r="D29" s="5"/>
      <c r="E29" s="6"/>
    </row>
    <row r="30" spans="1:5">
      <c r="A30" s="129"/>
      <c r="B30" s="273"/>
      <c r="C30" s="128"/>
      <c r="D30" s="5"/>
      <c r="E30" s="6"/>
    </row>
    <row r="31" spans="1:5">
      <c r="A31" s="131">
        <v>1.01</v>
      </c>
      <c r="B31" s="273" t="s">
        <v>172</v>
      </c>
      <c r="C31" s="128"/>
      <c r="D31" s="5"/>
      <c r="E31" s="6"/>
    </row>
    <row r="32" spans="1:5" ht="33">
      <c r="A32" s="129"/>
      <c r="B32" s="273" t="s">
        <v>173</v>
      </c>
      <c r="C32" s="128"/>
      <c r="D32" s="5"/>
      <c r="E32" s="6"/>
    </row>
    <row r="33" spans="1:7">
      <c r="A33" s="129"/>
      <c r="B33" s="273" t="s">
        <v>43</v>
      </c>
      <c r="C33" s="132">
        <v>0.33600000000000002</v>
      </c>
      <c r="D33" s="5"/>
      <c r="E33" s="6">
        <f>C33*D33</f>
        <v>0</v>
      </c>
    </row>
    <row r="34" spans="1:7">
      <c r="C34" s="135"/>
      <c r="D34" s="5"/>
    </row>
    <row r="35" spans="1:7">
      <c r="A35" s="131">
        <f>MAX(A24:A34)+0.01</f>
        <v>1.02</v>
      </c>
      <c r="B35" s="273" t="s">
        <v>42</v>
      </c>
      <c r="C35" s="128"/>
      <c r="D35" s="5"/>
      <c r="E35" s="6"/>
    </row>
    <row r="36" spans="1:7" ht="33">
      <c r="A36" s="129"/>
      <c r="B36" s="273" t="s">
        <v>41</v>
      </c>
      <c r="C36" s="128"/>
      <c r="D36" s="5"/>
      <c r="E36" s="6"/>
    </row>
    <row r="37" spans="1:7">
      <c r="A37" s="129"/>
      <c r="B37" s="273" t="s">
        <v>0</v>
      </c>
      <c r="C37" s="128">
        <v>17</v>
      </c>
      <c r="D37" s="5"/>
      <c r="E37" s="6">
        <f>C37*D37</f>
        <v>0</v>
      </c>
    </row>
    <row r="38" spans="1:7">
      <c r="A38" s="129"/>
      <c r="B38" s="273"/>
      <c r="C38" s="128"/>
      <c r="D38" s="5"/>
      <c r="E38" s="6"/>
    </row>
    <row r="39" spans="1:7">
      <c r="A39" s="129"/>
      <c r="B39" s="272" t="s">
        <v>40</v>
      </c>
      <c r="C39" s="128"/>
      <c r="D39" s="5"/>
    </row>
    <row r="40" spans="1:7">
      <c r="A40" s="136" t="s">
        <v>5</v>
      </c>
      <c r="B40" s="272" t="s">
        <v>39</v>
      </c>
      <c r="C40" s="128"/>
      <c r="D40" s="5"/>
    </row>
    <row r="41" spans="1:7" ht="99">
      <c r="A41" s="129"/>
      <c r="B41" s="275" t="s">
        <v>65</v>
      </c>
      <c r="C41" s="128"/>
      <c r="D41" s="5"/>
    </row>
    <row r="42" spans="1:7">
      <c r="A42" s="129"/>
      <c r="B42" s="275"/>
      <c r="C42" s="128"/>
      <c r="D42" s="5"/>
    </row>
    <row r="43" spans="1:7">
      <c r="A43" s="131">
        <f>MAX(A15:A42)+0.01</f>
        <v>1.03</v>
      </c>
      <c r="B43" s="273" t="s">
        <v>2</v>
      </c>
      <c r="C43" s="128"/>
      <c r="D43" s="29"/>
      <c r="F43" s="97"/>
      <c r="G43" s="97"/>
    </row>
    <row r="44" spans="1:7" ht="66">
      <c r="A44" s="129"/>
      <c r="B44" s="276" t="s">
        <v>116</v>
      </c>
      <c r="C44" s="128"/>
      <c r="D44" s="29"/>
      <c r="F44" s="97"/>
      <c r="G44" s="97"/>
    </row>
    <row r="45" spans="1:7">
      <c r="A45" s="129"/>
      <c r="B45" s="273" t="s">
        <v>4</v>
      </c>
      <c r="C45" s="128">
        <v>3</v>
      </c>
      <c r="D45" s="5"/>
      <c r="E45" s="6">
        <f>C45*D45</f>
        <v>0</v>
      </c>
      <c r="F45" s="97"/>
      <c r="G45" s="97"/>
    </row>
    <row r="46" spans="1:7">
      <c r="A46" s="129"/>
      <c r="B46" s="273"/>
      <c r="C46" s="128"/>
      <c r="D46" s="5"/>
      <c r="E46" s="6"/>
      <c r="F46" s="97"/>
      <c r="G46" s="97"/>
    </row>
    <row r="47" spans="1:7" s="139" customFormat="1">
      <c r="A47" s="131">
        <f>MAX(A19:A45)+0.01</f>
        <v>1.04</v>
      </c>
      <c r="B47" s="273" t="s">
        <v>2</v>
      </c>
      <c r="C47" s="128"/>
      <c r="D47" s="29"/>
      <c r="E47" s="7"/>
    </row>
    <row r="48" spans="1:7" s="139" customFormat="1" ht="33">
      <c r="A48" s="129"/>
      <c r="B48" s="276" t="s">
        <v>117</v>
      </c>
      <c r="C48" s="128"/>
      <c r="D48" s="29"/>
      <c r="E48" s="7"/>
    </row>
    <row r="49" spans="1:10" s="139" customFormat="1">
      <c r="A49" s="129"/>
      <c r="B49" s="273" t="s">
        <v>4</v>
      </c>
      <c r="C49" s="128">
        <v>3</v>
      </c>
      <c r="D49" s="5"/>
      <c r="E49" s="6">
        <f>C49*D49</f>
        <v>0</v>
      </c>
    </row>
    <row r="50" spans="1:10" s="139" customFormat="1">
      <c r="A50" s="129"/>
      <c r="B50" s="273"/>
      <c r="C50" s="128"/>
      <c r="D50" s="5"/>
      <c r="E50" s="6"/>
    </row>
    <row r="51" spans="1:10">
      <c r="A51" s="131">
        <f>MAX(A18:A47)+0.01</f>
        <v>1.05</v>
      </c>
      <c r="B51" s="273" t="s">
        <v>177</v>
      </c>
      <c r="C51" s="128"/>
      <c r="D51" s="5"/>
    </row>
    <row r="52" spans="1:10" ht="16.5" customHeight="1">
      <c r="A52" s="129"/>
      <c r="B52" s="273" t="s">
        <v>178</v>
      </c>
      <c r="C52" s="128"/>
      <c r="D52" s="5"/>
    </row>
    <row r="53" spans="1:10" ht="33">
      <c r="A53" s="136" t="s">
        <v>5</v>
      </c>
      <c r="B53" s="273" t="s">
        <v>179</v>
      </c>
      <c r="C53" s="128"/>
      <c r="D53" s="5"/>
    </row>
    <row r="54" spans="1:10">
      <c r="A54" s="129"/>
      <c r="B54" s="273" t="s">
        <v>6</v>
      </c>
      <c r="C54" s="128">
        <v>129</v>
      </c>
      <c r="D54" s="5"/>
      <c r="E54" s="6">
        <f>C54*D54</f>
        <v>0</v>
      </c>
    </row>
    <row r="55" spans="1:10">
      <c r="A55" s="129"/>
      <c r="B55" s="273"/>
      <c r="C55" s="128"/>
      <c r="D55" s="5"/>
      <c r="E55" s="6"/>
    </row>
    <row r="56" spans="1:10">
      <c r="A56" s="131">
        <f>MAX(A23:A51)+0.01</f>
        <v>1.06</v>
      </c>
      <c r="B56" s="273" t="s">
        <v>38</v>
      </c>
      <c r="C56" s="128"/>
      <c r="D56" s="5"/>
    </row>
    <row r="57" spans="1:10" ht="33">
      <c r="A57" s="129"/>
      <c r="B57" s="273" t="s">
        <v>37</v>
      </c>
      <c r="C57" s="128"/>
      <c r="D57" s="5"/>
    </row>
    <row r="58" spans="1:10" ht="33">
      <c r="A58" s="136" t="s">
        <v>5</v>
      </c>
      <c r="B58" s="273" t="s">
        <v>176</v>
      </c>
      <c r="C58" s="128"/>
      <c r="D58" s="5"/>
    </row>
    <row r="59" spans="1:10" s="256" customFormat="1">
      <c r="A59" s="129"/>
      <c r="B59" s="273" t="s">
        <v>6</v>
      </c>
      <c r="C59" s="128">
        <v>172</v>
      </c>
      <c r="D59" s="5"/>
      <c r="E59" s="6">
        <f>C59*D59</f>
        <v>0</v>
      </c>
      <c r="G59" s="96"/>
      <c r="H59" s="97"/>
      <c r="I59" s="97"/>
      <c r="J59" s="97"/>
    </row>
    <row r="60" spans="1:10" s="256" customFormat="1">
      <c r="A60" s="129"/>
      <c r="B60" s="273"/>
      <c r="C60" s="128"/>
      <c r="D60" s="5"/>
      <c r="E60" s="6"/>
      <c r="G60" s="96"/>
      <c r="H60" s="97"/>
      <c r="I60" s="97"/>
      <c r="J60" s="97"/>
    </row>
    <row r="61" spans="1:10" s="256" customFormat="1">
      <c r="A61" s="131">
        <f>MAX(A56:A60)+0.01</f>
        <v>1.07</v>
      </c>
      <c r="B61" s="273" t="s">
        <v>36</v>
      </c>
      <c r="C61" s="140"/>
      <c r="D61" s="1"/>
      <c r="E61" s="2"/>
      <c r="G61" s="96"/>
      <c r="H61" s="97"/>
      <c r="I61" s="97"/>
      <c r="J61" s="97"/>
    </row>
    <row r="62" spans="1:10" s="256" customFormat="1">
      <c r="A62" s="129"/>
      <c r="B62" s="273" t="s">
        <v>53</v>
      </c>
      <c r="C62" s="140"/>
      <c r="D62" s="1"/>
      <c r="E62" s="2"/>
      <c r="G62" s="96"/>
      <c r="H62" s="97"/>
      <c r="I62" s="97"/>
      <c r="J62" s="97"/>
    </row>
    <row r="63" spans="1:10" s="256" customFormat="1">
      <c r="A63" s="129"/>
      <c r="B63" s="273" t="s">
        <v>3</v>
      </c>
      <c r="C63" s="140">
        <v>143</v>
      </c>
      <c r="D63" s="1"/>
      <c r="E63" s="2">
        <f>C63*D63</f>
        <v>0</v>
      </c>
      <c r="G63" s="96"/>
      <c r="H63" s="97"/>
      <c r="I63" s="97"/>
      <c r="J63" s="97"/>
    </row>
    <row r="64" spans="1:10" s="256" customFormat="1">
      <c r="A64" s="129"/>
      <c r="B64" s="273"/>
      <c r="C64" s="140"/>
      <c r="D64" s="1"/>
      <c r="E64" s="2"/>
      <c r="G64" s="96"/>
      <c r="H64" s="97"/>
      <c r="I64" s="97"/>
      <c r="J64" s="97"/>
    </row>
    <row r="65" spans="1:10" s="256" customFormat="1">
      <c r="A65" s="131">
        <f>MAX(A61:A64)+0.01</f>
        <v>1.08</v>
      </c>
      <c r="B65" s="273" t="s">
        <v>118</v>
      </c>
      <c r="C65" s="140"/>
      <c r="D65" s="1"/>
      <c r="E65" s="2"/>
      <c r="G65" s="96"/>
      <c r="H65" s="97"/>
      <c r="I65" s="97"/>
      <c r="J65" s="97"/>
    </row>
    <row r="66" spans="1:10" s="256" customFormat="1" ht="33">
      <c r="A66" s="129"/>
      <c r="B66" s="141" t="s">
        <v>503</v>
      </c>
      <c r="C66" s="140"/>
      <c r="D66" s="1"/>
      <c r="E66" s="2"/>
      <c r="G66" s="96"/>
      <c r="H66" s="97"/>
      <c r="I66" s="97"/>
      <c r="J66" s="97"/>
    </row>
    <row r="67" spans="1:10" s="256" customFormat="1" ht="33">
      <c r="A67" s="136" t="s">
        <v>5</v>
      </c>
      <c r="B67" s="273" t="s">
        <v>175</v>
      </c>
      <c r="C67" s="140"/>
      <c r="D67" s="1"/>
      <c r="E67" s="2"/>
      <c r="G67" s="96"/>
      <c r="H67" s="97"/>
      <c r="I67" s="97"/>
      <c r="J67" s="97"/>
    </row>
    <row r="68" spans="1:10" s="256" customFormat="1">
      <c r="A68" s="129"/>
      <c r="B68" s="273" t="s">
        <v>6</v>
      </c>
      <c r="C68" s="140">
        <v>337</v>
      </c>
      <c r="D68" s="1"/>
      <c r="E68" s="2">
        <f>C68*D68</f>
        <v>0</v>
      </c>
      <c r="G68" s="96"/>
      <c r="H68" s="97"/>
      <c r="I68" s="97"/>
      <c r="J68" s="97"/>
    </row>
    <row r="69" spans="1:10" s="256" customFormat="1">
      <c r="A69" s="129"/>
      <c r="B69" s="273"/>
      <c r="C69" s="140"/>
      <c r="D69" s="1"/>
      <c r="E69" s="2"/>
      <c r="G69" s="96"/>
      <c r="H69" s="97"/>
      <c r="I69" s="97"/>
      <c r="J69" s="97"/>
    </row>
    <row r="70" spans="1:10" s="256" customFormat="1">
      <c r="A70" s="131">
        <f>MAX(A64:A69)+0.01</f>
        <v>1.0900000000000001</v>
      </c>
      <c r="B70" s="273" t="s">
        <v>84</v>
      </c>
      <c r="C70" s="140"/>
      <c r="D70" s="1"/>
      <c r="E70" s="2"/>
      <c r="G70" s="96"/>
      <c r="H70" s="97"/>
      <c r="I70" s="97"/>
      <c r="J70" s="97"/>
    </row>
    <row r="71" spans="1:10" s="256" customFormat="1" ht="33">
      <c r="A71" s="129"/>
      <c r="B71" s="273" t="s">
        <v>35</v>
      </c>
      <c r="C71" s="140"/>
      <c r="D71" s="1"/>
      <c r="E71" s="2"/>
      <c r="G71" s="96"/>
      <c r="H71" s="97"/>
      <c r="I71" s="97"/>
      <c r="J71" s="97"/>
    </row>
    <row r="72" spans="1:10" s="256" customFormat="1">
      <c r="A72" s="129"/>
      <c r="B72" s="273" t="s">
        <v>3</v>
      </c>
      <c r="C72" s="140">
        <v>344</v>
      </c>
      <c r="D72" s="1"/>
      <c r="E72" s="2">
        <f>C72*D72</f>
        <v>0</v>
      </c>
      <c r="G72" s="96"/>
      <c r="H72" s="97"/>
      <c r="I72" s="97"/>
      <c r="J72" s="97"/>
    </row>
    <row r="73" spans="1:10" s="256" customFormat="1">
      <c r="A73" s="129"/>
      <c r="B73" s="273"/>
      <c r="C73" s="140"/>
      <c r="D73" s="1"/>
      <c r="E73" s="2"/>
      <c r="G73" s="96"/>
      <c r="H73" s="97"/>
      <c r="I73" s="97"/>
      <c r="J73" s="97"/>
    </row>
    <row r="74" spans="1:10" s="142" customFormat="1">
      <c r="A74" s="131">
        <f>MAX(A43:A71)+0.01</f>
        <v>1.1000000000000001</v>
      </c>
      <c r="B74" s="273" t="s">
        <v>234</v>
      </c>
      <c r="C74" s="128"/>
      <c r="D74" s="5"/>
      <c r="E74" s="6"/>
    </row>
    <row r="75" spans="1:10" s="142" customFormat="1">
      <c r="A75" s="143"/>
      <c r="B75" s="276" t="s">
        <v>235</v>
      </c>
      <c r="C75" s="128"/>
      <c r="D75" s="5"/>
      <c r="E75" s="6"/>
    </row>
    <row r="76" spans="1:10" s="142" customFormat="1">
      <c r="A76" s="136" t="s">
        <v>5</v>
      </c>
      <c r="B76" s="276" t="s">
        <v>236</v>
      </c>
      <c r="C76" s="128"/>
      <c r="D76" s="5"/>
      <c r="E76" s="6"/>
    </row>
    <row r="77" spans="1:10" s="142" customFormat="1">
      <c r="A77" s="143"/>
      <c r="B77" s="273" t="s">
        <v>4</v>
      </c>
      <c r="C77" s="128">
        <v>12</v>
      </c>
      <c r="D77" s="5"/>
      <c r="E77" s="6">
        <f>C77*D77</f>
        <v>0</v>
      </c>
    </row>
    <row r="78" spans="1:10" s="142" customFormat="1">
      <c r="A78" s="143"/>
      <c r="B78" s="273"/>
      <c r="C78" s="128"/>
      <c r="D78" s="5"/>
      <c r="E78" s="6"/>
    </row>
    <row r="79" spans="1:10" s="142" customFormat="1" ht="30">
      <c r="A79" s="131">
        <f>MAX(A48:A76)+0.01</f>
        <v>1.1100000000000001</v>
      </c>
      <c r="B79" s="277" t="s">
        <v>513</v>
      </c>
      <c r="D79" s="200"/>
    </row>
    <row r="80" spans="1:10" s="142" customFormat="1">
      <c r="A80" s="143"/>
      <c r="B80" s="278" t="s">
        <v>6</v>
      </c>
      <c r="C80" s="279">
        <v>175</v>
      </c>
      <c r="D80" s="57"/>
      <c r="E80" s="281">
        <f>C80*D80</f>
        <v>0</v>
      </c>
      <c r="F80" s="280"/>
    </row>
    <row r="81" spans="1:9" s="142" customFormat="1">
      <c r="A81" s="143"/>
      <c r="B81" s="229"/>
      <c r="D81" s="200"/>
    </row>
    <row r="82" spans="1:9" s="142" customFormat="1" ht="30">
      <c r="A82" s="131">
        <f>MAX(A51:A79)+0.01</f>
        <v>1.1200000000000001</v>
      </c>
      <c r="B82" s="277" t="s">
        <v>511</v>
      </c>
      <c r="D82" s="200"/>
    </row>
    <row r="83" spans="1:9" s="142" customFormat="1">
      <c r="A83" s="143"/>
      <c r="B83" s="278" t="s">
        <v>4</v>
      </c>
      <c r="C83" s="279">
        <v>4</v>
      </c>
      <c r="D83" s="57"/>
      <c r="E83" s="280">
        <f>C83*D83</f>
        <v>0</v>
      </c>
    </row>
    <row r="84" spans="1:9" s="142" customFormat="1">
      <c r="A84" s="143"/>
      <c r="B84" s="278"/>
      <c r="C84" s="279"/>
      <c r="D84" s="57"/>
      <c r="E84" s="280"/>
    </row>
    <row r="85" spans="1:9" s="142" customFormat="1" ht="44.25">
      <c r="A85" s="131">
        <f>MAX(A54:A82)+0.01</f>
        <v>1.1300000000000001</v>
      </c>
      <c r="B85" s="277" t="s">
        <v>512</v>
      </c>
      <c r="C85" s="279"/>
      <c r="D85" s="57"/>
      <c r="E85" s="280"/>
    </row>
    <row r="86" spans="1:9" s="142" customFormat="1">
      <c r="A86" s="143"/>
      <c r="B86" s="278" t="s">
        <v>4</v>
      </c>
      <c r="C86" s="279">
        <v>3</v>
      </c>
      <c r="D86" s="57"/>
      <c r="E86" s="280">
        <f>C86*D86</f>
        <v>0</v>
      </c>
    </row>
    <row r="87" spans="1:9">
      <c r="A87" s="129"/>
      <c r="B87" s="273"/>
      <c r="C87" s="140"/>
      <c r="D87" s="1"/>
      <c r="E87" s="2"/>
    </row>
    <row r="88" spans="1:9">
      <c r="A88" s="129"/>
      <c r="B88" s="272" t="s">
        <v>85</v>
      </c>
      <c r="C88" s="128"/>
      <c r="D88" s="5"/>
      <c r="E88" s="6"/>
      <c r="H88" s="7"/>
      <c r="I88" s="7"/>
    </row>
    <row r="89" spans="1:9">
      <c r="A89" s="129"/>
      <c r="B89" s="272"/>
      <c r="C89" s="128"/>
      <c r="D89" s="5"/>
      <c r="E89" s="6"/>
      <c r="H89" s="7"/>
      <c r="I89" s="7"/>
    </row>
    <row r="90" spans="1:9">
      <c r="A90" s="131">
        <f>MAX(A65:A89)+0.01</f>
        <v>1.1400000000000001</v>
      </c>
      <c r="B90" s="273" t="s">
        <v>2</v>
      </c>
      <c r="C90" s="128"/>
      <c r="D90" s="8"/>
      <c r="E90" s="9"/>
      <c r="H90" s="7"/>
      <c r="I90" s="7"/>
    </row>
    <row r="91" spans="1:9" ht="33">
      <c r="A91" s="145"/>
      <c r="B91" s="273" t="s">
        <v>88</v>
      </c>
      <c r="C91" s="128"/>
      <c r="D91" s="8"/>
      <c r="E91" s="9"/>
      <c r="H91" s="7"/>
      <c r="I91" s="7"/>
    </row>
    <row r="92" spans="1:9">
      <c r="A92" s="145"/>
      <c r="B92" s="469" t="s">
        <v>107</v>
      </c>
      <c r="C92" s="467">
        <v>1</v>
      </c>
      <c r="D92" s="468">
        <v>1000</v>
      </c>
      <c r="E92" s="468">
        <f>C92*D92</f>
        <v>1000</v>
      </c>
      <c r="H92" s="7"/>
      <c r="I92" s="7"/>
    </row>
    <row r="93" spans="1:9" s="139" customFormat="1">
      <c r="A93" s="129"/>
      <c r="B93" s="273"/>
      <c r="C93" s="140"/>
      <c r="D93" s="1"/>
      <c r="E93" s="2"/>
      <c r="F93" s="282"/>
      <c r="G93" s="96"/>
    </row>
    <row r="94" spans="1:9" s="149" customFormat="1">
      <c r="A94" s="146">
        <f>MAX(A59:A93)+0.01</f>
        <v>1.1500000000000001</v>
      </c>
      <c r="B94" s="273" t="s">
        <v>2</v>
      </c>
      <c r="C94" s="140"/>
      <c r="D94" s="26"/>
      <c r="E94" s="148"/>
      <c r="F94" s="282"/>
      <c r="G94" s="96"/>
    </row>
    <row r="95" spans="1:9" s="149" customFormat="1" ht="33">
      <c r="A95" s="150"/>
      <c r="B95" s="273" t="s">
        <v>93</v>
      </c>
      <c r="C95" s="140"/>
      <c r="D95" s="26"/>
      <c r="E95" s="148"/>
      <c r="F95" s="282"/>
      <c r="G95" s="96"/>
    </row>
    <row r="96" spans="1:9" s="149" customFormat="1">
      <c r="A96" s="151" t="s">
        <v>5</v>
      </c>
      <c r="B96" s="273" t="s">
        <v>94</v>
      </c>
      <c r="C96" s="140"/>
      <c r="D96" s="26"/>
      <c r="E96" s="148"/>
      <c r="F96" s="282"/>
      <c r="G96" s="96"/>
    </row>
    <row r="97" spans="1:9" s="149" customFormat="1">
      <c r="A97" s="150"/>
      <c r="B97" s="273" t="s">
        <v>0</v>
      </c>
      <c r="C97" s="140">
        <v>3</v>
      </c>
      <c r="D97" s="26"/>
      <c r="E97" s="148">
        <f>C97*D97</f>
        <v>0</v>
      </c>
      <c r="F97" s="282"/>
      <c r="G97" s="96"/>
    </row>
    <row r="98" spans="1:9" s="139" customFormat="1">
      <c r="A98" s="129"/>
      <c r="B98" s="273"/>
      <c r="C98" s="140"/>
      <c r="D98" s="5"/>
      <c r="E98" s="6"/>
    </row>
    <row r="99" spans="1:9">
      <c r="A99" s="131">
        <f>MAX(A70:A98)+0.01</f>
        <v>1.1600000000000001</v>
      </c>
      <c r="B99" s="273" t="s">
        <v>2</v>
      </c>
      <c r="C99" s="128"/>
      <c r="D99" s="5"/>
      <c r="E99" s="6"/>
      <c r="H99" s="7"/>
      <c r="I99" s="7"/>
    </row>
    <row r="100" spans="1:9" ht="33">
      <c r="A100" s="129"/>
      <c r="B100" s="273" t="s">
        <v>108</v>
      </c>
      <c r="C100" s="128"/>
      <c r="D100" s="5"/>
      <c r="E100" s="6"/>
      <c r="H100" s="7"/>
      <c r="I100" s="7"/>
    </row>
    <row r="101" spans="1:9">
      <c r="A101" s="152" t="s">
        <v>5</v>
      </c>
      <c r="B101" s="470" t="s">
        <v>109</v>
      </c>
      <c r="C101" s="464">
        <v>1</v>
      </c>
      <c r="D101" s="465">
        <v>20000</v>
      </c>
      <c r="E101" s="465">
        <f>+C101*D101</f>
        <v>20000</v>
      </c>
      <c r="F101" s="284"/>
      <c r="H101" s="7"/>
      <c r="I101" s="7"/>
    </row>
    <row r="102" spans="1:9">
      <c r="A102" s="129"/>
      <c r="B102" s="154"/>
      <c r="C102" s="97"/>
      <c r="D102" s="200"/>
      <c r="E102" s="97"/>
      <c r="H102" s="7"/>
      <c r="I102" s="7"/>
    </row>
    <row r="103" spans="1:9" ht="17.25" thickBot="1">
      <c r="A103" s="155"/>
      <c r="B103" s="285" t="s">
        <v>34</v>
      </c>
      <c r="C103" s="157"/>
      <c r="D103" s="12"/>
      <c r="E103" s="13">
        <f>SUM(E33:E101)</f>
        <v>21000</v>
      </c>
      <c r="H103" s="7"/>
      <c r="I103" s="7"/>
    </row>
    <row r="104" spans="1:9">
      <c r="A104" s="158"/>
      <c r="B104" s="286"/>
      <c r="C104" s="160"/>
      <c r="D104" s="14"/>
      <c r="E104" s="15"/>
      <c r="H104" s="7"/>
      <c r="I104" s="7"/>
    </row>
    <row r="105" spans="1:9">
      <c r="A105" s="126">
        <v>2</v>
      </c>
      <c r="B105" s="272" t="s">
        <v>33</v>
      </c>
      <c r="C105" s="128"/>
      <c r="D105" s="5"/>
      <c r="H105" s="7"/>
      <c r="I105" s="7"/>
    </row>
    <row r="106" spans="1:9">
      <c r="A106" s="129"/>
      <c r="B106" s="272"/>
      <c r="C106" s="128"/>
      <c r="D106" s="5"/>
      <c r="H106" s="7"/>
      <c r="I106" s="7"/>
    </row>
    <row r="107" spans="1:9">
      <c r="A107" s="129"/>
      <c r="B107" s="272" t="s">
        <v>32</v>
      </c>
      <c r="C107" s="128"/>
      <c r="D107" s="5"/>
      <c r="H107" s="7"/>
      <c r="I107" s="7"/>
    </row>
    <row r="108" spans="1:9">
      <c r="A108" s="129"/>
      <c r="B108" s="273"/>
      <c r="C108" s="128"/>
      <c r="D108" s="5"/>
      <c r="H108" s="7"/>
      <c r="I108" s="7"/>
    </row>
    <row r="109" spans="1:9">
      <c r="A109" s="131">
        <f>MAX(A105:A108)+0.01</f>
        <v>2.0099999999999998</v>
      </c>
      <c r="B109" s="273" t="s">
        <v>31</v>
      </c>
      <c r="C109" s="128"/>
      <c r="D109" s="5"/>
    </row>
    <row r="110" spans="1:9" ht="33">
      <c r="A110" s="129"/>
      <c r="B110" s="273" t="s">
        <v>30</v>
      </c>
      <c r="C110" s="130"/>
      <c r="D110" s="5"/>
    </row>
    <row r="111" spans="1:9" ht="16.5" customHeight="1">
      <c r="A111" s="161" t="s">
        <v>5</v>
      </c>
      <c r="B111" s="273" t="s">
        <v>95</v>
      </c>
      <c r="C111" s="128"/>
      <c r="D111" s="5"/>
    </row>
    <row r="112" spans="1:9">
      <c r="A112" s="129"/>
      <c r="B112" s="273" t="s">
        <v>27</v>
      </c>
      <c r="C112" s="128">
        <v>60.5</v>
      </c>
      <c r="D112" s="5"/>
      <c r="E112" s="6">
        <f>C112*D112</f>
        <v>0</v>
      </c>
    </row>
    <row r="113" spans="1:9">
      <c r="A113" s="129"/>
      <c r="B113" s="273"/>
      <c r="C113" s="128"/>
      <c r="D113" s="5"/>
      <c r="E113" s="6"/>
    </row>
    <row r="114" spans="1:9">
      <c r="A114" s="131">
        <f>MAX(A99:A109)+0.01</f>
        <v>2.0199999999999996</v>
      </c>
      <c r="B114" s="273" t="s">
        <v>68</v>
      </c>
      <c r="C114" s="128"/>
      <c r="D114" s="5"/>
      <c r="H114" s="7"/>
      <c r="I114" s="7"/>
    </row>
    <row r="115" spans="1:9" ht="33">
      <c r="A115" s="129"/>
      <c r="B115" s="273" t="s">
        <v>69</v>
      </c>
      <c r="C115" s="128"/>
      <c r="D115" s="5"/>
      <c r="H115" s="7"/>
      <c r="I115" s="7"/>
    </row>
    <row r="116" spans="1:9" ht="49.5">
      <c r="A116" s="136" t="s">
        <v>5</v>
      </c>
      <c r="B116" s="273" t="s">
        <v>245</v>
      </c>
      <c r="C116" s="128"/>
      <c r="D116" s="5"/>
      <c r="H116" s="7"/>
      <c r="I116" s="7"/>
    </row>
    <row r="117" spans="1:9">
      <c r="A117" s="129"/>
      <c r="B117" s="273" t="s">
        <v>27</v>
      </c>
      <c r="C117" s="128">
        <v>203.55</v>
      </c>
      <c r="D117" s="5"/>
      <c r="E117" s="6">
        <f>C117*D117</f>
        <v>0</v>
      </c>
      <c r="H117" s="7"/>
      <c r="I117" s="7"/>
    </row>
    <row r="118" spans="1:9">
      <c r="A118" s="129"/>
      <c r="B118" s="273"/>
      <c r="C118" s="128"/>
      <c r="D118" s="5"/>
      <c r="E118" s="6"/>
      <c r="H118" s="7"/>
      <c r="I118" s="7"/>
    </row>
    <row r="119" spans="1:9" s="139" customFormat="1">
      <c r="A119" s="131">
        <f>MAX(A113:A118)+0.01</f>
        <v>2.0299999999999994</v>
      </c>
      <c r="B119" s="273" t="s">
        <v>29</v>
      </c>
      <c r="C119" s="128"/>
      <c r="D119" s="5"/>
      <c r="E119" s="6"/>
      <c r="F119" s="282"/>
      <c r="G119" s="96"/>
    </row>
    <row r="120" spans="1:9" s="139" customFormat="1" ht="33">
      <c r="A120" s="129"/>
      <c r="B120" s="273" t="s">
        <v>28</v>
      </c>
      <c r="C120" s="128"/>
      <c r="D120" s="5"/>
      <c r="E120" s="6"/>
      <c r="F120" s="282"/>
      <c r="G120" s="96"/>
    </row>
    <row r="121" spans="1:9" s="139" customFormat="1" ht="49.5" customHeight="1">
      <c r="A121" s="136" t="s">
        <v>5</v>
      </c>
      <c r="B121" s="273" t="s">
        <v>246</v>
      </c>
      <c r="C121" s="128"/>
      <c r="D121" s="5"/>
      <c r="E121" s="6"/>
      <c r="F121" s="282"/>
      <c r="G121" s="96"/>
    </row>
    <row r="122" spans="1:9" s="139" customFormat="1">
      <c r="A122" s="129"/>
      <c r="B122" s="273" t="s">
        <v>11</v>
      </c>
      <c r="C122" s="128">
        <v>472</v>
      </c>
      <c r="D122" s="5"/>
      <c r="E122" s="6">
        <f>C122*D122</f>
        <v>0</v>
      </c>
      <c r="F122" s="282"/>
      <c r="G122" s="96"/>
    </row>
    <row r="123" spans="1:9">
      <c r="A123" s="129"/>
      <c r="B123" s="273"/>
      <c r="C123" s="128"/>
      <c r="D123" s="5"/>
      <c r="E123" s="6"/>
      <c r="H123" s="7"/>
      <c r="I123" s="7"/>
    </row>
    <row r="124" spans="1:9">
      <c r="A124" s="129"/>
      <c r="B124" s="272" t="s">
        <v>26</v>
      </c>
      <c r="C124" s="140"/>
      <c r="D124" s="5"/>
      <c r="E124" s="6"/>
    </row>
    <row r="125" spans="1:9">
      <c r="A125" s="129"/>
      <c r="B125" s="273"/>
      <c r="C125" s="128"/>
      <c r="D125" s="5"/>
      <c r="E125" s="6"/>
    </row>
    <row r="126" spans="1:9">
      <c r="A126" s="131">
        <f>MAX(A119:A125)+0.01</f>
        <v>2.0399999999999991</v>
      </c>
      <c r="B126" s="273" t="s">
        <v>2</v>
      </c>
      <c r="C126" s="128"/>
      <c r="D126" s="5"/>
      <c r="E126" s="6"/>
    </row>
    <row r="127" spans="1:9">
      <c r="A127" s="129"/>
      <c r="B127" s="273" t="s">
        <v>174</v>
      </c>
      <c r="C127" s="128"/>
      <c r="D127" s="5"/>
      <c r="E127" s="6"/>
    </row>
    <row r="128" spans="1:9">
      <c r="A128" s="129"/>
      <c r="B128" s="273" t="s">
        <v>6</v>
      </c>
      <c r="C128" s="128">
        <v>1560</v>
      </c>
      <c r="D128" s="5"/>
      <c r="E128" s="6">
        <f>C128*D128</f>
        <v>0</v>
      </c>
    </row>
    <row r="129" spans="1:9">
      <c r="C129" s="135"/>
      <c r="D129" s="5"/>
    </row>
    <row r="130" spans="1:9" ht="33">
      <c r="A130" s="129"/>
      <c r="B130" s="272" t="s">
        <v>70</v>
      </c>
      <c r="C130" s="128"/>
      <c r="D130" s="5"/>
      <c r="E130" s="6"/>
    </row>
    <row r="131" spans="1:9">
      <c r="A131" s="129"/>
      <c r="B131" s="272"/>
      <c r="C131" s="128"/>
      <c r="D131" s="5"/>
      <c r="E131" s="6"/>
    </row>
    <row r="132" spans="1:9" s="139" customFormat="1">
      <c r="A132" s="131">
        <f>MAX(A122:A127)+0.01</f>
        <v>2.0499999999999989</v>
      </c>
      <c r="B132" s="273" t="s">
        <v>90</v>
      </c>
      <c r="C132" s="128"/>
      <c r="D132" s="5"/>
      <c r="E132" s="6"/>
      <c r="G132" s="287"/>
      <c r="H132" s="288"/>
      <c r="I132" s="288"/>
    </row>
    <row r="133" spans="1:9" s="139" customFormat="1" ht="33">
      <c r="A133" s="129"/>
      <c r="B133" s="276" t="s">
        <v>91</v>
      </c>
      <c r="C133" s="128"/>
      <c r="D133" s="5"/>
      <c r="E133" s="6"/>
    </row>
    <row r="134" spans="1:9" s="139" customFormat="1">
      <c r="A134" s="158"/>
      <c r="B134" s="276" t="s">
        <v>11</v>
      </c>
      <c r="C134" s="166">
        <v>30.1</v>
      </c>
      <c r="D134" s="16"/>
      <c r="E134" s="17">
        <f>C134*D134</f>
        <v>0</v>
      </c>
    </row>
    <row r="135" spans="1:9" s="139" customFormat="1">
      <c r="A135" s="158"/>
      <c r="B135" s="276"/>
      <c r="C135" s="166"/>
      <c r="D135" s="16"/>
      <c r="E135" s="17"/>
    </row>
    <row r="136" spans="1:9">
      <c r="A136" s="131">
        <f>MAX(A123:A132)+0.01</f>
        <v>2.0599999999999987</v>
      </c>
      <c r="B136" s="273" t="s">
        <v>181</v>
      </c>
      <c r="C136" s="162"/>
      <c r="D136" s="18"/>
      <c r="E136" s="19"/>
    </row>
    <row r="137" spans="1:9">
      <c r="A137" s="143"/>
      <c r="B137" s="163" t="s">
        <v>182</v>
      </c>
      <c r="C137" s="163"/>
      <c r="D137" s="18"/>
      <c r="E137" s="19"/>
    </row>
    <row r="138" spans="1:9" ht="49.5">
      <c r="A138" s="136" t="s">
        <v>5</v>
      </c>
      <c r="B138" s="141" t="s">
        <v>180</v>
      </c>
      <c r="C138" s="162"/>
      <c r="D138" s="18"/>
      <c r="E138" s="19"/>
    </row>
    <row r="139" spans="1:9">
      <c r="A139" s="164"/>
      <c r="B139" s="276" t="s">
        <v>11</v>
      </c>
      <c r="C139" s="165">
        <v>33.799999999999997</v>
      </c>
      <c r="D139" s="20"/>
      <c r="E139" s="21">
        <f>C139*D139</f>
        <v>0</v>
      </c>
    </row>
    <row r="140" spans="1:9">
      <c r="A140" s="129"/>
      <c r="B140" s="272"/>
      <c r="C140" s="128"/>
      <c r="D140" s="5"/>
      <c r="E140" s="6"/>
      <c r="F140" s="95"/>
    </row>
    <row r="141" spans="1:9">
      <c r="A141" s="131">
        <f>MAX(A126:A136)+0.01</f>
        <v>2.0699999999999985</v>
      </c>
      <c r="B141" s="273" t="s">
        <v>2</v>
      </c>
      <c r="C141" s="162"/>
      <c r="D141" s="18"/>
      <c r="E141" s="19"/>
    </row>
    <row r="142" spans="1:9" ht="33">
      <c r="A142" s="129"/>
      <c r="B142" s="141" t="s">
        <v>183</v>
      </c>
      <c r="C142" s="141"/>
      <c r="D142" s="18"/>
      <c r="E142" s="19"/>
    </row>
    <row r="143" spans="1:9">
      <c r="A143" s="136" t="s">
        <v>5</v>
      </c>
      <c r="B143" s="141" t="s">
        <v>184</v>
      </c>
      <c r="C143" s="162"/>
      <c r="D143" s="18"/>
      <c r="E143" s="19"/>
    </row>
    <row r="144" spans="1:9">
      <c r="A144" s="158"/>
      <c r="B144" s="276" t="s">
        <v>11</v>
      </c>
      <c r="C144" s="165">
        <v>267</v>
      </c>
      <c r="D144" s="20"/>
      <c r="E144" s="21">
        <f>C144*D144</f>
        <v>0</v>
      </c>
    </row>
    <row r="145" spans="1:9">
      <c r="A145" s="158"/>
      <c r="B145" s="276"/>
      <c r="C145" s="165"/>
      <c r="D145" s="20"/>
      <c r="E145" s="21"/>
    </row>
    <row r="146" spans="1:9">
      <c r="A146" s="158"/>
      <c r="B146" s="272" t="s">
        <v>75</v>
      </c>
      <c r="C146" s="166"/>
      <c r="D146" s="16"/>
      <c r="E146" s="17"/>
      <c r="H146" s="7"/>
      <c r="I146" s="7"/>
    </row>
    <row r="147" spans="1:9" ht="15.75" customHeight="1">
      <c r="A147" s="158"/>
      <c r="B147" s="276"/>
      <c r="C147" s="166"/>
      <c r="D147" s="16"/>
      <c r="E147" s="17"/>
      <c r="H147" s="7"/>
      <c r="I147" s="7"/>
    </row>
    <row r="148" spans="1:9">
      <c r="A148" s="131">
        <f>MAX(A132:A141)+0.01</f>
        <v>2.0799999999999983</v>
      </c>
      <c r="B148" s="273" t="s">
        <v>24</v>
      </c>
      <c r="C148" s="166"/>
      <c r="D148" s="16"/>
      <c r="E148" s="17"/>
      <c r="H148" s="7"/>
      <c r="I148" s="7"/>
    </row>
    <row r="149" spans="1:9" ht="33">
      <c r="A149" s="158"/>
      <c r="B149" s="276" t="s">
        <v>23</v>
      </c>
      <c r="C149" s="166"/>
      <c r="D149" s="16"/>
      <c r="E149" s="17"/>
      <c r="H149" s="7"/>
      <c r="I149" s="7"/>
    </row>
    <row r="150" spans="1:9">
      <c r="A150" s="136" t="s">
        <v>5</v>
      </c>
      <c r="B150" s="289" t="s">
        <v>25</v>
      </c>
      <c r="C150" s="128"/>
      <c r="D150" s="5"/>
      <c r="E150" s="6"/>
      <c r="H150" s="7"/>
      <c r="I150" s="7"/>
    </row>
    <row r="151" spans="1:9">
      <c r="A151" s="158"/>
      <c r="B151" s="276" t="s">
        <v>6</v>
      </c>
      <c r="C151" s="166">
        <v>404</v>
      </c>
      <c r="D151" s="16"/>
      <c r="E151" s="17">
        <f>C151*D151</f>
        <v>0</v>
      </c>
      <c r="H151" s="7"/>
      <c r="I151" s="7"/>
    </row>
    <row r="152" spans="1:9">
      <c r="A152" s="158"/>
      <c r="B152" s="276"/>
      <c r="C152" s="166"/>
      <c r="D152" s="16"/>
      <c r="E152" s="17"/>
      <c r="H152" s="7"/>
      <c r="I152" s="7"/>
    </row>
    <row r="153" spans="1:9">
      <c r="A153" s="131">
        <f>MAX(A148:A152)+0.01</f>
        <v>2.0899999999999981</v>
      </c>
      <c r="B153" s="273" t="s">
        <v>22</v>
      </c>
      <c r="C153" s="128"/>
      <c r="D153" s="5"/>
      <c r="E153" s="6"/>
      <c r="H153" s="7"/>
      <c r="I153" s="7"/>
    </row>
    <row r="154" spans="1:9">
      <c r="A154" s="158"/>
      <c r="B154" s="276" t="s">
        <v>21</v>
      </c>
      <c r="C154" s="166"/>
      <c r="D154" s="16"/>
      <c r="E154" s="17"/>
      <c r="H154" s="7"/>
      <c r="I154" s="7"/>
    </row>
    <row r="155" spans="1:9">
      <c r="A155" s="168"/>
      <c r="B155" s="290" t="s">
        <v>6</v>
      </c>
      <c r="C155" s="170">
        <v>404</v>
      </c>
      <c r="D155" s="10"/>
      <c r="E155" s="11">
        <f>C155*D155</f>
        <v>0</v>
      </c>
      <c r="H155" s="7"/>
      <c r="I155" s="7"/>
    </row>
    <row r="156" spans="1:9">
      <c r="A156" s="158"/>
      <c r="B156" s="276"/>
      <c r="C156" s="166"/>
      <c r="D156" s="16"/>
      <c r="E156" s="17"/>
      <c r="H156" s="7"/>
      <c r="I156" s="7"/>
    </row>
    <row r="157" spans="1:9" ht="17.25" thickBot="1">
      <c r="A157" s="155"/>
      <c r="B157" s="285" t="s">
        <v>20</v>
      </c>
      <c r="C157" s="157"/>
      <c r="D157" s="12"/>
      <c r="E157" s="13">
        <f>SUM(E111:E156)</f>
        <v>0</v>
      </c>
      <c r="H157" s="7"/>
      <c r="I157" s="7"/>
    </row>
    <row r="158" spans="1:9" s="172" customFormat="1">
      <c r="A158" s="171"/>
      <c r="B158" s="286"/>
      <c r="C158" s="160"/>
      <c r="D158" s="14"/>
      <c r="E158" s="15"/>
      <c r="F158" s="256"/>
      <c r="G158" s="96"/>
    </row>
    <row r="159" spans="1:9">
      <c r="A159" s="126">
        <v>3</v>
      </c>
      <c r="B159" s="272" t="s">
        <v>19</v>
      </c>
      <c r="C159" s="128"/>
      <c r="D159" s="5"/>
      <c r="E159" s="6"/>
    </row>
    <row r="160" spans="1:9">
      <c r="A160" s="129"/>
      <c r="B160" s="273"/>
      <c r="C160" s="128"/>
      <c r="D160" s="5"/>
      <c r="E160" s="6"/>
    </row>
    <row r="161" spans="1:10">
      <c r="A161" s="129"/>
      <c r="B161" s="272" t="s">
        <v>18</v>
      </c>
      <c r="C161" s="128"/>
      <c r="D161" s="5"/>
      <c r="E161" s="6"/>
    </row>
    <row r="162" spans="1:10">
      <c r="A162" s="129"/>
      <c r="B162" s="272"/>
      <c r="C162" s="128"/>
      <c r="D162" s="5"/>
      <c r="E162" s="6"/>
    </row>
    <row r="163" spans="1:10">
      <c r="A163" s="129"/>
      <c r="B163" s="272" t="s">
        <v>17</v>
      </c>
      <c r="C163" s="128"/>
      <c r="D163" s="5"/>
      <c r="E163" s="6"/>
    </row>
    <row r="164" spans="1:10" s="256" customFormat="1">
      <c r="A164" s="129"/>
      <c r="B164" s="272"/>
      <c r="C164" s="128"/>
      <c r="D164" s="5"/>
      <c r="E164" s="6"/>
      <c r="G164" s="96"/>
      <c r="H164" s="97"/>
      <c r="I164" s="97"/>
      <c r="J164" s="97"/>
    </row>
    <row r="165" spans="1:10" s="256" customFormat="1">
      <c r="A165" s="131">
        <f>MAX(A140:A164)+0.01</f>
        <v>3.01</v>
      </c>
      <c r="B165" s="273" t="s">
        <v>92</v>
      </c>
      <c r="C165" s="128"/>
      <c r="D165" s="5"/>
      <c r="E165" s="6"/>
      <c r="G165" s="96"/>
      <c r="H165" s="97"/>
      <c r="I165" s="97"/>
      <c r="J165" s="97"/>
    </row>
    <row r="166" spans="1:10" s="256" customFormat="1" ht="33">
      <c r="A166" s="129"/>
      <c r="B166" s="273" t="s">
        <v>188</v>
      </c>
      <c r="C166" s="128"/>
      <c r="D166" s="5"/>
      <c r="E166" s="6"/>
      <c r="G166" s="96"/>
      <c r="H166" s="97"/>
      <c r="I166" s="97"/>
      <c r="J166" s="97"/>
    </row>
    <row r="167" spans="1:10" s="256" customFormat="1">
      <c r="A167" s="136" t="s">
        <v>5</v>
      </c>
      <c r="B167" s="273" t="s">
        <v>184</v>
      </c>
      <c r="C167" s="128"/>
      <c r="D167" s="5"/>
      <c r="E167" s="6"/>
      <c r="G167" s="96"/>
      <c r="H167" s="97"/>
      <c r="I167" s="97"/>
      <c r="J167" s="97"/>
    </row>
    <row r="168" spans="1:10" s="256" customFormat="1">
      <c r="A168" s="129"/>
      <c r="B168" s="273" t="s">
        <v>16</v>
      </c>
      <c r="C168" s="128">
        <v>282</v>
      </c>
      <c r="D168" s="5"/>
      <c r="E168" s="6">
        <f>C168*D168</f>
        <v>0</v>
      </c>
      <c r="G168" s="96"/>
      <c r="H168" s="97"/>
      <c r="I168" s="97"/>
      <c r="J168" s="97"/>
    </row>
    <row r="169" spans="1:10">
      <c r="C169" s="135"/>
      <c r="D169" s="5"/>
    </row>
    <row r="170" spans="1:10" s="256" customFormat="1">
      <c r="A170" s="129"/>
      <c r="B170" s="272" t="s">
        <v>15</v>
      </c>
      <c r="C170" s="128"/>
      <c r="D170" s="5"/>
      <c r="E170" s="6"/>
      <c r="G170" s="96"/>
      <c r="H170" s="97"/>
      <c r="I170" s="97"/>
      <c r="J170" s="97"/>
    </row>
    <row r="171" spans="1:10" s="256" customFormat="1">
      <c r="A171" s="129"/>
      <c r="B171" s="272"/>
      <c r="C171" s="128"/>
      <c r="D171" s="5"/>
      <c r="E171" s="6"/>
      <c r="G171" s="96"/>
      <c r="H171" s="97"/>
      <c r="I171" s="97"/>
      <c r="J171" s="97"/>
    </row>
    <row r="172" spans="1:10" s="256" customFormat="1">
      <c r="A172" s="131">
        <f>MAX(A154:A171)+0.01</f>
        <v>3.0199999999999996</v>
      </c>
      <c r="B172" s="273" t="s">
        <v>190</v>
      </c>
      <c r="C172" s="128"/>
      <c r="D172" s="5"/>
      <c r="E172" s="6"/>
      <c r="G172" s="96"/>
      <c r="H172" s="97"/>
      <c r="I172" s="97"/>
      <c r="J172" s="97"/>
    </row>
    <row r="173" spans="1:10" s="256" customFormat="1" ht="33">
      <c r="A173" s="129"/>
      <c r="B173" s="273" t="s">
        <v>191</v>
      </c>
      <c r="C173" s="128"/>
      <c r="D173" s="5"/>
      <c r="E173" s="6"/>
      <c r="G173" s="96"/>
      <c r="H173" s="97"/>
      <c r="I173" s="97"/>
      <c r="J173" s="97"/>
    </row>
    <row r="174" spans="1:10" s="256" customFormat="1">
      <c r="A174" s="136" t="s">
        <v>5</v>
      </c>
      <c r="B174" s="273" t="s">
        <v>189</v>
      </c>
      <c r="C174" s="128"/>
      <c r="D174" s="5"/>
      <c r="E174" s="6"/>
      <c r="G174" s="96"/>
      <c r="H174" s="97"/>
      <c r="I174" s="97"/>
      <c r="J174" s="97"/>
    </row>
    <row r="175" spans="1:10" s="256" customFormat="1">
      <c r="A175" s="129"/>
      <c r="B175" s="273" t="s">
        <v>12</v>
      </c>
      <c r="C175" s="128">
        <v>337</v>
      </c>
      <c r="D175" s="5"/>
      <c r="E175" s="6">
        <f>C175*D175</f>
        <v>0</v>
      </c>
      <c r="G175" s="96"/>
      <c r="H175" s="97"/>
      <c r="I175" s="97"/>
      <c r="J175" s="97"/>
    </row>
    <row r="176" spans="1:10" s="256" customFormat="1">
      <c r="A176" s="129"/>
      <c r="B176" s="273"/>
      <c r="C176" s="128"/>
      <c r="D176" s="5"/>
      <c r="E176" s="6"/>
      <c r="G176" s="96"/>
      <c r="H176" s="97"/>
      <c r="I176" s="97"/>
      <c r="J176" s="97"/>
    </row>
    <row r="177" spans="1:10" s="256" customFormat="1">
      <c r="A177" s="131">
        <f>MAX(A160:A175)+0.01</f>
        <v>3.0299999999999994</v>
      </c>
      <c r="B177" s="273" t="s">
        <v>169</v>
      </c>
      <c r="C177" s="128"/>
      <c r="D177" s="5"/>
      <c r="E177" s="6"/>
      <c r="G177" s="96"/>
      <c r="H177" s="97"/>
      <c r="I177" s="97"/>
      <c r="J177" s="97"/>
    </row>
    <row r="178" spans="1:10" s="256" customFormat="1" ht="33">
      <c r="A178" s="129"/>
      <c r="B178" s="273" t="s">
        <v>170</v>
      </c>
      <c r="C178" s="128"/>
      <c r="D178" s="5"/>
      <c r="E178" s="6"/>
      <c r="G178" s="96"/>
      <c r="H178" s="97"/>
      <c r="I178" s="97"/>
      <c r="J178" s="97"/>
    </row>
    <row r="179" spans="1:10" s="256" customFormat="1">
      <c r="A179" s="136" t="s">
        <v>5</v>
      </c>
      <c r="B179" s="273" t="s">
        <v>100</v>
      </c>
      <c r="C179" s="128"/>
      <c r="D179" s="5"/>
      <c r="E179" s="6"/>
      <c r="G179" s="96"/>
      <c r="H179" s="97"/>
      <c r="I179" s="97"/>
      <c r="J179" s="97"/>
    </row>
    <row r="180" spans="1:10" s="256" customFormat="1">
      <c r="A180" s="129"/>
      <c r="B180" s="273" t="s">
        <v>12</v>
      </c>
      <c r="C180" s="128">
        <v>930</v>
      </c>
      <c r="D180" s="5"/>
      <c r="E180" s="6">
        <f>C180*D180</f>
        <v>0</v>
      </c>
      <c r="G180" s="96"/>
      <c r="H180" s="97"/>
      <c r="I180" s="97"/>
      <c r="J180" s="97"/>
    </row>
    <row r="181" spans="1:10" s="256" customFormat="1">
      <c r="A181" s="129"/>
      <c r="B181" s="273"/>
      <c r="C181" s="128"/>
      <c r="D181" s="5"/>
      <c r="E181" s="6"/>
      <c r="G181" s="96"/>
      <c r="H181" s="97"/>
      <c r="I181" s="97"/>
      <c r="J181" s="97"/>
    </row>
    <row r="182" spans="1:10" s="174" customFormat="1">
      <c r="A182" s="131">
        <f>MAX(A152:A180)+0.01</f>
        <v>3.0399999999999991</v>
      </c>
      <c r="B182" s="273" t="s">
        <v>185</v>
      </c>
      <c r="C182" s="173"/>
      <c r="D182" s="36"/>
      <c r="E182" s="37"/>
    </row>
    <row r="183" spans="1:10" s="174" customFormat="1" ht="33">
      <c r="A183" s="175"/>
      <c r="B183" s="273" t="s">
        <v>186</v>
      </c>
      <c r="C183" s="173"/>
      <c r="D183" s="36"/>
      <c r="E183" s="37"/>
    </row>
    <row r="184" spans="1:10" s="174" customFormat="1">
      <c r="A184" s="291" t="s">
        <v>5</v>
      </c>
      <c r="B184" s="273" t="s">
        <v>187</v>
      </c>
      <c r="C184" s="173"/>
      <c r="D184" s="36"/>
      <c r="E184" s="37"/>
    </row>
    <row r="185" spans="1:10" s="174" customFormat="1">
      <c r="A185" s="175"/>
      <c r="B185" s="273" t="s">
        <v>11</v>
      </c>
      <c r="C185" s="128">
        <v>52.5</v>
      </c>
      <c r="D185" s="5"/>
      <c r="E185" s="6">
        <f>C185*D185</f>
        <v>0</v>
      </c>
    </row>
    <row r="186" spans="1:10" s="256" customFormat="1">
      <c r="A186" s="129"/>
      <c r="B186" s="273"/>
      <c r="C186" s="128"/>
      <c r="D186" s="5"/>
      <c r="E186" s="6"/>
      <c r="G186" s="96"/>
      <c r="H186" s="97"/>
      <c r="I186" s="97"/>
      <c r="J186" s="97"/>
    </row>
    <row r="187" spans="1:10" s="256" customFormat="1">
      <c r="A187" s="129"/>
      <c r="B187" s="272" t="s">
        <v>14</v>
      </c>
      <c r="C187" s="128"/>
      <c r="D187" s="5"/>
      <c r="E187" s="6"/>
      <c r="G187" s="96"/>
      <c r="H187" s="97"/>
      <c r="I187" s="97"/>
      <c r="J187" s="97"/>
    </row>
    <row r="188" spans="1:10" s="256" customFormat="1">
      <c r="A188" s="129"/>
      <c r="B188" s="272"/>
      <c r="C188" s="128"/>
      <c r="D188" s="5"/>
      <c r="E188" s="6"/>
      <c r="G188" s="96"/>
      <c r="H188" s="97"/>
      <c r="I188" s="97"/>
      <c r="J188" s="97"/>
    </row>
    <row r="189" spans="1:10" s="256" customFormat="1" ht="33">
      <c r="A189" s="129"/>
      <c r="B189" s="272" t="s">
        <v>80</v>
      </c>
      <c r="C189" s="135"/>
      <c r="D189" s="5"/>
      <c r="E189" s="7"/>
      <c r="G189" s="96"/>
      <c r="H189" s="97"/>
      <c r="I189" s="97"/>
      <c r="J189" s="97"/>
    </row>
    <row r="190" spans="1:10" s="256" customFormat="1">
      <c r="A190" s="129"/>
      <c r="B190" s="272"/>
      <c r="C190" s="135"/>
      <c r="D190" s="5"/>
      <c r="E190" s="7"/>
      <c r="G190" s="96"/>
      <c r="H190" s="97"/>
      <c r="I190" s="97"/>
      <c r="J190" s="97"/>
    </row>
    <row r="191" spans="1:10" s="256" customFormat="1">
      <c r="A191" s="131">
        <f>MAX(A165:A188)+0.01</f>
        <v>3.0499999999999989</v>
      </c>
      <c r="B191" s="273" t="s">
        <v>66</v>
      </c>
      <c r="C191" s="128"/>
      <c r="D191" s="5"/>
      <c r="E191" s="6"/>
      <c r="G191" s="96"/>
      <c r="H191" s="97"/>
      <c r="I191" s="97"/>
      <c r="J191" s="97"/>
    </row>
    <row r="192" spans="1:10" s="256" customFormat="1" ht="33">
      <c r="A192" s="129"/>
      <c r="B192" s="273" t="s">
        <v>67</v>
      </c>
      <c r="C192" s="128"/>
      <c r="D192" s="5"/>
      <c r="E192" s="6"/>
      <c r="G192" s="96"/>
      <c r="H192" s="97"/>
      <c r="I192" s="97"/>
      <c r="J192" s="97"/>
    </row>
    <row r="193" spans="1:9" s="142" customFormat="1" ht="16.5" customHeight="1">
      <c r="A193" s="136" t="s">
        <v>5</v>
      </c>
      <c r="B193" s="273" t="s">
        <v>193</v>
      </c>
      <c r="C193" s="128"/>
      <c r="D193" s="5"/>
      <c r="E193" s="6"/>
    </row>
    <row r="194" spans="1:9" s="142" customFormat="1">
      <c r="A194" s="129"/>
      <c r="B194" s="273" t="s">
        <v>12</v>
      </c>
      <c r="C194" s="128">
        <v>337</v>
      </c>
      <c r="D194" s="5"/>
      <c r="E194" s="6">
        <f>C194*D194</f>
        <v>0</v>
      </c>
    </row>
    <row r="195" spans="1:9" s="142" customFormat="1" ht="33">
      <c r="A195" s="136" t="s">
        <v>5</v>
      </c>
      <c r="B195" s="273" t="s">
        <v>192</v>
      </c>
      <c r="C195" s="128"/>
      <c r="D195" s="5"/>
      <c r="E195" s="6"/>
    </row>
    <row r="196" spans="1:9" s="142" customFormat="1">
      <c r="A196" s="129"/>
      <c r="B196" s="273" t="s">
        <v>12</v>
      </c>
      <c r="C196" s="128">
        <v>930</v>
      </c>
      <c r="D196" s="5"/>
      <c r="E196" s="6">
        <f>C196*D196</f>
        <v>0</v>
      </c>
    </row>
    <row r="197" spans="1:9">
      <c r="A197" s="129"/>
      <c r="B197" s="272"/>
      <c r="C197" s="135"/>
      <c r="D197" s="5"/>
    </row>
    <row r="198" spans="1:9">
      <c r="A198" s="131">
        <f>MAX(A153:A191)+0.01</f>
        <v>3.0599999999999987</v>
      </c>
      <c r="B198" s="273" t="s">
        <v>198</v>
      </c>
      <c r="C198" s="128"/>
      <c r="D198" s="5"/>
      <c r="E198" s="6"/>
    </row>
    <row r="199" spans="1:9" ht="33" customHeight="1">
      <c r="A199" s="129"/>
      <c r="B199" s="273" t="s">
        <v>199</v>
      </c>
      <c r="C199" s="128"/>
      <c r="D199" s="5"/>
      <c r="E199" s="6"/>
    </row>
    <row r="200" spans="1:9" s="142" customFormat="1" ht="16.5" customHeight="1">
      <c r="A200" s="136" t="s">
        <v>5</v>
      </c>
      <c r="B200" s="273" t="s">
        <v>193</v>
      </c>
      <c r="C200" s="128"/>
      <c r="D200" s="5"/>
      <c r="E200" s="6"/>
    </row>
    <row r="201" spans="1:9" s="142" customFormat="1">
      <c r="A201" s="129"/>
      <c r="B201" s="273" t="s">
        <v>12</v>
      </c>
      <c r="C201" s="128">
        <v>337</v>
      </c>
      <c r="D201" s="5"/>
      <c r="E201" s="6">
        <f>C201*D201</f>
        <v>0</v>
      </c>
    </row>
    <row r="202" spans="1:9" s="142" customFormat="1" ht="33">
      <c r="A202" s="136" t="s">
        <v>5</v>
      </c>
      <c r="B202" s="273" t="s">
        <v>192</v>
      </c>
      <c r="C202" s="128"/>
      <c r="D202" s="5"/>
      <c r="E202" s="6"/>
    </row>
    <row r="203" spans="1:9" s="142" customFormat="1">
      <c r="A203" s="129"/>
      <c r="B203" s="273" t="s">
        <v>12</v>
      </c>
      <c r="C203" s="128">
        <v>930</v>
      </c>
      <c r="D203" s="5"/>
      <c r="E203" s="6">
        <f>C203*D203</f>
        <v>0</v>
      </c>
    </row>
    <row r="204" spans="1:9">
      <c r="A204" s="129"/>
      <c r="B204" s="272"/>
      <c r="C204" s="135"/>
      <c r="D204" s="5"/>
    </row>
    <row r="205" spans="1:9">
      <c r="A205" s="131">
        <f>MAX(A160:A204)+0.01</f>
        <v>3.0699999999999985</v>
      </c>
      <c r="B205" s="273" t="s">
        <v>194</v>
      </c>
      <c r="C205" s="128"/>
      <c r="D205" s="5"/>
      <c r="E205" s="6"/>
      <c r="H205" s="7"/>
      <c r="I205" s="7"/>
    </row>
    <row r="206" spans="1:9" ht="33">
      <c r="A206" s="129"/>
      <c r="B206" s="273" t="s">
        <v>195</v>
      </c>
      <c r="C206" s="128"/>
      <c r="D206" s="5"/>
      <c r="E206" s="6"/>
      <c r="H206" s="7"/>
      <c r="I206" s="7"/>
    </row>
    <row r="207" spans="1:9">
      <c r="A207" s="136" t="s">
        <v>5</v>
      </c>
      <c r="B207" s="273" t="s">
        <v>119</v>
      </c>
      <c r="C207" s="128"/>
      <c r="D207" s="5"/>
      <c r="E207" s="6"/>
      <c r="H207" s="7"/>
      <c r="I207" s="7"/>
    </row>
    <row r="208" spans="1:9">
      <c r="A208" s="129"/>
      <c r="B208" s="273" t="s">
        <v>12</v>
      </c>
      <c r="C208" s="128">
        <v>337</v>
      </c>
      <c r="D208" s="5"/>
      <c r="E208" s="6">
        <f>C208*D208</f>
        <v>0</v>
      </c>
      <c r="H208" s="7"/>
      <c r="I208" s="7"/>
    </row>
    <row r="209" spans="1:9">
      <c r="A209" s="129"/>
      <c r="B209" s="272"/>
      <c r="C209" s="135"/>
      <c r="D209" s="5"/>
    </row>
    <row r="210" spans="1:9">
      <c r="A210" s="131">
        <f>MAX(A164:A209)+0.01</f>
        <v>3.0799999999999983</v>
      </c>
      <c r="B210" s="273" t="s">
        <v>196</v>
      </c>
      <c r="C210" s="128"/>
      <c r="D210" s="5"/>
      <c r="E210" s="6"/>
      <c r="H210" s="7"/>
      <c r="I210" s="7"/>
    </row>
    <row r="211" spans="1:9" ht="33">
      <c r="A211" s="129"/>
      <c r="B211" s="273" t="s">
        <v>197</v>
      </c>
      <c r="C211" s="128"/>
      <c r="D211" s="5"/>
      <c r="E211" s="6"/>
      <c r="H211" s="7"/>
      <c r="I211" s="7"/>
    </row>
    <row r="212" spans="1:9">
      <c r="A212" s="136" t="s">
        <v>5</v>
      </c>
      <c r="B212" s="273" t="s">
        <v>100</v>
      </c>
      <c r="C212" s="128"/>
      <c r="D212" s="5"/>
      <c r="E212" s="6"/>
      <c r="H212" s="7"/>
      <c r="I212" s="7"/>
    </row>
    <row r="213" spans="1:9">
      <c r="A213" s="129"/>
      <c r="B213" s="273" t="s">
        <v>12</v>
      </c>
      <c r="C213" s="128">
        <v>930</v>
      </c>
      <c r="D213" s="5"/>
      <c r="E213" s="6">
        <f>C213*D213</f>
        <v>0</v>
      </c>
      <c r="H213" s="7"/>
      <c r="I213" s="7"/>
    </row>
    <row r="214" spans="1:9">
      <c r="A214" s="129"/>
      <c r="B214" s="273"/>
      <c r="C214" s="128"/>
      <c r="D214" s="5"/>
      <c r="E214" s="6"/>
      <c r="H214" s="7"/>
      <c r="I214" s="7"/>
    </row>
    <row r="215" spans="1:9" ht="33">
      <c r="A215" s="131">
        <f ca="1">MAX(A154:A221)+0.01</f>
        <v>3.0899999999999981</v>
      </c>
      <c r="B215" s="273" t="s">
        <v>504</v>
      </c>
      <c r="C215" s="135"/>
      <c r="D215" s="5"/>
      <c r="H215" s="7"/>
      <c r="I215" s="7"/>
    </row>
    <row r="216" spans="1:9">
      <c r="A216" s="131"/>
      <c r="B216" s="273" t="s">
        <v>3</v>
      </c>
      <c r="C216" s="128">
        <v>350</v>
      </c>
      <c r="D216" s="5"/>
      <c r="E216" s="6">
        <f>+C216*D216</f>
        <v>0</v>
      </c>
      <c r="H216" s="7"/>
      <c r="I216" s="7"/>
    </row>
    <row r="217" spans="1:9" s="177" customFormat="1">
      <c r="A217" s="292"/>
      <c r="B217" s="293"/>
      <c r="C217" s="294"/>
      <c r="D217" s="30"/>
      <c r="E217" s="31"/>
    </row>
    <row r="218" spans="1:9">
      <c r="A218" s="129"/>
      <c r="B218" s="272" t="s">
        <v>76</v>
      </c>
      <c r="C218" s="128"/>
      <c r="D218" s="5"/>
      <c r="E218" s="6"/>
    </row>
    <row r="219" spans="1:9">
      <c r="A219" s="129"/>
      <c r="B219" s="272"/>
      <c r="C219" s="128"/>
      <c r="D219" s="5"/>
      <c r="E219" s="6"/>
    </row>
    <row r="220" spans="1:9">
      <c r="A220" s="129"/>
      <c r="B220" s="272" t="s">
        <v>77</v>
      </c>
      <c r="C220" s="128"/>
      <c r="D220" s="5"/>
      <c r="E220" s="6"/>
    </row>
    <row r="221" spans="1:9">
      <c r="A221" s="129"/>
      <c r="B221" s="272"/>
      <c r="C221" s="140"/>
      <c r="D221" s="1"/>
      <c r="E221" s="2"/>
    </row>
    <row r="222" spans="1:9">
      <c r="A222" s="131">
        <f ca="1">MAX(A155:A221)+0.01</f>
        <v>3.0999999999999979</v>
      </c>
      <c r="B222" s="273" t="s">
        <v>71</v>
      </c>
      <c r="C222" s="140"/>
      <c r="D222" s="1"/>
      <c r="E222" s="2"/>
    </row>
    <row r="223" spans="1:9" ht="33">
      <c r="A223" s="97"/>
      <c r="B223" s="289" t="s">
        <v>72</v>
      </c>
      <c r="C223" s="140"/>
      <c r="D223" s="1"/>
      <c r="E223" s="2"/>
    </row>
    <row r="224" spans="1:9">
      <c r="A224" s="136" t="s">
        <v>5</v>
      </c>
      <c r="B224" s="289" t="s">
        <v>125</v>
      </c>
      <c r="C224" s="140"/>
      <c r="D224" s="1"/>
      <c r="E224" s="2"/>
    </row>
    <row r="225" spans="1:7">
      <c r="A225" s="158"/>
      <c r="B225" s="276" t="s">
        <v>7</v>
      </c>
      <c r="C225" s="178">
        <v>316</v>
      </c>
      <c r="D225" s="22"/>
      <c r="E225" s="179">
        <f>C225*D225</f>
        <v>0</v>
      </c>
    </row>
    <row r="226" spans="1:7">
      <c r="A226" s="158"/>
      <c r="B226" s="276"/>
      <c r="C226" s="178"/>
      <c r="D226" s="22"/>
      <c r="E226" s="179"/>
    </row>
    <row r="227" spans="1:7">
      <c r="A227" s="131">
        <f ca="1">MAX(A164:A226)+0.01</f>
        <v>3.1099999999999977</v>
      </c>
      <c r="B227" s="273" t="s">
        <v>73</v>
      </c>
      <c r="C227" s="140"/>
      <c r="D227" s="1"/>
      <c r="E227" s="2"/>
    </row>
    <row r="228" spans="1:7" ht="33">
      <c r="A228" s="129"/>
      <c r="B228" s="289" t="s">
        <v>74</v>
      </c>
      <c r="C228" s="140"/>
      <c r="D228" s="1"/>
      <c r="E228" s="2"/>
    </row>
    <row r="229" spans="1:7">
      <c r="A229" s="136" t="s">
        <v>5</v>
      </c>
      <c r="B229" s="289" t="s">
        <v>200</v>
      </c>
      <c r="C229" s="140"/>
      <c r="D229" s="1"/>
      <c r="E229" s="2"/>
    </row>
    <row r="230" spans="1:7">
      <c r="A230" s="158"/>
      <c r="B230" s="276" t="s">
        <v>7</v>
      </c>
      <c r="C230" s="178">
        <v>26</v>
      </c>
      <c r="D230" s="22"/>
      <c r="E230" s="179">
        <f>C230*D230</f>
        <v>0</v>
      </c>
    </row>
    <row r="231" spans="1:7">
      <c r="A231" s="158"/>
      <c r="B231" s="276"/>
      <c r="C231" s="178"/>
      <c r="D231" s="22"/>
      <c r="E231" s="179"/>
    </row>
    <row r="232" spans="1:7">
      <c r="A232" s="131">
        <f ca="1">MAX(A168:A231)+0.01</f>
        <v>3.1199999999999974</v>
      </c>
      <c r="B232" s="273" t="s">
        <v>120</v>
      </c>
      <c r="C232" s="140"/>
      <c r="D232" s="1"/>
      <c r="E232" s="2"/>
    </row>
    <row r="233" spans="1:7" ht="33">
      <c r="A233" s="129"/>
      <c r="B233" s="289" t="s">
        <v>121</v>
      </c>
      <c r="C233" s="140"/>
      <c r="D233" s="1"/>
      <c r="E233" s="2"/>
    </row>
    <row r="234" spans="1:7">
      <c r="A234" s="136" t="s">
        <v>5</v>
      </c>
      <c r="B234" s="289" t="s">
        <v>125</v>
      </c>
      <c r="C234" s="140"/>
      <c r="D234" s="1"/>
      <c r="E234" s="2"/>
    </row>
    <row r="235" spans="1:7">
      <c r="A235" s="158"/>
      <c r="B235" s="276" t="s">
        <v>0</v>
      </c>
      <c r="C235" s="178">
        <v>16</v>
      </c>
      <c r="D235" s="22"/>
      <c r="E235" s="179">
        <f>C235*D235</f>
        <v>0</v>
      </c>
    </row>
    <row r="236" spans="1:7" s="180" customFormat="1">
      <c r="A236" s="181"/>
      <c r="B236" s="295"/>
      <c r="C236" s="182"/>
      <c r="D236" s="201"/>
      <c r="E236" s="183"/>
      <c r="F236" s="296"/>
      <c r="G236" s="96"/>
    </row>
    <row r="237" spans="1:7">
      <c r="A237" s="131">
        <f ca="1">MAX(A226:A235)+0.01</f>
        <v>3.1299999999999972</v>
      </c>
      <c r="B237" s="273" t="s">
        <v>201</v>
      </c>
      <c r="C237" s="140"/>
      <c r="D237" s="1"/>
      <c r="E237" s="2"/>
    </row>
    <row r="238" spans="1:7" ht="33">
      <c r="A238" s="129"/>
      <c r="B238" s="289" t="s">
        <v>202</v>
      </c>
      <c r="C238" s="140"/>
      <c r="D238" s="1"/>
      <c r="E238" s="2"/>
    </row>
    <row r="239" spans="1:7" s="300" customFormat="1" ht="33" customHeight="1">
      <c r="A239" s="297" t="s">
        <v>5</v>
      </c>
      <c r="B239" s="289" t="s">
        <v>203</v>
      </c>
      <c r="C239" s="298"/>
      <c r="D239" s="38"/>
      <c r="E239" s="299"/>
    </row>
    <row r="240" spans="1:7">
      <c r="A240" s="129"/>
      <c r="B240" s="289" t="s">
        <v>7</v>
      </c>
      <c r="C240" s="140">
        <v>332</v>
      </c>
      <c r="D240" s="1"/>
      <c r="E240" s="2">
        <f>C240*D240</f>
        <v>0</v>
      </c>
    </row>
    <row r="241" spans="1:7">
      <c r="A241" s="158"/>
      <c r="B241" s="276"/>
      <c r="C241" s="178"/>
      <c r="D241" s="22"/>
      <c r="E241" s="179"/>
    </row>
    <row r="242" spans="1:7">
      <c r="A242" s="158"/>
      <c r="B242" s="272" t="s">
        <v>78</v>
      </c>
      <c r="C242" s="178"/>
      <c r="D242" s="22"/>
      <c r="E242" s="179"/>
    </row>
    <row r="243" spans="1:7">
      <c r="A243" s="158"/>
      <c r="B243" s="272"/>
      <c r="C243" s="178"/>
      <c r="D243" s="22"/>
      <c r="E243" s="179"/>
    </row>
    <row r="244" spans="1:7">
      <c r="A244" s="131">
        <f ca="1">MAX(A204:A243)+0.01</f>
        <v>3.139999999999997</v>
      </c>
      <c r="B244" s="273" t="s">
        <v>204</v>
      </c>
      <c r="C244" s="178"/>
      <c r="D244" s="22"/>
      <c r="E244" s="179"/>
    </row>
    <row r="245" spans="1:7">
      <c r="A245" s="129"/>
      <c r="B245" s="289" t="s">
        <v>205</v>
      </c>
      <c r="C245" s="140"/>
      <c r="D245" s="1"/>
      <c r="E245" s="2"/>
    </row>
    <row r="246" spans="1:7">
      <c r="A246" s="168"/>
      <c r="B246" s="290" t="s">
        <v>6</v>
      </c>
      <c r="C246" s="184">
        <v>161</v>
      </c>
      <c r="D246" s="23"/>
      <c r="E246" s="185">
        <f>C246*D246</f>
        <v>0</v>
      </c>
    </row>
    <row r="247" spans="1:7">
      <c r="A247" s="129"/>
      <c r="B247" s="273"/>
      <c r="C247" s="140"/>
      <c r="D247" s="1"/>
      <c r="E247" s="2"/>
    </row>
    <row r="248" spans="1:7" ht="17.25" thickBot="1">
      <c r="A248" s="186"/>
      <c r="B248" s="285" t="s">
        <v>13</v>
      </c>
      <c r="C248" s="187"/>
      <c r="D248" s="12"/>
      <c r="E248" s="13">
        <f>SUM(E165:E247)</f>
        <v>0</v>
      </c>
    </row>
    <row r="249" spans="1:7">
      <c r="C249" s="135"/>
      <c r="D249" s="29"/>
      <c r="F249" s="97"/>
      <c r="G249" s="97"/>
    </row>
    <row r="250" spans="1:7">
      <c r="A250" s="126">
        <v>6</v>
      </c>
      <c r="B250" s="272" t="s">
        <v>10</v>
      </c>
      <c r="C250" s="166"/>
      <c r="D250" s="16"/>
      <c r="E250" s="6"/>
    </row>
    <row r="251" spans="1:7">
      <c r="A251" s="129"/>
      <c r="B251" s="273"/>
      <c r="C251" s="128"/>
      <c r="D251" s="5"/>
      <c r="E251" s="6"/>
    </row>
    <row r="252" spans="1:7">
      <c r="A252" s="131"/>
      <c r="B252" s="272" t="s">
        <v>206</v>
      </c>
      <c r="C252" s="140"/>
      <c r="D252" s="26"/>
      <c r="E252" s="148"/>
    </row>
    <row r="253" spans="1:7">
      <c r="A253" s="129"/>
      <c r="B253" s="273"/>
      <c r="C253" s="128"/>
      <c r="D253" s="5"/>
      <c r="E253" s="6"/>
    </row>
    <row r="254" spans="1:7" s="301" customFormat="1">
      <c r="A254" s="131">
        <f>MAX(A250:A253)+0.01</f>
        <v>6.01</v>
      </c>
      <c r="B254" s="273" t="s">
        <v>209</v>
      </c>
      <c r="C254" s="128"/>
      <c r="D254" s="5"/>
      <c r="E254" s="6"/>
    </row>
    <row r="255" spans="1:7" s="301" customFormat="1" ht="33">
      <c r="A255" s="129"/>
      <c r="B255" s="273" t="s">
        <v>210</v>
      </c>
      <c r="C255" s="128"/>
      <c r="D255" s="5"/>
      <c r="E255" s="6"/>
    </row>
    <row r="256" spans="1:7" s="301" customFormat="1">
      <c r="A256" s="129"/>
      <c r="B256" s="273" t="s">
        <v>9</v>
      </c>
      <c r="C256" s="128">
        <v>2</v>
      </c>
      <c r="D256" s="5"/>
      <c r="E256" s="6">
        <f>C256*D256</f>
        <v>0</v>
      </c>
    </row>
    <row r="257" spans="1:10" s="174" customFormat="1">
      <c r="A257" s="129"/>
      <c r="B257" s="273"/>
      <c r="C257" s="128"/>
      <c r="D257" s="5"/>
      <c r="E257" s="6"/>
      <c r="F257" s="301"/>
    </row>
    <row r="258" spans="1:10" s="256" customFormat="1">
      <c r="A258" s="131">
        <f>MAX(A253:A257)+0.01</f>
        <v>6.02</v>
      </c>
      <c r="B258" s="273" t="s">
        <v>87</v>
      </c>
      <c r="C258" s="135"/>
      <c r="D258" s="5"/>
      <c r="E258" s="7"/>
      <c r="G258" s="96"/>
      <c r="H258" s="97"/>
      <c r="I258" s="97"/>
      <c r="J258" s="97"/>
    </row>
    <row r="259" spans="1:10" s="256" customFormat="1" ht="33" customHeight="1">
      <c r="A259" s="129"/>
      <c r="B259" s="273" t="s">
        <v>86</v>
      </c>
      <c r="C259" s="128"/>
      <c r="D259" s="5"/>
      <c r="E259" s="6"/>
      <c r="G259" s="96"/>
      <c r="H259" s="97"/>
      <c r="I259" s="97"/>
      <c r="J259" s="97"/>
    </row>
    <row r="260" spans="1:10" s="256" customFormat="1">
      <c r="A260" s="129"/>
      <c r="B260" s="273" t="s">
        <v>8</v>
      </c>
      <c r="C260" s="128">
        <v>2</v>
      </c>
      <c r="D260" s="5"/>
      <c r="E260" s="6">
        <f>C260*D260</f>
        <v>0</v>
      </c>
      <c r="G260" s="96"/>
      <c r="H260" s="97"/>
      <c r="I260" s="97"/>
      <c r="J260" s="97"/>
    </row>
    <row r="261" spans="1:10" s="256" customFormat="1">
      <c r="A261" s="129"/>
      <c r="B261" s="273"/>
      <c r="C261" s="128"/>
      <c r="D261" s="5"/>
      <c r="E261" s="6"/>
      <c r="G261" s="96"/>
      <c r="H261" s="97"/>
      <c r="I261" s="97"/>
      <c r="J261" s="97"/>
    </row>
    <row r="262" spans="1:10" s="256" customFormat="1">
      <c r="A262" s="131">
        <f>MAX(A254:A261)+0.01</f>
        <v>6.0299999999999994</v>
      </c>
      <c r="B262" s="273" t="s">
        <v>2</v>
      </c>
      <c r="C262" s="135"/>
      <c r="D262" s="5"/>
      <c r="E262" s="7"/>
      <c r="G262" s="96"/>
      <c r="H262" s="97"/>
      <c r="I262" s="97"/>
      <c r="J262" s="97"/>
    </row>
    <row r="263" spans="1:10" s="256" customFormat="1" ht="33" customHeight="1">
      <c r="A263" s="129"/>
      <c r="B263" s="273" t="s">
        <v>101</v>
      </c>
      <c r="C263" s="128"/>
      <c r="D263" s="5"/>
      <c r="E263" s="6"/>
      <c r="G263" s="96"/>
      <c r="H263" s="97"/>
      <c r="I263" s="97"/>
      <c r="J263" s="97"/>
    </row>
    <row r="264" spans="1:10" s="256" customFormat="1">
      <c r="A264" s="129"/>
      <c r="B264" s="273" t="s">
        <v>8</v>
      </c>
      <c r="C264" s="128">
        <v>2</v>
      </c>
      <c r="D264" s="5"/>
      <c r="E264" s="6">
        <f>C264*D264</f>
        <v>0</v>
      </c>
      <c r="G264" s="96"/>
      <c r="H264" s="97"/>
      <c r="I264" s="97"/>
      <c r="J264" s="97"/>
    </row>
    <row r="265" spans="1:10" s="256" customFormat="1">
      <c r="A265" s="129"/>
      <c r="B265" s="273"/>
      <c r="C265" s="128"/>
      <c r="D265" s="5"/>
      <c r="E265" s="6"/>
      <c r="G265" s="96"/>
      <c r="H265" s="97"/>
      <c r="I265" s="97"/>
      <c r="J265" s="97"/>
    </row>
    <row r="266" spans="1:10" s="189" customFormat="1">
      <c r="A266" s="131">
        <f>MAX(A256:A265)+0.01</f>
        <v>6.0399999999999991</v>
      </c>
      <c r="B266" s="273" t="s">
        <v>2</v>
      </c>
      <c r="C266" s="128"/>
      <c r="D266" s="5"/>
      <c r="E266" s="6"/>
      <c r="F266" s="300"/>
    </row>
    <row r="267" spans="1:10" s="189" customFormat="1" ht="49.5" customHeight="1">
      <c r="A267" s="302"/>
      <c r="B267" s="276" t="s">
        <v>207</v>
      </c>
      <c r="C267" s="128"/>
      <c r="D267" s="5"/>
      <c r="E267" s="6"/>
      <c r="F267" s="300"/>
    </row>
    <row r="268" spans="1:10" s="189" customFormat="1">
      <c r="A268" s="297" t="s">
        <v>5</v>
      </c>
      <c r="B268" s="276" t="s">
        <v>208</v>
      </c>
      <c r="C268" s="128"/>
      <c r="D268" s="5"/>
      <c r="E268" s="6"/>
      <c r="F268" s="300"/>
    </row>
    <row r="269" spans="1:10" s="189" customFormat="1">
      <c r="A269" s="302"/>
      <c r="B269" s="273" t="s">
        <v>0</v>
      </c>
      <c r="C269" s="128">
        <v>2</v>
      </c>
      <c r="D269" s="5"/>
      <c r="E269" s="6">
        <f>C269*D269</f>
        <v>0</v>
      </c>
      <c r="F269" s="300"/>
    </row>
    <row r="270" spans="1:10" s="189" customFormat="1">
      <c r="A270" s="302"/>
      <c r="B270" s="273"/>
      <c r="C270" s="128"/>
      <c r="D270" s="5"/>
      <c r="E270" s="6"/>
      <c r="F270" s="300"/>
    </row>
    <row r="271" spans="1:10" s="174" customFormat="1">
      <c r="A271" s="133"/>
      <c r="B271" s="272" t="s">
        <v>229</v>
      </c>
      <c r="C271" s="135"/>
      <c r="D271" s="29"/>
      <c r="E271" s="7"/>
    </row>
    <row r="272" spans="1:10" s="174" customFormat="1">
      <c r="A272" s="133"/>
      <c r="B272" s="272"/>
      <c r="C272" s="135"/>
      <c r="D272" s="29"/>
      <c r="E272" s="7"/>
    </row>
    <row r="273" spans="1:10" s="174" customFormat="1" ht="16.5" customHeight="1">
      <c r="A273" s="131">
        <f ca="1">MAX(A225:A271)+0.01</f>
        <v>6.0499999999999989</v>
      </c>
      <c r="B273" s="273" t="s">
        <v>213</v>
      </c>
      <c r="C273" s="140"/>
      <c r="D273" s="1"/>
      <c r="E273" s="2"/>
    </row>
    <row r="274" spans="1:10" s="174" customFormat="1" ht="66" customHeight="1">
      <c r="A274" s="143"/>
      <c r="B274" s="276" t="s">
        <v>214</v>
      </c>
      <c r="C274" s="128"/>
      <c r="D274" s="5"/>
      <c r="E274" s="6"/>
    </row>
    <row r="275" spans="1:10" s="174" customFormat="1" ht="16.5" customHeight="1">
      <c r="A275" s="136" t="s">
        <v>5</v>
      </c>
      <c r="B275" s="276" t="s">
        <v>217</v>
      </c>
      <c r="C275" s="135"/>
      <c r="D275" s="29"/>
      <c r="E275" s="7"/>
    </row>
    <row r="276" spans="1:10" s="174" customFormat="1" ht="16.5" customHeight="1">
      <c r="A276" s="143"/>
      <c r="B276" s="273" t="s">
        <v>7</v>
      </c>
      <c r="C276" s="140">
        <v>329</v>
      </c>
      <c r="D276" s="1"/>
      <c r="E276" s="2">
        <f>C276*D276</f>
        <v>0</v>
      </c>
    </row>
    <row r="277" spans="1:10" s="174" customFormat="1" ht="16.5" customHeight="1">
      <c r="A277" s="143"/>
      <c r="B277" s="273"/>
      <c r="C277" s="140"/>
      <c r="D277" s="1"/>
      <c r="E277" s="2"/>
    </row>
    <row r="278" spans="1:10" s="174" customFormat="1" ht="16.5" customHeight="1">
      <c r="A278" s="131">
        <f ca="1">MAX(A233:A276)+0.01</f>
        <v>6.0599999999999987</v>
      </c>
      <c r="B278" s="273" t="s">
        <v>226</v>
      </c>
      <c r="C278" s="140"/>
      <c r="D278" s="1"/>
      <c r="E278" s="2"/>
    </row>
    <row r="279" spans="1:10" s="174" customFormat="1" ht="66" customHeight="1">
      <c r="A279" s="143"/>
      <c r="B279" s="276" t="s">
        <v>227</v>
      </c>
      <c r="C279" s="128"/>
      <c r="D279" s="5"/>
      <c r="E279" s="6"/>
    </row>
    <row r="280" spans="1:10" s="174" customFormat="1" ht="16.5" customHeight="1">
      <c r="A280" s="136" t="s">
        <v>5</v>
      </c>
      <c r="B280" s="276" t="s">
        <v>217</v>
      </c>
      <c r="C280" s="135"/>
      <c r="D280" s="29"/>
      <c r="E280" s="7"/>
    </row>
    <row r="281" spans="1:10" s="174" customFormat="1" ht="16.5" customHeight="1">
      <c r="A281" s="143"/>
      <c r="B281" s="273" t="s">
        <v>7</v>
      </c>
      <c r="C281" s="140">
        <v>329</v>
      </c>
      <c r="D281" s="1"/>
      <c r="E281" s="2">
        <f>C281*D281</f>
        <v>0</v>
      </c>
    </row>
    <row r="282" spans="1:10" s="256" customFormat="1">
      <c r="A282" s="191"/>
      <c r="B282" s="303"/>
      <c r="C282" s="193"/>
      <c r="D282" s="24"/>
      <c r="E282" s="25"/>
      <c r="G282" s="96"/>
      <c r="H282" s="97"/>
      <c r="I282" s="97"/>
      <c r="J282" s="97"/>
    </row>
    <row r="283" spans="1:10" s="256" customFormat="1" ht="17.25" thickBot="1">
      <c r="A283" s="186"/>
      <c r="B283" s="285" t="s">
        <v>1</v>
      </c>
      <c r="C283" s="157"/>
      <c r="D283" s="12"/>
      <c r="E283" s="13">
        <f>SUM(E254:E282)</f>
        <v>0</v>
      </c>
      <c r="G283" s="96"/>
      <c r="H283" s="97"/>
      <c r="I283" s="97"/>
      <c r="J283" s="97"/>
    </row>
    <row r="284" spans="1:10" s="256" customFormat="1">
      <c r="A284" s="158"/>
      <c r="B284" s="286"/>
      <c r="C284" s="160"/>
      <c r="D284" s="14"/>
      <c r="E284" s="15"/>
      <c r="G284" s="96"/>
      <c r="H284" s="97"/>
      <c r="I284" s="97"/>
      <c r="J284" s="97"/>
    </row>
    <row r="285" spans="1:10" s="256" customFormat="1">
      <c r="A285" s="133"/>
      <c r="B285" s="276"/>
      <c r="C285" s="178"/>
      <c r="D285" s="22"/>
      <c r="E285" s="304"/>
      <c r="G285" s="96"/>
      <c r="H285" s="97"/>
      <c r="I285" s="97"/>
      <c r="J285" s="97"/>
    </row>
    <row r="286" spans="1:10" s="256" customFormat="1">
      <c r="A286" s="194">
        <v>7</v>
      </c>
      <c r="B286" s="272" t="s">
        <v>58</v>
      </c>
      <c r="C286" s="166"/>
      <c r="D286" s="16"/>
      <c r="E286" s="17"/>
      <c r="G286" s="96"/>
      <c r="H286" s="97"/>
      <c r="I286" s="97"/>
      <c r="J286" s="97"/>
    </row>
    <row r="287" spans="1:10" s="256" customFormat="1">
      <c r="A287" s="129"/>
      <c r="B287" s="273"/>
      <c r="C287" s="128"/>
      <c r="D287" s="5"/>
      <c r="E287" s="6"/>
      <c r="G287" s="96"/>
      <c r="H287" s="97"/>
      <c r="I287" s="97"/>
      <c r="J287" s="97"/>
    </row>
    <row r="288" spans="1:10" s="256" customFormat="1">
      <c r="A288" s="129"/>
      <c r="B288" s="272" t="s">
        <v>79</v>
      </c>
      <c r="C288" s="128"/>
      <c r="D288" s="5"/>
      <c r="E288" s="6"/>
      <c r="G288" s="96"/>
      <c r="H288" s="97"/>
      <c r="I288" s="97"/>
      <c r="J288" s="97"/>
    </row>
    <row r="289" spans="1:10" s="256" customFormat="1">
      <c r="A289" s="129"/>
      <c r="B289" s="272"/>
      <c r="C289" s="128"/>
      <c r="D289" s="5"/>
      <c r="E289" s="6"/>
      <c r="G289" s="96"/>
      <c r="H289" s="97"/>
      <c r="I289" s="97"/>
      <c r="J289" s="97"/>
    </row>
    <row r="290" spans="1:10" s="256" customFormat="1">
      <c r="A290" s="131">
        <f>MAX(A282:A289)+0.01</f>
        <v>7.01</v>
      </c>
      <c r="B290" s="273" t="s">
        <v>59</v>
      </c>
      <c r="C290" s="128"/>
      <c r="D290" s="5"/>
      <c r="E290" s="6"/>
      <c r="G290" s="96"/>
      <c r="H290" s="97"/>
      <c r="I290" s="97"/>
      <c r="J290" s="97"/>
    </row>
    <row r="291" spans="1:10" s="256" customFormat="1">
      <c r="A291" s="129"/>
      <c r="B291" s="273" t="s">
        <v>60</v>
      </c>
      <c r="C291" s="128"/>
      <c r="D291" s="5"/>
      <c r="E291" s="6"/>
      <c r="G291" s="96"/>
      <c r="H291" s="97"/>
      <c r="I291" s="97"/>
      <c r="J291" s="97"/>
    </row>
    <row r="292" spans="1:10" s="256" customFormat="1">
      <c r="A292" s="129"/>
      <c r="B292" s="273" t="s">
        <v>61</v>
      </c>
      <c r="C292" s="128">
        <v>15</v>
      </c>
      <c r="D292" s="5"/>
      <c r="E292" s="6">
        <f>C292*D292</f>
        <v>0</v>
      </c>
      <c r="G292" s="96"/>
      <c r="H292" s="97"/>
      <c r="I292" s="97"/>
      <c r="J292" s="97"/>
    </row>
    <row r="293" spans="1:10" s="256" customFormat="1">
      <c r="A293" s="129"/>
      <c r="B293" s="273"/>
      <c r="C293" s="128"/>
      <c r="D293" s="5"/>
      <c r="E293" s="6"/>
      <c r="G293" s="96"/>
      <c r="H293" s="97"/>
      <c r="I293" s="97"/>
      <c r="J293" s="97"/>
    </row>
    <row r="294" spans="1:10" s="256" customFormat="1">
      <c r="A294" s="131">
        <f>MAX(A282:A293)+0.01</f>
        <v>7.02</v>
      </c>
      <c r="B294" s="273" t="s">
        <v>62</v>
      </c>
      <c r="C294" s="128"/>
      <c r="D294" s="5"/>
      <c r="E294" s="6"/>
      <c r="G294" s="96"/>
      <c r="H294" s="97"/>
      <c r="I294" s="97"/>
      <c r="J294" s="97"/>
    </row>
    <row r="295" spans="1:10" s="256" customFormat="1">
      <c r="A295" s="129"/>
      <c r="B295" s="273" t="s">
        <v>63</v>
      </c>
      <c r="C295" s="128"/>
      <c r="D295" s="5"/>
      <c r="E295" s="6"/>
      <c r="G295" s="96"/>
      <c r="H295" s="97"/>
      <c r="I295" s="97"/>
      <c r="J295" s="97"/>
    </row>
    <row r="296" spans="1:10" s="256" customFormat="1">
      <c r="A296" s="129"/>
      <c r="B296" s="273" t="s">
        <v>61</v>
      </c>
      <c r="C296" s="128">
        <v>5</v>
      </c>
      <c r="D296" s="5"/>
      <c r="E296" s="6">
        <f>C296*D296</f>
        <v>0</v>
      </c>
      <c r="G296" s="96"/>
      <c r="H296" s="97"/>
      <c r="I296" s="97"/>
      <c r="J296" s="97"/>
    </row>
    <row r="297" spans="1:10" s="256" customFormat="1">
      <c r="A297" s="129"/>
      <c r="B297" s="273"/>
      <c r="C297" s="128"/>
      <c r="D297" s="5"/>
      <c r="E297" s="6"/>
      <c r="G297" s="96"/>
      <c r="H297" s="97"/>
      <c r="I297" s="97"/>
      <c r="J297" s="97"/>
    </row>
    <row r="298" spans="1:10" s="256" customFormat="1">
      <c r="A298" s="131">
        <f>MAX(A282:A297)+0.01</f>
        <v>7.0299999999999994</v>
      </c>
      <c r="B298" s="273" t="s">
        <v>62</v>
      </c>
      <c r="C298" s="128"/>
      <c r="D298" s="5"/>
      <c r="E298" s="6"/>
      <c r="G298" s="96"/>
      <c r="H298" s="97"/>
      <c r="I298" s="97"/>
      <c r="J298" s="97"/>
    </row>
    <row r="299" spans="1:10" s="256" customFormat="1">
      <c r="A299" s="129"/>
      <c r="B299" s="273" t="s">
        <v>96</v>
      </c>
      <c r="C299" s="128"/>
      <c r="D299" s="5"/>
      <c r="E299" s="6"/>
      <c r="G299" s="96"/>
      <c r="H299" s="97"/>
      <c r="I299" s="97"/>
      <c r="J299" s="97"/>
    </row>
    <row r="300" spans="1:10" s="256" customFormat="1">
      <c r="A300" s="136" t="s">
        <v>5</v>
      </c>
      <c r="B300" s="273" t="s">
        <v>228</v>
      </c>
      <c r="C300" s="128"/>
      <c r="D300" s="5"/>
      <c r="E300" s="6"/>
      <c r="G300" s="96"/>
      <c r="H300" s="97"/>
      <c r="I300" s="97"/>
      <c r="J300" s="97"/>
    </row>
    <row r="301" spans="1:10" s="256" customFormat="1">
      <c r="A301" s="136"/>
      <c r="B301" s="273" t="s">
        <v>61</v>
      </c>
      <c r="C301" s="128">
        <v>6</v>
      </c>
      <c r="D301" s="5"/>
      <c r="E301" s="6">
        <f>C301*D301</f>
        <v>0</v>
      </c>
      <c r="G301" s="96"/>
      <c r="H301" s="97"/>
      <c r="I301" s="97"/>
      <c r="J301" s="97"/>
    </row>
    <row r="302" spans="1:10" s="256" customFormat="1">
      <c r="A302" s="136" t="s">
        <v>5</v>
      </c>
      <c r="B302" s="273" t="s">
        <v>97</v>
      </c>
      <c r="C302" s="128"/>
      <c r="D302" s="5"/>
      <c r="E302" s="6"/>
      <c r="G302" s="96"/>
      <c r="H302" s="97"/>
      <c r="I302" s="97"/>
      <c r="J302" s="97"/>
    </row>
    <row r="303" spans="1:10" s="256" customFormat="1">
      <c r="A303" s="136"/>
      <c r="B303" s="273" t="s">
        <v>61</v>
      </c>
      <c r="C303" s="128">
        <v>2</v>
      </c>
      <c r="D303" s="5"/>
      <c r="E303" s="6">
        <f>C303*D303</f>
        <v>0</v>
      </c>
      <c r="G303" s="96"/>
      <c r="H303" s="97"/>
      <c r="I303" s="97"/>
      <c r="J303" s="97"/>
    </row>
    <row r="304" spans="1:10" s="256" customFormat="1">
      <c r="A304" s="136" t="s">
        <v>5</v>
      </c>
      <c r="B304" s="273" t="s">
        <v>99</v>
      </c>
      <c r="C304" s="128"/>
      <c r="D304" s="5"/>
      <c r="E304" s="6"/>
      <c r="G304" s="96"/>
      <c r="H304" s="97"/>
      <c r="I304" s="97"/>
      <c r="J304" s="97"/>
    </row>
    <row r="305" spans="1:10" s="256" customFormat="1">
      <c r="A305" s="136"/>
      <c r="B305" s="273" t="s">
        <v>61</v>
      </c>
      <c r="C305" s="128">
        <v>2</v>
      </c>
      <c r="D305" s="5"/>
      <c r="E305" s="6">
        <f>C305*D305</f>
        <v>0</v>
      </c>
      <c r="G305" s="96"/>
      <c r="H305" s="97"/>
      <c r="I305" s="97"/>
      <c r="J305" s="97"/>
    </row>
    <row r="306" spans="1:10" s="256" customFormat="1">
      <c r="A306" s="136" t="s">
        <v>5</v>
      </c>
      <c r="B306" s="273" t="s">
        <v>124</v>
      </c>
      <c r="C306" s="128"/>
      <c r="D306" s="5"/>
      <c r="E306" s="6"/>
      <c r="G306" s="96"/>
      <c r="H306" s="97"/>
      <c r="I306" s="97"/>
      <c r="J306" s="97"/>
    </row>
    <row r="307" spans="1:10" s="256" customFormat="1">
      <c r="A307" s="136"/>
      <c r="B307" s="273" t="s">
        <v>61</v>
      </c>
      <c r="C307" s="128">
        <v>6</v>
      </c>
      <c r="D307" s="5"/>
      <c r="E307" s="6">
        <f>C307*D307</f>
        <v>0</v>
      </c>
      <c r="G307" s="96"/>
      <c r="H307" s="97"/>
      <c r="I307" s="97"/>
      <c r="J307" s="97"/>
    </row>
    <row r="308" spans="1:10" s="256" customFormat="1">
      <c r="A308" s="129"/>
      <c r="B308" s="273"/>
      <c r="C308" s="128"/>
      <c r="D308" s="5"/>
      <c r="E308" s="6"/>
      <c r="G308" s="96"/>
      <c r="H308" s="97"/>
      <c r="I308" s="97"/>
      <c r="J308" s="97"/>
    </row>
    <row r="309" spans="1:10" s="96" customFormat="1" ht="17.25" thickBot="1">
      <c r="A309" s="186"/>
      <c r="B309" s="285" t="s">
        <v>64</v>
      </c>
      <c r="C309" s="157"/>
      <c r="D309" s="12"/>
      <c r="E309" s="13">
        <f>SUM(E290:E308)</f>
        <v>0</v>
      </c>
      <c r="F309" s="256"/>
      <c r="H309" s="97"/>
      <c r="I309" s="97"/>
      <c r="J309" s="97"/>
    </row>
    <row r="554" spans="1:10" s="256" customFormat="1">
      <c r="A554" s="196"/>
      <c r="B554" s="154"/>
      <c r="C554" s="197"/>
      <c r="D554" s="142"/>
      <c r="E554" s="97"/>
      <c r="G554" s="96"/>
      <c r="H554" s="97"/>
      <c r="I554" s="97"/>
      <c r="J554" s="97"/>
    </row>
    <row r="559" spans="1:10" s="256" customFormat="1">
      <c r="A559" s="196"/>
      <c r="B559" s="154"/>
      <c r="C559" s="197"/>
      <c r="D559" s="142"/>
      <c r="E559" s="97"/>
      <c r="G559" s="96"/>
      <c r="H559" s="97"/>
      <c r="I559" s="97"/>
      <c r="J559" s="97"/>
    </row>
    <row r="612" spans="1:10" s="256" customFormat="1">
      <c r="A612" s="196"/>
      <c r="B612" s="154"/>
      <c r="C612" s="197"/>
      <c r="D612" s="142"/>
      <c r="E612" s="97"/>
      <c r="G612" s="96"/>
      <c r="H612" s="97"/>
      <c r="I612" s="97"/>
      <c r="J612" s="97"/>
    </row>
    <row r="622" spans="1:10" s="256" customFormat="1">
      <c r="A622" s="196"/>
      <c r="B622" s="154"/>
      <c r="C622" s="197"/>
      <c r="D622" s="142"/>
      <c r="E622" s="97"/>
      <c r="G622" s="96"/>
      <c r="H622" s="97"/>
      <c r="I622" s="97"/>
      <c r="J622" s="97"/>
    </row>
  </sheetData>
  <sheetProtection algorithmName="SHA-512" hashValue="kNPqb9eQS6YGSQMlbKebTMyHhDWhH7H9z0nIKKpGkBoqBvoSdwN/POOVSWXj+FMvrk7qACnzpmKrNIsMx6MUDw==" saltValue="xcagY551zH9lp8+HqbTbcA==" spinCount="100000" sheet="1"/>
  <mergeCells count="3">
    <mergeCell ref="A1:D1"/>
    <mergeCell ref="A2:E2"/>
    <mergeCell ref="B137:C137"/>
  </mergeCells>
  <dataValidations count="2">
    <dataValidation type="custom" allowBlank="1" showInputMessage="1" showErrorMessage="1" error="Cene je potrebno vnesti na dve decimalni mesti zaokroženo." sqref="C7:C32 C216:E309 D7:E78 C34:C78 C80:D80 B83:B84 C83:D86 C87:E214 B86" xr:uid="{00000000-0002-0000-0500-000000000000}">
      <formula1>B7=ROUND(B7,2)</formula1>
    </dataValidation>
    <dataValidation type="custom" allowBlank="1" showInputMessage="1" showErrorMessage="1" error="Cene je potrebno vnesti na tri decimalna mesta zaokroženo." sqref="C33" xr:uid="{00000000-0002-0000-0500-000001000000}">
      <formula1>C33=ROUND(C33,3)</formula1>
    </dataValidation>
  </dataValidations>
  <printOptions horizontalCentered="1"/>
  <pageMargins left="0.98425196850393704" right="0.59055118110236227" top="0.98425196850393704" bottom="0.59055118110236227" header="0.74803149606299213" footer="0.31496062992125984"/>
  <pageSetup paperSize="9" scale="83" firstPageNumber="3" fitToWidth="0" fitToHeight="0" orientation="portrait" r:id="rId1"/>
  <headerFooter alignWithMargins="0">
    <oddHeader>&amp;R IV. FAZA</oddHeader>
    <oddFooter>&amp;L&amp;8Ureditev površin za promet kolesarjev in pešcev ob R1-220/1334 Krško – Brežice od km 11,090 do km 12,015&amp;RStran &amp;P od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3:E204"/>
  <sheetViews>
    <sheetView view="pageBreakPreview" topLeftCell="A34" zoomScaleNormal="70" zoomScaleSheetLayoutView="100" workbookViewId="0">
      <selection activeCell="D39" sqref="D39"/>
    </sheetView>
  </sheetViews>
  <sheetFormatPr defaultColWidth="8.85546875" defaultRowHeight="16.5"/>
  <cols>
    <col min="1" max="1" width="6.7109375" style="310" customWidth="1"/>
    <col min="2" max="2" width="40.7109375" style="311" customWidth="1"/>
    <col min="3" max="3" width="8.7109375" style="312" customWidth="1"/>
    <col min="4" max="4" width="12.7109375" style="313" customWidth="1"/>
    <col min="5" max="5" width="15.7109375" style="313" customWidth="1"/>
    <col min="6" max="16384" width="8.85546875" style="311"/>
  </cols>
  <sheetData>
    <row r="3" spans="1:5" s="306" customFormat="1" ht="26.25">
      <c r="A3" s="305" t="s">
        <v>132</v>
      </c>
      <c r="C3" s="307"/>
      <c r="D3" s="308"/>
      <c r="E3" s="309" t="s">
        <v>247</v>
      </c>
    </row>
    <row r="4" spans="1:5" s="306" customFormat="1" ht="26.25">
      <c r="A4" s="305"/>
      <c r="C4" s="307"/>
      <c r="D4" s="308"/>
      <c r="E4" s="309"/>
    </row>
    <row r="5" spans="1:5" ht="17.25" thickBot="1"/>
    <row r="6" spans="1:5" ht="17.25" thickBot="1">
      <c r="A6" s="32" t="s">
        <v>54</v>
      </c>
      <c r="B6" s="27" t="s">
        <v>55</v>
      </c>
      <c r="C6" s="27"/>
      <c r="D6" s="27"/>
      <c r="E6" s="28" t="s">
        <v>56</v>
      </c>
    </row>
    <row r="7" spans="1:5">
      <c r="A7" s="310">
        <v>1</v>
      </c>
      <c r="B7" s="311" t="s">
        <v>45</v>
      </c>
      <c r="E7" s="313">
        <f>E46</f>
        <v>0</v>
      </c>
    </row>
    <row r="8" spans="1:5">
      <c r="A8" s="314">
        <v>2</v>
      </c>
      <c r="B8" s="315" t="s">
        <v>33</v>
      </c>
      <c r="C8" s="316"/>
      <c r="D8" s="317"/>
      <c r="E8" s="317">
        <f>E139</f>
        <v>0</v>
      </c>
    </row>
    <row r="9" spans="1:5" ht="17.25" thickBot="1">
      <c r="A9" s="318">
        <v>4</v>
      </c>
      <c r="B9" s="319" t="s">
        <v>133</v>
      </c>
      <c r="C9" s="320"/>
      <c r="D9" s="321"/>
      <c r="E9" s="321">
        <f>E204</f>
        <v>0</v>
      </c>
    </row>
    <row r="10" spans="1:5" s="326" customFormat="1">
      <c r="A10" s="322"/>
      <c r="B10" s="323" t="s">
        <v>106</v>
      </c>
      <c r="C10" s="324"/>
      <c r="D10" s="325"/>
      <c r="E10" s="325">
        <f>SUM(E7:E9)</f>
        <v>0</v>
      </c>
    </row>
    <row r="12" spans="1:5">
      <c r="A12" s="327" t="s">
        <v>104</v>
      </c>
    </row>
    <row r="13" spans="1:5" ht="82.5">
      <c r="A13" s="328" t="s">
        <v>110</v>
      </c>
      <c r="B13" s="329" t="s">
        <v>81</v>
      </c>
    </row>
    <row r="14" spans="1:5" ht="99">
      <c r="A14" s="328" t="s">
        <v>111</v>
      </c>
      <c r="B14" s="329" t="s">
        <v>105</v>
      </c>
    </row>
    <row r="15" spans="1:5" ht="99">
      <c r="A15" s="328" t="s">
        <v>112</v>
      </c>
      <c r="B15" s="329" t="s">
        <v>82</v>
      </c>
    </row>
    <row r="16" spans="1:5" ht="82.5">
      <c r="A16" s="328" t="s">
        <v>113</v>
      </c>
      <c r="B16" s="329" t="s">
        <v>83</v>
      </c>
    </row>
    <row r="17" spans="1:5" ht="82.5">
      <c r="A17" s="328" t="s">
        <v>114</v>
      </c>
      <c r="B17" s="330" t="s">
        <v>166</v>
      </c>
    </row>
    <row r="18" spans="1:5" ht="16.5" customHeight="1">
      <c r="A18" s="331" t="s">
        <v>51</v>
      </c>
      <c r="B18" s="332" t="s">
        <v>50</v>
      </c>
      <c r="C18" s="333" t="s">
        <v>49</v>
      </c>
      <c r="D18" s="334" t="s">
        <v>48</v>
      </c>
      <c r="E18" s="335" t="s">
        <v>47</v>
      </c>
    </row>
    <row r="19" spans="1:5">
      <c r="A19" s="331"/>
      <c r="B19" s="332" t="s">
        <v>46</v>
      </c>
      <c r="C19" s="333"/>
      <c r="D19" s="334"/>
      <c r="E19" s="335"/>
    </row>
    <row r="21" spans="1:5">
      <c r="A21" s="310">
        <v>1</v>
      </c>
      <c r="B21" s="272" t="s">
        <v>45</v>
      </c>
    </row>
    <row r="22" spans="1:5">
      <c r="B22" s="273"/>
    </row>
    <row r="23" spans="1:5">
      <c r="B23" s="272" t="s">
        <v>44</v>
      </c>
      <c r="D23" s="361"/>
    </row>
    <row r="24" spans="1:5">
      <c r="B24" s="273"/>
      <c r="D24" s="361"/>
    </row>
    <row r="25" spans="1:5">
      <c r="A25" s="131">
        <f>MAX(A21:A24)+0.01</f>
        <v>1.01</v>
      </c>
      <c r="B25" s="272" t="s">
        <v>134</v>
      </c>
      <c r="D25" s="361"/>
    </row>
    <row r="26" spans="1:5" ht="33">
      <c r="B26" s="273" t="s">
        <v>135</v>
      </c>
      <c r="D26" s="361"/>
    </row>
    <row r="27" spans="1:5">
      <c r="B27" s="130" t="s">
        <v>136</v>
      </c>
      <c r="C27" s="312">
        <v>0.33600000000000002</v>
      </c>
      <c r="D27" s="361"/>
      <c r="E27" s="313">
        <f>C27*D27</f>
        <v>0</v>
      </c>
    </row>
    <row r="28" spans="1:5">
      <c r="B28" s="273"/>
      <c r="D28" s="361"/>
    </row>
    <row r="29" spans="1:5">
      <c r="A29" s="131">
        <f>MAX(A25:A28)+0.01</f>
        <v>1.02</v>
      </c>
      <c r="B29" s="272" t="s">
        <v>137</v>
      </c>
      <c r="D29" s="361"/>
    </row>
    <row r="30" spans="1:5" ht="49.5">
      <c r="B30" s="273" t="s">
        <v>138</v>
      </c>
      <c r="D30" s="361"/>
    </row>
    <row r="31" spans="1:5">
      <c r="B31" s="273" t="s">
        <v>4</v>
      </c>
      <c r="C31" s="312">
        <v>23</v>
      </c>
      <c r="D31" s="361"/>
      <c r="E31" s="313">
        <f>C31*D31</f>
        <v>0</v>
      </c>
    </row>
    <row r="32" spans="1:5">
      <c r="B32" s="273"/>
      <c r="D32" s="361"/>
    </row>
    <row r="33" spans="1:5">
      <c r="A33" s="150"/>
      <c r="B33" s="336" t="s">
        <v>40</v>
      </c>
      <c r="C33" s="337"/>
      <c r="D33" s="40"/>
      <c r="E33" s="288"/>
    </row>
    <row r="34" spans="1:5">
      <c r="A34" s="150" t="s">
        <v>5</v>
      </c>
      <c r="B34" s="336" t="s">
        <v>39</v>
      </c>
      <c r="C34" s="337"/>
      <c r="D34" s="40"/>
      <c r="E34" s="288"/>
    </row>
    <row r="35" spans="1:5" ht="132">
      <c r="A35" s="150"/>
      <c r="B35" s="339" t="s">
        <v>65</v>
      </c>
      <c r="C35" s="337"/>
      <c r="D35" s="40"/>
      <c r="E35" s="288"/>
    </row>
    <row r="36" spans="1:5">
      <c r="A36" s="150"/>
      <c r="B36" s="339"/>
      <c r="C36" s="337"/>
      <c r="D36" s="40"/>
      <c r="E36" s="288"/>
    </row>
    <row r="37" spans="1:5">
      <c r="A37" s="146">
        <f>MAX(A21:A36)+0.01</f>
        <v>1.03</v>
      </c>
      <c r="B37" s="340" t="s">
        <v>264</v>
      </c>
      <c r="C37" s="337"/>
      <c r="D37" s="40"/>
      <c r="E37" s="288"/>
    </row>
    <row r="38" spans="1:5" ht="33">
      <c r="A38" s="150"/>
      <c r="B38" s="340" t="s">
        <v>35</v>
      </c>
      <c r="C38" s="287"/>
      <c r="D38" s="40"/>
      <c r="E38" s="288"/>
    </row>
    <row r="39" spans="1:5">
      <c r="A39" s="150"/>
      <c r="B39" s="340" t="s">
        <v>265</v>
      </c>
      <c r="C39" s="337">
        <v>16</v>
      </c>
      <c r="D39" s="40"/>
      <c r="E39" s="338">
        <f>C39*D39</f>
        <v>0</v>
      </c>
    </row>
    <row r="40" spans="1:5">
      <c r="B40" s="273"/>
      <c r="D40" s="361"/>
    </row>
    <row r="41" spans="1:5">
      <c r="A41" s="146">
        <f>MAX(A25:A40)+0.01</f>
        <v>1.04</v>
      </c>
      <c r="B41" s="340" t="s">
        <v>38</v>
      </c>
      <c r="C41" s="337"/>
      <c r="D41" s="40"/>
      <c r="E41" s="288"/>
    </row>
    <row r="42" spans="1:5" ht="33">
      <c r="A42" s="150" t="s">
        <v>5</v>
      </c>
      <c r="B42" s="340" t="s">
        <v>37</v>
      </c>
      <c r="C42" s="337"/>
      <c r="D42" s="40"/>
      <c r="E42" s="288"/>
    </row>
    <row r="43" spans="1:5">
      <c r="A43" s="150"/>
      <c r="B43" s="340" t="s">
        <v>6</v>
      </c>
      <c r="C43" s="337">
        <v>7.5</v>
      </c>
      <c r="D43" s="40"/>
      <c r="E43" s="338">
        <f>C43*D43</f>
        <v>0</v>
      </c>
    </row>
    <row r="44" spans="1:5">
      <c r="B44" s="273"/>
      <c r="D44" s="361"/>
    </row>
    <row r="45" spans="1:5">
      <c r="A45" s="341"/>
      <c r="B45" s="342"/>
      <c r="C45" s="343"/>
      <c r="D45" s="362"/>
      <c r="E45" s="344"/>
    </row>
    <row r="46" spans="1:5" ht="17.25" thickBot="1">
      <c r="A46" s="345" t="s">
        <v>34</v>
      </c>
      <c r="B46" s="346"/>
      <c r="C46" s="347"/>
      <c r="D46" s="33"/>
      <c r="E46" s="34">
        <f>SUM(E20:E45)</f>
        <v>0</v>
      </c>
    </row>
    <row r="47" spans="1:5">
      <c r="D47" s="361"/>
    </row>
    <row r="48" spans="1:5">
      <c r="D48" s="361"/>
    </row>
    <row r="49" spans="1:5">
      <c r="A49" s="310">
        <v>2</v>
      </c>
      <c r="B49" s="326" t="s">
        <v>33</v>
      </c>
      <c r="D49" s="361"/>
    </row>
    <row r="50" spans="1:5">
      <c r="B50" s="326"/>
      <c r="D50" s="361"/>
    </row>
    <row r="51" spans="1:5">
      <c r="B51" s="127" t="s">
        <v>32</v>
      </c>
      <c r="D51" s="361"/>
    </row>
    <row r="52" spans="1:5">
      <c r="D52" s="361"/>
    </row>
    <row r="53" spans="1:5">
      <c r="A53" s="131">
        <f>MAX(A49:A52)+0.01</f>
        <v>2.0099999999999998</v>
      </c>
      <c r="B53" s="127" t="s">
        <v>31</v>
      </c>
      <c r="D53" s="361"/>
    </row>
    <row r="54" spans="1:5" ht="37.5" customHeight="1">
      <c r="B54" s="130" t="s">
        <v>30</v>
      </c>
      <c r="D54" s="361"/>
    </row>
    <row r="55" spans="1:5" ht="33">
      <c r="A55" s="129" t="s">
        <v>5</v>
      </c>
      <c r="B55" s="130" t="s">
        <v>279</v>
      </c>
      <c r="D55" s="361"/>
    </row>
    <row r="56" spans="1:5" ht="17.25">
      <c r="A56" s="129"/>
      <c r="B56" s="130" t="s">
        <v>139</v>
      </c>
      <c r="C56" s="312">
        <v>16</v>
      </c>
      <c r="D56" s="361"/>
      <c r="E56" s="313">
        <f>C56*D56</f>
        <v>0</v>
      </c>
    </row>
    <row r="57" spans="1:5">
      <c r="D57" s="361"/>
    </row>
    <row r="58" spans="1:5">
      <c r="A58" s="131">
        <f>MAX(A49:A57)+0.01</f>
        <v>2.0199999999999996</v>
      </c>
      <c r="B58" s="188" t="s">
        <v>140</v>
      </c>
      <c r="D58" s="361"/>
    </row>
    <row r="59" spans="1:5" ht="82.5">
      <c r="B59" s="273" t="s">
        <v>141</v>
      </c>
      <c r="D59" s="361"/>
    </row>
    <row r="60" spans="1:5">
      <c r="A60" s="310" t="s">
        <v>5</v>
      </c>
      <c r="B60" s="273" t="s">
        <v>294</v>
      </c>
      <c r="D60" s="361"/>
    </row>
    <row r="61" spans="1:5" ht="66">
      <c r="A61" s="129" t="s">
        <v>5</v>
      </c>
      <c r="B61" s="273" t="s">
        <v>142</v>
      </c>
      <c r="D61" s="361"/>
    </row>
    <row r="62" spans="1:5" ht="17.25">
      <c r="A62" s="129"/>
      <c r="B62" s="130" t="s">
        <v>139</v>
      </c>
      <c r="C62" s="312">
        <v>417</v>
      </c>
      <c r="D62" s="361"/>
      <c r="E62" s="313">
        <f>C62*D62</f>
        <v>0</v>
      </c>
    </row>
    <row r="63" spans="1:5">
      <c r="A63" s="129"/>
      <c r="B63" s="130"/>
      <c r="D63" s="361"/>
    </row>
    <row r="64" spans="1:5">
      <c r="A64" s="131">
        <f>MAX(A58:A63)+0.01</f>
        <v>2.0299999999999994</v>
      </c>
      <c r="B64" s="188" t="s">
        <v>143</v>
      </c>
      <c r="D64" s="361"/>
    </row>
    <row r="65" spans="1:5" ht="66">
      <c r="B65" s="273" t="s">
        <v>144</v>
      </c>
      <c r="D65" s="361"/>
    </row>
    <row r="66" spans="1:5" ht="66">
      <c r="A66" s="129" t="s">
        <v>5</v>
      </c>
      <c r="B66" s="273" t="s">
        <v>145</v>
      </c>
      <c r="D66" s="361"/>
    </row>
    <row r="67" spans="1:5" ht="17.25">
      <c r="A67" s="129"/>
      <c r="B67" s="130" t="s">
        <v>139</v>
      </c>
      <c r="C67" s="312">
        <v>58.4</v>
      </c>
      <c r="D67" s="361"/>
      <c r="E67" s="313">
        <f>C67*D67</f>
        <v>0</v>
      </c>
    </row>
    <row r="68" spans="1:5">
      <c r="A68" s="129"/>
      <c r="B68" s="130"/>
      <c r="D68" s="361"/>
    </row>
    <row r="69" spans="1:5">
      <c r="A69" s="131">
        <f>MAX(A59:A68)+0.01</f>
        <v>2.0399999999999991</v>
      </c>
      <c r="B69" s="188" t="s">
        <v>248</v>
      </c>
      <c r="D69" s="361"/>
    </row>
    <row r="70" spans="1:5" ht="66">
      <c r="B70" s="273" t="s">
        <v>249</v>
      </c>
      <c r="D70" s="361"/>
    </row>
    <row r="71" spans="1:5" ht="66">
      <c r="A71" s="129" t="s">
        <v>5</v>
      </c>
      <c r="B71" s="273" t="s">
        <v>291</v>
      </c>
      <c r="D71" s="361"/>
    </row>
    <row r="72" spans="1:5" ht="17.25">
      <c r="A72" s="129"/>
      <c r="B72" s="130" t="s">
        <v>139</v>
      </c>
      <c r="C72" s="312">
        <v>62.6</v>
      </c>
      <c r="D72" s="361"/>
      <c r="E72" s="313">
        <f>C72*D72</f>
        <v>0</v>
      </c>
    </row>
    <row r="73" spans="1:5">
      <c r="A73" s="129"/>
      <c r="B73" s="130"/>
      <c r="D73" s="361"/>
    </row>
    <row r="74" spans="1:5">
      <c r="A74" s="131">
        <f>MAX(A65:A73)+0.01</f>
        <v>2.0499999999999989</v>
      </c>
      <c r="B74" s="188" t="s">
        <v>266</v>
      </c>
      <c r="D74" s="361"/>
    </row>
    <row r="75" spans="1:5" ht="82.5">
      <c r="B75" s="273" t="s">
        <v>267</v>
      </c>
      <c r="D75" s="361"/>
    </row>
    <row r="76" spans="1:5" ht="66">
      <c r="A76" s="129" t="s">
        <v>5</v>
      </c>
      <c r="B76" s="273" t="s">
        <v>142</v>
      </c>
      <c r="D76" s="361"/>
    </row>
    <row r="77" spans="1:5" ht="17.25">
      <c r="A77" s="129"/>
      <c r="B77" s="130" t="s">
        <v>139</v>
      </c>
      <c r="C77" s="312">
        <v>10.3</v>
      </c>
      <c r="D77" s="361"/>
      <c r="E77" s="313">
        <f>C77*D77</f>
        <v>0</v>
      </c>
    </row>
    <row r="78" spans="1:5">
      <c r="A78" s="348"/>
      <c r="B78" s="349"/>
      <c r="C78" s="350"/>
      <c r="D78" s="363"/>
      <c r="E78" s="351"/>
    </row>
    <row r="79" spans="1:5">
      <c r="A79" s="131">
        <f>MAX(A70:A78)+0.01</f>
        <v>2.0599999999999987</v>
      </c>
      <c r="B79" s="127" t="s">
        <v>268</v>
      </c>
      <c r="C79" s="350"/>
      <c r="D79" s="363"/>
      <c r="E79" s="351"/>
    </row>
    <row r="80" spans="1:5" ht="66">
      <c r="A80" s="129"/>
      <c r="B80" s="130" t="s">
        <v>269</v>
      </c>
      <c r="C80" s="350"/>
      <c r="D80" s="363"/>
      <c r="E80" s="351"/>
    </row>
    <row r="81" spans="1:5" ht="33">
      <c r="A81" s="129" t="s">
        <v>5</v>
      </c>
      <c r="B81" s="130" t="s">
        <v>270</v>
      </c>
      <c r="C81" s="350"/>
      <c r="D81" s="363"/>
      <c r="E81" s="351"/>
    </row>
    <row r="82" spans="1:5" ht="17.25">
      <c r="A82" s="129" t="s">
        <v>271</v>
      </c>
      <c r="B82" s="130" t="s">
        <v>280</v>
      </c>
      <c r="C82" s="350"/>
      <c r="D82" s="363"/>
      <c r="E82" s="351"/>
    </row>
    <row r="83" spans="1:5" ht="17.25">
      <c r="A83" s="129"/>
      <c r="B83" s="130" t="s">
        <v>139</v>
      </c>
      <c r="C83" s="350">
        <v>76</v>
      </c>
      <c r="D83" s="363"/>
      <c r="E83" s="351">
        <f>C83*D83</f>
        <v>0</v>
      </c>
    </row>
    <row r="84" spans="1:5">
      <c r="A84" s="352"/>
      <c r="B84" s="353"/>
      <c r="C84" s="350"/>
      <c r="D84" s="363"/>
      <c r="E84" s="351"/>
    </row>
    <row r="85" spans="1:5">
      <c r="A85" s="131">
        <f>MAX(A76:A84)+0.01</f>
        <v>2.0699999999999985</v>
      </c>
      <c r="B85" s="127" t="s">
        <v>268</v>
      </c>
      <c r="C85" s="350"/>
      <c r="D85" s="363"/>
      <c r="E85" s="351"/>
    </row>
    <row r="86" spans="1:5" ht="66">
      <c r="A86" s="129"/>
      <c r="B86" s="130" t="s">
        <v>272</v>
      </c>
      <c r="C86" s="350"/>
      <c r="D86" s="363"/>
      <c r="E86" s="351"/>
    </row>
    <row r="87" spans="1:5" ht="71.25" customHeight="1">
      <c r="A87" s="129" t="s">
        <v>5</v>
      </c>
      <c r="B87" s="130" t="s">
        <v>273</v>
      </c>
      <c r="C87" s="350"/>
      <c r="D87" s="363"/>
      <c r="E87" s="351"/>
    </row>
    <row r="88" spans="1:5" ht="17.25">
      <c r="A88" s="129" t="s">
        <v>271</v>
      </c>
      <c r="B88" s="130" t="s">
        <v>281</v>
      </c>
      <c r="C88" s="350"/>
      <c r="D88" s="363"/>
      <c r="E88" s="351"/>
    </row>
    <row r="89" spans="1:5" ht="17.25">
      <c r="A89" s="129"/>
      <c r="B89" s="130" t="s">
        <v>139</v>
      </c>
      <c r="C89" s="350">
        <v>121.25</v>
      </c>
      <c r="D89" s="363"/>
      <c r="E89" s="351">
        <f>C89*D89</f>
        <v>0</v>
      </c>
    </row>
    <row r="90" spans="1:5">
      <c r="A90" s="129"/>
      <c r="B90" s="130"/>
      <c r="C90" s="350"/>
      <c r="D90" s="363"/>
      <c r="E90" s="351"/>
    </row>
    <row r="91" spans="1:5">
      <c r="A91" s="131">
        <f>MAX(A82:A90)+0.01</f>
        <v>2.0799999999999983</v>
      </c>
      <c r="B91" s="127" t="s">
        <v>274</v>
      </c>
      <c r="C91" s="350"/>
      <c r="D91" s="363"/>
      <c r="E91" s="351"/>
    </row>
    <row r="92" spans="1:5" ht="49.5">
      <c r="A92" s="129"/>
      <c r="B92" s="130" t="s">
        <v>275</v>
      </c>
      <c r="C92" s="350"/>
      <c r="D92" s="363"/>
      <c r="E92" s="351"/>
    </row>
    <row r="93" spans="1:5" ht="72" customHeight="1">
      <c r="A93" s="129" t="s">
        <v>5</v>
      </c>
      <c r="B93" s="130" t="s">
        <v>276</v>
      </c>
      <c r="C93" s="350"/>
      <c r="D93" s="363"/>
      <c r="E93" s="351"/>
    </row>
    <row r="94" spans="1:5" ht="17.25">
      <c r="A94" s="129" t="s">
        <v>271</v>
      </c>
      <c r="B94" s="130" t="s">
        <v>282</v>
      </c>
      <c r="C94" s="350"/>
      <c r="D94" s="363"/>
      <c r="E94" s="351"/>
    </row>
    <row r="95" spans="1:5" ht="17.25">
      <c r="A95" s="129"/>
      <c r="B95" s="130" t="s">
        <v>139</v>
      </c>
      <c r="C95" s="350">
        <v>29.4</v>
      </c>
      <c r="D95" s="363"/>
      <c r="E95" s="351">
        <f>C95*D95</f>
        <v>0</v>
      </c>
    </row>
    <row r="96" spans="1:5">
      <c r="A96" s="129"/>
      <c r="B96" s="130"/>
      <c r="C96" s="350"/>
      <c r="D96" s="363"/>
      <c r="E96" s="351"/>
    </row>
    <row r="97" spans="1:5">
      <c r="A97" s="131">
        <f>MAX(A88:A96)+0.01</f>
        <v>2.0899999999999981</v>
      </c>
      <c r="B97" s="127" t="s">
        <v>277</v>
      </c>
      <c r="C97" s="350"/>
      <c r="D97" s="363"/>
      <c r="E97" s="351"/>
    </row>
    <row r="98" spans="1:5" ht="49.5">
      <c r="A98" s="129"/>
      <c r="B98" s="130" t="s">
        <v>278</v>
      </c>
      <c r="C98" s="350"/>
      <c r="D98" s="363"/>
      <c r="E98" s="351"/>
    </row>
    <row r="99" spans="1:5" ht="69.75" customHeight="1">
      <c r="A99" s="129" t="s">
        <v>5</v>
      </c>
      <c r="B99" s="130" t="s">
        <v>276</v>
      </c>
      <c r="C99" s="350"/>
      <c r="D99" s="363"/>
      <c r="E99" s="351"/>
    </row>
    <row r="100" spans="1:5" ht="17.25">
      <c r="A100" s="129" t="s">
        <v>271</v>
      </c>
      <c r="B100" s="130" t="s">
        <v>282</v>
      </c>
      <c r="C100" s="350"/>
      <c r="D100" s="363"/>
      <c r="E100" s="351"/>
    </row>
    <row r="101" spans="1:5" ht="17.25">
      <c r="A101" s="129"/>
      <c r="B101" s="130" t="s">
        <v>139</v>
      </c>
      <c r="C101" s="350">
        <v>31.5</v>
      </c>
      <c r="D101" s="363"/>
      <c r="E101" s="351">
        <f>C101*D101</f>
        <v>0</v>
      </c>
    </row>
    <row r="102" spans="1:5">
      <c r="A102" s="348"/>
      <c r="B102" s="349"/>
      <c r="C102" s="350"/>
      <c r="D102" s="363"/>
      <c r="E102" s="351"/>
    </row>
    <row r="103" spans="1:5" ht="33">
      <c r="A103" s="348"/>
      <c r="B103" s="127" t="s">
        <v>70</v>
      </c>
      <c r="C103" s="350"/>
      <c r="D103" s="363"/>
      <c r="E103" s="351"/>
    </row>
    <row r="104" spans="1:5">
      <c r="A104" s="348"/>
      <c r="B104" s="349"/>
      <c r="C104" s="350"/>
      <c r="D104" s="363"/>
      <c r="E104" s="351"/>
    </row>
    <row r="105" spans="1:5">
      <c r="A105" s="131">
        <f>MAX(A69:A104)+0.01</f>
        <v>2.0999999999999979</v>
      </c>
      <c r="B105" s="272" t="s">
        <v>146</v>
      </c>
      <c r="C105" s="350"/>
      <c r="D105" s="363"/>
      <c r="E105" s="351"/>
    </row>
    <row r="106" spans="1:5" ht="33">
      <c r="A106" s="129"/>
      <c r="B106" s="273" t="s">
        <v>147</v>
      </c>
      <c r="C106" s="350"/>
      <c r="D106" s="363"/>
      <c r="E106" s="351"/>
    </row>
    <row r="107" spans="1:5" ht="51" customHeight="1">
      <c r="A107" s="129" t="s">
        <v>5</v>
      </c>
      <c r="B107" s="273" t="s">
        <v>148</v>
      </c>
      <c r="C107" s="350"/>
      <c r="D107" s="363"/>
      <c r="E107" s="351"/>
    </row>
    <row r="108" spans="1:5" ht="17.25">
      <c r="A108" s="129"/>
      <c r="B108" s="130" t="s">
        <v>139</v>
      </c>
      <c r="C108" s="350">
        <v>151</v>
      </c>
      <c r="D108" s="363"/>
      <c r="E108" s="351">
        <f>C108*D108</f>
        <v>0</v>
      </c>
    </row>
    <row r="109" spans="1:5">
      <c r="A109" s="348"/>
      <c r="B109" s="167"/>
      <c r="C109" s="350"/>
      <c r="D109" s="363"/>
      <c r="E109" s="351"/>
    </row>
    <row r="110" spans="1:5">
      <c r="A110" s="131">
        <f>MAX(A105:A109)+0.01</f>
        <v>2.1099999999999977</v>
      </c>
      <c r="B110" s="272" t="s">
        <v>146</v>
      </c>
      <c r="C110" s="350"/>
      <c r="D110" s="363"/>
      <c r="E110" s="351"/>
    </row>
    <row r="111" spans="1:5" ht="66">
      <c r="A111" s="273" t="s">
        <v>5</v>
      </c>
      <c r="B111" s="273" t="s">
        <v>250</v>
      </c>
      <c r="C111" s="350"/>
      <c r="D111" s="363"/>
      <c r="E111" s="351"/>
    </row>
    <row r="112" spans="1:5" ht="17.25">
      <c r="A112" s="129"/>
      <c r="B112" s="130" t="s">
        <v>139</v>
      </c>
      <c r="C112" s="350">
        <v>28</v>
      </c>
      <c r="D112" s="363"/>
      <c r="E112" s="351">
        <f>C112*D112</f>
        <v>0</v>
      </c>
    </row>
    <row r="113" spans="1:5">
      <c r="A113" s="129"/>
      <c r="B113" s="130"/>
      <c r="C113" s="350"/>
      <c r="D113" s="363"/>
      <c r="E113" s="351"/>
    </row>
    <row r="114" spans="1:5">
      <c r="A114" s="131">
        <f>MAX(A105:A113)+0.01</f>
        <v>2.1199999999999974</v>
      </c>
      <c r="B114" s="127" t="s">
        <v>283</v>
      </c>
      <c r="C114" s="350"/>
      <c r="D114" s="363"/>
      <c r="E114" s="351"/>
    </row>
    <row r="115" spans="1:5" ht="33">
      <c r="A115" s="129"/>
      <c r="B115" s="138" t="s">
        <v>284</v>
      </c>
      <c r="C115" s="350"/>
      <c r="D115" s="363"/>
      <c r="E115" s="351"/>
    </row>
    <row r="116" spans="1:5" ht="33">
      <c r="A116" s="129" t="s">
        <v>5</v>
      </c>
      <c r="B116" s="167" t="s">
        <v>285</v>
      </c>
      <c r="C116" s="350"/>
      <c r="D116" s="363"/>
      <c r="E116" s="351"/>
    </row>
    <row r="117" spans="1:5" ht="17.25">
      <c r="A117" s="129"/>
      <c r="B117" s="130" t="s">
        <v>139</v>
      </c>
      <c r="C117" s="350">
        <v>76</v>
      </c>
      <c r="D117" s="363"/>
      <c r="E117" s="351">
        <f>C117*D117</f>
        <v>0</v>
      </c>
    </row>
    <row r="118" spans="1:5">
      <c r="A118" s="158"/>
      <c r="B118" s="97"/>
      <c r="C118" s="350"/>
      <c r="D118" s="363"/>
      <c r="E118" s="351"/>
    </row>
    <row r="119" spans="1:5">
      <c r="A119" s="131">
        <f>MAX(A110:A118)+0.01</f>
        <v>2.1299999999999972</v>
      </c>
      <c r="B119" s="127" t="s">
        <v>2</v>
      </c>
      <c r="C119" s="350"/>
      <c r="D119" s="363"/>
      <c r="E119" s="351"/>
    </row>
    <row r="120" spans="1:5" ht="49.5">
      <c r="A120" s="129"/>
      <c r="B120" s="167" t="s">
        <v>286</v>
      </c>
      <c r="C120" s="350"/>
      <c r="D120" s="363"/>
      <c r="E120" s="351"/>
    </row>
    <row r="121" spans="1:5" ht="33">
      <c r="A121" s="129" t="s">
        <v>5</v>
      </c>
      <c r="B121" s="167" t="s">
        <v>287</v>
      </c>
      <c r="C121" s="350"/>
      <c r="D121" s="363"/>
      <c r="E121" s="351"/>
    </row>
    <row r="122" spans="1:5" ht="17.25">
      <c r="A122" s="129"/>
      <c r="B122" s="130" t="s">
        <v>139</v>
      </c>
      <c r="C122" s="350">
        <v>101</v>
      </c>
      <c r="D122" s="363"/>
      <c r="E122" s="351">
        <f>C122*D122</f>
        <v>0</v>
      </c>
    </row>
    <row r="123" spans="1:5">
      <c r="A123" s="129"/>
      <c r="B123" s="130"/>
      <c r="C123" s="350"/>
      <c r="D123" s="363"/>
      <c r="E123" s="351"/>
    </row>
    <row r="124" spans="1:5">
      <c r="A124" s="131">
        <f>MAX(A110:A123)+0.01</f>
        <v>2.139999999999997</v>
      </c>
      <c r="B124" s="127" t="s">
        <v>2</v>
      </c>
      <c r="C124" s="350"/>
      <c r="D124" s="363"/>
      <c r="E124" s="351"/>
    </row>
    <row r="125" spans="1:5" ht="33">
      <c r="A125" s="129"/>
      <c r="B125" s="130" t="s">
        <v>292</v>
      </c>
      <c r="C125" s="350"/>
      <c r="D125" s="363"/>
      <c r="E125" s="351"/>
    </row>
    <row r="126" spans="1:5" ht="17.25">
      <c r="A126" s="129"/>
      <c r="B126" s="130" t="s">
        <v>293</v>
      </c>
      <c r="C126" s="350">
        <v>30</v>
      </c>
      <c r="D126" s="363"/>
      <c r="E126" s="351">
        <f>C126*D126</f>
        <v>0</v>
      </c>
    </row>
    <row r="127" spans="1:5">
      <c r="A127" s="190"/>
      <c r="B127" s="167"/>
      <c r="C127" s="350"/>
      <c r="D127" s="363"/>
      <c r="E127" s="351"/>
    </row>
    <row r="128" spans="1:5">
      <c r="A128" s="131">
        <f>MAX(A115:A127)+0.01</f>
        <v>2.1499999999999968</v>
      </c>
      <c r="B128" s="127" t="s">
        <v>2</v>
      </c>
      <c r="C128" s="350"/>
      <c r="D128" s="363"/>
      <c r="E128" s="351"/>
    </row>
    <row r="129" spans="1:5" ht="49.5">
      <c r="A129" s="129"/>
      <c r="B129" s="167" t="s">
        <v>288</v>
      </c>
      <c r="C129" s="350"/>
      <c r="D129" s="363"/>
      <c r="E129" s="351"/>
    </row>
    <row r="130" spans="1:5" ht="33">
      <c r="A130" s="129" t="s">
        <v>5</v>
      </c>
      <c r="B130" s="289" t="s">
        <v>289</v>
      </c>
      <c r="C130" s="350"/>
      <c r="D130" s="363"/>
      <c r="E130" s="351"/>
    </row>
    <row r="131" spans="1:5" ht="17.25">
      <c r="A131" s="129"/>
      <c r="B131" s="130" t="s">
        <v>139</v>
      </c>
      <c r="C131" s="350">
        <v>2.5</v>
      </c>
      <c r="D131" s="363"/>
      <c r="E131" s="351">
        <f>C131*D131</f>
        <v>0</v>
      </c>
    </row>
    <row r="132" spans="1:5">
      <c r="A132" s="190"/>
      <c r="B132" s="167"/>
      <c r="C132" s="350"/>
      <c r="D132" s="363"/>
      <c r="E132" s="351"/>
    </row>
    <row r="133" spans="1:5">
      <c r="A133" s="131">
        <f>MAX(A120:A132)+0.01</f>
        <v>2.1599999999999966</v>
      </c>
      <c r="B133" s="127" t="s">
        <v>2</v>
      </c>
      <c r="C133" s="350"/>
      <c r="D133" s="363"/>
      <c r="E133" s="351"/>
    </row>
    <row r="134" spans="1:5" ht="49.5">
      <c r="A134" s="129"/>
      <c r="B134" s="167" t="s">
        <v>290</v>
      </c>
      <c r="C134" s="350"/>
      <c r="D134" s="363"/>
      <c r="E134" s="351"/>
    </row>
    <row r="135" spans="1:5" ht="33">
      <c r="A135" s="129" t="s">
        <v>5</v>
      </c>
      <c r="B135" s="289" t="s">
        <v>289</v>
      </c>
      <c r="C135" s="350"/>
      <c r="D135" s="363"/>
      <c r="E135" s="351"/>
    </row>
    <row r="136" spans="1:5" ht="17.25">
      <c r="A136" s="129"/>
      <c r="B136" s="130" t="s">
        <v>139</v>
      </c>
      <c r="C136" s="350">
        <v>2.5</v>
      </c>
      <c r="D136" s="363"/>
      <c r="E136" s="351">
        <f>C136*D136</f>
        <v>0</v>
      </c>
    </row>
    <row r="137" spans="1:5">
      <c r="A137" s="129"/>
      <c r="B137" s="130"/>
      <c r="C137" s="350"/>
      <c r="D137" s="363"/>
      <c r="E137" s="351"/>
    </row>
    <row r="138" spans="1:5">
      <c r="A138" s="354"/>
      <c r="B138" s="355"/>
      <c r="C138" s="356"/>
      <c r="D138" s="364"/>
      <c r="E138" s="357"/>
    </row>
    <row r="139" spans="1:5" ht="17.25" thickBot="1">
      <c r="A139" s="345" t="s">
        <v>20</v>
      </c>
      <c r="B139" s="346"/>
      <c r="C139" s="347"/>
      <c r="D139" s="33"/>
      <c r="E139" s="34">
        <f>SUM(E52:E138)</f>
        <v>0</v>
      </c>
    </row>
    <row r="140" spans="1:5">
      <c r="A140" s="348"/>
      <c r="B140" s="349"/>
      <c r="C140" s="350"/>
      <c r="D140" s="363"/>
      <c r="E140" s="351"/>
    </row>
    <row r="141" spans="1:5">
      <c r="A141" s="348"/>
      <c r="B141" s="349"/>
      <c r="C141" s="350"/>
      <c r="D141" s="363"/>
      <c r="E141" s="351"/>
    </row>
    <row r="142" spans="1:5">
      <c r="A142" s="348">
        <v>4</v>
      </c>
      <c r="B142" s="358" t="s">
        <v>133</v>
      </c>
      <c r="C142" s="350"/>
      <c r="D142" s="363"/>
      <c r="E142" s="351"/>
    </row>
    <row r="143" spans="1:5">
      <c r="A143" s="348"/>
      <c r="B143" s="349"/>
      <c r="C143" s="350"/>
      <c r="D143" s="363"/>
      <c r="E143" s="351"/>
    </row>
    <row r="144" spans="1:5">
      <c r="A144" s="348"/>
      <c r="B144" s="358" t="s">
        <v>149</v>
      </c>
      <c r="C144" s="350"/>
      <c r="D144" s="363"/>
      <c r="E144" s="351"/>
    </row>
    <row r="145" spans="1:5">
      <c r="A145" s="348"/>
      <c r="B145" s="349"/>
      <c r="C145" s="350"/>
      <c r="D145" s="363"/>
      <c r="E145" s="351"/>
    </row>
    <row r="146" spans="1:5">
      <c r="A146" s="131">
        <f>MAX(A142:A145)+0.01</f>
        <v>4.01</v>
      </c>
      <c r="B146" s="127" t="s">
        <v>150</v>
      </c>
      <c r="C146" s="350"/>
      <c r="D146" s="363"/>
      <c r="E146" s="351"/>
    </row>
    <row r="147" spans="1:5" ht="66">
      <c r="A147" s="348"/>
      <c r="B147" s="273" t="s">
        <v>254</v>
      </c>
      <c r="C147" s="350"/>
      <c r="D147" s="363"/>
      <c r="E147" s="351"/>
    </row>
    <row r="148" spans="1:5" ht="37.5" customHeight="1">
      <c r="A148" s="129" t="s">
        <v>5</v>
      </c>
      <c r="B148" s="130" t="s">
        <v>253</v>
      </c>
      <c r="C148" s="350"/>
      <c r="D148" s="363"/>
      <c r="E148" s="351"/>
    </row>
    <row r="149" spans="1:5" ht="17.25">
      <c r="A149" s="348"/>
      <c r="B149" s="167" t="s">
        <v>151</v>
      </c>
      <c r="C149" s="350">
        <v>90</v>
      </c>
      <c r="D149" s="363"/>
      <c r="E149" s="351">
        <f>C149*D149</f>
        <v>0</v>
      </c>
    </row>
    <row r="150" spans="1:5">
      <c r="A150" s="348"/>
      <c r="B150" s="349"/>
      <c r="C150" s="350"/>
      <c r="D150" s="363"/>
      <c r="E150" s="351"/>
    </row>
    <row r="151" spans="1:5">
      <c r="A151" s="131">
        <f>MAX(A142:A150)+0.01</f>
        <v>4.0199999999999996</v>
      </c>
      <c r="B151" s="127" t="s">
        <v>152</v>
      </c>
      <c r="C151" s="350"/>
      <c r="D151" s="363"/>
      <c r="E151" s="351"/>
    </row>
    <row r="152" spans="1:5" ht="66">
      <c r="A152" s="348"/>
      <c r="B152" s="273" t="s">
        <v>153</v>
      </c>
      <c r="C152" s="350"/>
      <c r="D152" s="363"/>
      <c r="E152" s="351"/>
    </row>
    <row r="153" spans="1:5" ht="37.5" customHeight="1">
      <c r="A153" s="129" t="s">
        <v>5</v>
      </c>
      <c r="B153" s="130" t="s">
        <v>168</v>
      </c>
      <c r="C153" s="350"/>
      <c r="D153" s="363"/>
      <c r="E153" s="351"/>
    </row>
    <row r="154" spans="1:5" ht="17.25">
      <c r="A154" s="348"/>
      <c r="B154" s="167" t="s">
        <v>151</v>
      </c>
      <c r="C154" s="350">
        <v>90</v>
      </c>
      <c r="D154" s="363"/>
      <c r="E154" s="351">
        <f>C154*D154</f>
        <v>0</v>
      </c>
    </row>
    <row r="155" spans="1:5">
      <c r="A155" s="348"/>
      <c r="B155" s="167"/>
      <c r="C155" s="350"/>
      <c r="D155" s="363"/>
      <c r="E155" s="351"/>
    </row>
    <row r="156" spans="1:5">
      <c r="A156" s="131">
        <f>MAX(A147:A155)+0.01</f>
        <v>4.0299999999999994</v>
      </c>
      <c r="B156" s="127" t="s">
        <v>152</v>
      </c>
      <c r="C156" s="350"/>
      <c r="D156" s="363"/>
      <c r="E156" s="351"/>
    </row>
    <row r="157" spans="1:5" ht="66">
      <c r="A157" s="348"/>
      <c r="B157" s="273" t="s">
        <v>258</v>
      </c>
      <c r="C157" s="350"/>
      <c r="D157" s="363"/>
      <c r="E157" s="351"/>
    </row>
    <row r="158" spans="1:5" ht="37.5" customHeight="1">
      <c r="A158" s="129" t="s">
        <v>5</v>
      </c>
      <c r="B158" s="130" t="s">
        <v>259</v>
      </c>
      <c r="C158" s="350"/>
      <c r="D158" s="363"/>
      <c r="E158" s="351"/>
    </row>
    <row r="159" spans="1:5" ht="17.25">
      <c r="A159" s="348"/>
      <c r="B159" s="167" t="s">
        <v>151</v>
      </c>
      <c r="C159" s="350">
        <v>90</v>
      </c>
      <c r="D159" s="363"/>
      <c r="E159" s="351">
        <f>C159*D159</f>
        <v>0</v>
      </c>
    </row>
    <row r="160" spans="1:5">
      <c r="A160" s="348"/>
      <c r="B160" s="167"/>
      <c r="C160" s="350"/>
      <c r="D160" s="363"/>
      <c r="E160" s="351"/>
    </row>
    <row r="161" spans="1:5">
      <c r="A161" s="146">
        <f>MAX(A149:A160)+0.01</f>
        <v>4.0399999999999991</v>
      </c>
      <c r="B161" s="359" t="s">
        <v>155</v>
      </c>
      <c r="D161" s="361"/>
    </row>
    <row r="162" spans="1:5" ht="66">
      <c r="B162" s="283" t="s">
        <v>156</v>
      </c>
      <c r="D162" s="361"/>
    </row>
    <row r="163" spans="1:5" ht="33">
      <c r="A163" s="150" t="s">
        <v>5</v>
      </c>
      <c r="B163" s="283" t="s">
        <v>167</v>
      </c>
      <c r="D163" s="361"/>
    </row>
    <row r="164" spans="1:5" ht="17.25">
      <c r="B164" s="339" t="s">
        <v>151</v>
      </c>
      <c r="C164" s="312">
        <v>11</v>
      </c>
      <c r="D164" s="361"/>
      <c r="E164" s="313">
        <f>C164*D164</f>
        <v>0</v>
      </c>
    </row>
    <row r="165" spans="1:5">
      <c r="A165" s="348"/>
      <c r="B165" s="167"/>
      <c r="C165" s="350"/>
      <c r="D165" s="363"/>
      <c r="E165" s="351"/>
    </row>
    <row r="166" spans="1:5">
      <c r="A166" s="146">
        <f>MAX(A154:A165)+0.01</f>
        <v>4.0499999999999989</v>
      </c>
      <c r="B166" s="359" t="s">
        <v>155</v>
      </c>
      <c r="D166" s="361"/>
    </row>
    <row r="167" spans="1:5" ht="66">
      <c r="B167" s="283" t="s">
        <v>260</v>
      </c>
      <c r="D167" s="361"/>
    </row>
    <row r="168" spans="1:5" ht="33">
      <c r="A168" s="150" t="s">
        <v>5</v>
      </c>
      <c r="B168" s="283" t="s">
        <v>261</v>
      </c>
      <c r="D168" s="361"/>
    </row>
    <row r="169" spans="1:5" ht="17.25">
      <c r="B169" s="339" t="s">
        <v>151</v>
      </c>
      <c r="C169" s="312">
        <v>40</v>
      </c>
      <c r="D169" s="361"/>
      <c r="E169" s="313">
        <f>C169*D169</f>
        <v>0</v>
      </c>
    </row>
    <row r="170" spans="1:5">
      <c r="A170" s="348"/>
      <c r="B170" s="130"/>
      <c r="C170" s="350"/>
      <c r="D170" s="363"/>
      <c r="E170" s="351"/>
    </row>
    <row r="171" spans="1:5">
      <c r="A171" s="131">
        <f>MAX(A151:A166)+0.01</f>
        <v>4.0599999999999987</v>
      </c>
      <c r="B171" s="188" t="s">
        <v>2</v>
      </c>
      <c r="C171" s="350"/>
      <c r="D171" s="363"/>
      <c r="E171" s="351"/>
    </row>
    <row r="172" spans="1:5" ht="33">
      <c r="A172" s="129" t="s">
        <v>5</v>
      </c>
      <c r="B172" s="273" t="s">
        <v>154</v>
      </c>
      <c r="C172" s="350"/>
      <c r="D172" s="363"/>
      <c r="E172" s="351"/>
    </row>
    <row r="173" spans="1:5" ht="17.25">
      <c r="A173" s="348"/>
      <c r="B173" s="167" t="s">
        <v>151</v>
      </c>
      <c r="C173" s="350">
        <v>104</v>
      </c>
      <c r="D173" s="363"/>
      <c r="E173" s="351">
        <f>C173*D173</f>
        <v>0</v>
      </c>
    </row>
    <row r="174" spans="1:5">
      <c r="A174" s="348"/>
      <c r="B174" s="349"/>
      <c r="C174" s="350"/>
      <c r="D174" s="363"/>
      <c r="E174" s="351"/>
    </row>
    <row r="175" spans="1:5">
      <c r="A175" s="348"/>
      <c r="B175" s="167"/>
      <c r="C175" s="350"/>
      <c r="D175" s="363"/>
      <c r="E175" s="351"/>
    </row>
    <row r="176" spans="1:5">
      <c r="A176" s="348"/>
      <c r="B176" s="358" t="s">
        <v>157</v>
      </c>
      <c r="C176" s="350"/>
      <c r="D176" s="363"/>
      <c r="E176" s="351"/>
    </row>
    <row r="177" spans="1:5">
      <c r="A177" s="348"/>
      <c r="B177" s="349"/>
      <c r="C177" s="350"/>
      <c r="D177" s="363"/>
      <c r="E177" s="351"/>
    </row>
    <row r="178" spans="1:5">
      <c r="A178" s="131">
        <f>MAX(A171:A177)+0.01</f>
        <v>4.0699999999999985</v>
      </c>
      <c r="B178" s="188" t="s">
        <v>251</v>
      </c>
      <c r="C178" s="350"/>
      <c r="D178" s="363"/>
      <c r="E178" s="351"/>
    </row>
    <row r="179" spans="1:5" ht="49.5">
      <c r="A179" s="348"/>
      <c r="B179" s="144" t="s">
        <v>262</v>
      </c>
      <c r="C179" s="350"/>
      <c r="D179" s="363"/>
      <c r="E179" s="351"/>
    </row>
    <row r="180" spans="1:5" ht="33">
      <c r="A180" s="129" t="s">
        <v>5</v>
      </c>
      <c r="B180" s="144" t="s">
        <v>158</v>
      </c>
      <c r="C180" s="350"/>
      <c r="D180" s="363"/>
      <c r="E180" s="351"/>
    </row>
    <row r="181" spans="1:5">
      <c r="A181" s="348"/>
      <c r="B181" s="144" t="s">
        <v>0</v>
      </c>
      <c r="C181" s="350">
        <v>12</v>
      </c>
      <c r="D181" s="363"/>
      <c r="E181" s="351">
        <f>C181*D181</f>
        <v>0</v>
      </c>
    </row>
    <row r="182" spans="1:5">
      <c r="A182" s="348"/>
      <c r="B182" s="144"/>
      <c r="C182" s="350"/>
      <c r="D182" s="363"/>
      <c r="E182" s="351"/>
    </row>
    <row r="183" spans="1:5">
      <c r="A183" s="131">
        <f>MAX(A178:A182)+0.01</f>
        <v>4.0799999999999983</v>
      </c>
      <c r="B183" s="188" t="s">
        <v>160</v>
      </c>
      <c r="C183" s="350"/>
      <c r="D183" s="363"/>
      <c r="E183" s="351"/>
    </row>
    <row r="184" spans="1:5" ht="49.5">
      <c r="A184" s="348"/>
      <c r="B184" s="144" t="s">
        <v>161</v>
      </c>
      <c r="C184" s="350"/>
      <c r="D184" s="363"/>
      <c r="E184" s="351"/>
    </row>
    <row r="185" spans="1:5" ht="33">
      <c r="A185" s="129" t="s">
        <v>5</v>
      </c>
      <c r="B185" s="144" t="s">
        <v>159</v>
      </c>
      <c r="C185" s="350"/>
      <c r="D185" s="363"/>
      <c r="E185" s="351"/>
    </row>
    <row r="186" spans="1:5">
      <c r="A186" s="348"/>
      <c r="B186" s="144" t="s">
        <v>0</v>
      </c>
      <c r="C186" s="350">
        <v>1</v>
      </c>
      <c r="D186" s="363"/>
      <c r="E186" s="351">
        <f>C186*D186</f>
        <v>0</v>
      </c>
    </row>
    <row r="187" spans="1:5">
      <c r="A187" s="348"/>
      <c r="B187" s="353"/>
      <c r="C187" s="350"/>
      <c r="D187" s="363"/>
      <c r="E187" s="351"/>
    </row>
    <row r="188" spans="1:5">
      <c r="A188" s="131">
        <f>MAX(A183:A187)+0.01</f>
        <v>4.0899999999999981</v>
      </c>
      <c r="B188" s="129" t="s">
        <v>162</v>
      </c>
      <c r="C188" s="350"/>
      <c r="D188" s="363"/>
      <c r="E188" s="351"/>
    </row>
    <row r="189" spans="1:5" ht="70.5" customHeight="1">
      <c r="A189" s="129" t="s">
        <v>5</v>
      </c>
      <c r="B189" s="144" t="s">
        <v>252</v>
      </c>
      <c r="C189" s="350"/>
      <c r="D189" s="363"/>
      <c r="E189" s="351"/>
    </row>
    <row r="190" spans="1:5">
      <c r="A190" s="348"/>
      <c r="B190" s="144" t="s">
        <v>0</v>
      </c>
      <c r="C190" s="350">
        <v>12</v>
      </c>
      <c r="D190" s="363"/>
      <c r="E190" s="351">
        <f>C190*D190</f>
        <v>0</v>
      </c>
    </row>
    <row r="191" spans="1:5">
      <c r="A191" s="348"/>
      <c r="B191" s="144"/>
      <c r="C191" s="350"/>
      <c r="D191" s="363"/>
      <c r="E191" s="351"/>
    </row>
    <row r="192" spans="1:5">
      <c r="A192" s="131">
        <f>MAX(A188:A191)+0.01</f>
        <v>4.0999999999999979</v>
      </c>
      <c r="B192" s="272" t="s">
        <v>163</v>
      </c>
      <c r="C192" s="350"/>
      <c r="D192" s="363"/>
      <c r="E192" s="351"/>
    </row>
    <row r="193" spans="1:5" ht="55.5" customHeight="1">
      <c r="A193" s="348"/>
      <c r="B193" s="130" t="s">
        <v>164</v>
      </c>
      <c r="C193" s="350"/>
      <c r="D193" s="363"/>
      <c r="E193" s="351"/>
    </row>
    <row r="194" spans="1:5">
      <c r="A194" s="348"/>
      <c r="B194" s="273" t="s">
        <v>0</v>
      </c>
      <c r="C194" s="350">
        <v>2</v>
      </c>
      <c r="D194" s="363"/>
      <c r="E194" s="351">
        <f>C194*D194</f>
        <v>0</v>
      </c>
    </row>
    <row r="195" spans="1:5">
      <c r="A195" s="348"/>
      <c r="B195" s="349"/>
      <c r="C195" s="350"/>
      <c r="D195" s="363"/>
      <c r="E195" s="351"/>
    </row>
    <row r="196" spans="1:5" ht="33">
      <c r="B196" s="360" t="s">
        <v>255</v>
      </c>
      <c r="D196" s="361"/>
    </row>
    <row r="197" spans="1:5">
      <c r="B197" s="147"/>
      <c r="D197" s="361"/>
    </row>
    <row r="198" spans="1:5">
      <c r="A198" s="146">
        <f>MAX(A189:A197)+0.01</f>
        <v>4.1099999999999977</v>
      </c>
      <c r="B198" s="360" t="s">
        <v>256</v>
      </c>
      <c r="D198" s="361"/>
    </row>
    <row r="199" spans="1:5" ht="55.5" customHeight="1">
      <c r="B199" s="340" t="s">
        <v>257</v>
      </c>
      <c r="D199" s="361"/>
    </row>
    <row r="200" spans="1:5" ht="270.75" customHeight="1">
      <c r="A200" s="150" t="s">
        <v>5</v>
      </c>
      <c r="B200" s="147" t="s">
        <v>263</v>
      </c>
      <c r="D200" s="361"/>
    </row>
    <row r="201" spans="1:5">
      <c r="B201" s="311" t="s">
        <v>0</v>
      </c>
      <c r="C201" s="312">
        <v>1</v>
      </c>
      <c r="D201" s="361"/>
      <c r="E201" s="313">
        <f>C201*D201</f>
        <v>0</v>
      </c>
    </row>
    <row r="202" spans="1:5">
      <c r="A202" s="348"/>
      <c r="B202" s="349"/>
      <c r="C202" s="350"/>
      <c r="D202" s="363"/>
      <c r="E202" s="351"/>
    </row>
    <row r="203" spans="1:5">
      <c r="A203" s="354"/>
      <c r="B203" s="355"/>
      <c r="C203" s="356"/>
      <c r="D203" s="364"/>
      <c r="E203" s="357"/>
    </row>
    <row r="204" spans="1:5" ht="17.25" thickBot="1">
      <c r="A204" s="345" t="s">
        <v>165</v>
      </c>
      <c r="B204" s="346"/>
      <c r="C204" s="347"/>
      <c r="D204" s="33"/>
      <c r="E204" s="34">
        <f>SUM(E143:E203)</f>
        <v>0</v>
      </c>
    </row>
  </sheetData>
  <sheetProtection algorithmName="SHA-512" hashValue="V0KYrOGJoi6/TnIXbvZegJVpQDE1K6H/be58KVSKRXj07cEjl8n0LVN0zid3CgVJZW6/N0WopOHj3DPv4yHe1A==" saltValue="iVNj+A8ufOARLVa0GpzsyA==" spinCount="100000" sheet="1"/>
  <mergeCells count="1">
    <mergeCell ref="D18:D19"/>
  </mergeCells>
  <dataValidations count="2">
    <dataValidation type="custom" allowBlank="1" showInputMessage="1" showErrorMessage="1" error="Cene je potrebno vnesti na tri decimalna mesta zaokroženo." sqref="C27" xr:uid="{00000000-0002-0000-0600-000000000000}">
      <formula1>C27=ROUND(C27,3)</formula1>
    </dataValidation>
    <dataValidation type="custom" allowBlank="1" showInputMessage="1" showErrorMessage="1" error="Cene je potrebno vnesti na dve decimalni mesti zaokroženo." sqref="C20:C26 C28:C204 D20:E204 C7:E17" xr:uid="{00000000-0002-0000-0600-000001000000}">
      <formula1>C7=ROUND(C7,2)</formula1>
    </dataValidation>
  </dataValidations>
  <pageMargins left="0.98425196850393704" right="0.39370078740157483" top="0.98425196850393704" bottom="0.59055118110236227" header="0.31496062992125984" footer="0.19685039370078741"/>
  <pageSetup paperSize="9" orientation="portrait" r:id="rId1"/>
  <headerFooter>
    <oddHeader>&amp;R&amp;"Segoe UI,Navadno"ODVODNJAVANJE IV. FAZA</oddHeader>
    <oddFooter>&amp;L&amp;"Segoe UI,Navadno"&amp;8Izgradnja pločnika Kalin - Obrežje ob R3-675/1481, Mokrice - Obrežje - Slovenska vas od km 1.504 do km 2.645&amp;R&amp;"Segoe UI,Navadno"&amp;10Stran &amp;P od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EED94-AF16-44B7-B19F-3C0FC8475030}">
  <dimension ref="A2:P116"/>
  <sheetViews>
    <sheetView topLeftCell="A93" workbookViewId="0">
      <selection activeCell="E96" sqref="E96"/>
    </sheetView>
  </sheetViews>
  <sheetFormatPr defaultColWidth="11.140625" defaultRowHeight="16.5"/>
  <cols>
    <col min="1" max="1" width="4.7109375" style="365" bestFit="1" customWidth="1"/>
    <col min="2" max="2" width="56.7109375" style="370" customWidth="1"/>
    <col min="3" max="3" width="7" style="370" bestFit="1" customWidth="1"/>
    <col min="4" max="4" width="9.140625" style="371" bestFit="1" customWidth="1"/>
    <col min="5" max="5" width="8.85546875" style="55" bestFit="1" customWidth="1"/>
    <col min="6" max="6" width="13.42578125" style="372" bestFit="1" customWidth="1"/>
    <col min="7" max="7" width="4.7109375" style="369" customWidth="1"/>
    <col min="8" max="8" width="19" style="369" customWidth="1"/>
    <col min="9" max="9" width="11.140625" style="369"/>
    <col min="10" max="10" width="32.85546875" style="369" customWidth="1"/>
    <col min="11" max="11" width="37" style="369" customWidth="1"/>
    <col min="12" max="12" width="36.7109375" style="369" customWidth="1"/>
    <col min="13" max="13" width="11.140625" style="369"/>
    <col min="14" max="14" width="53.140625" style="369" customWidth="1"/>
    <col min="15" max="15" width="11.140625" style="369"/>
    <col min="16" max="16" width="14.42578125" style="372" customWidth="1"/>
    <col min="17" max="256" width="11.140625" style="369"/>
    <col min="257" max="257" width="8.7109375" style="369" customWidth="1"/>
    <col min="258" max="258" width="36.28515625" style="369" customWidth="1"/>
    <col min="259" max="259" width="8.7109375" style="369" customWidth="1"/>
    <col min="260" max="260" width="10.85546875" style="369" customWidth="1"/>
    <col min="261" max="261" width="15" style="369" customWidth="1"/>
    <col min="262" max="262" width="17.140625" style="369" customWidth="1"/>
    <col min="263" max="263" width="4.7109375" style="369" customWidth="1"/>
    <col min="264" max="264" width="19" style="369" customWidth="1"/>
    <col min="265" max="265" width="11.140625" style="369"/>
    <col min="266" max="266" width="32.85546875" style="369" customWidth="1"/>
    <col min="267" max="267" width="37" style="369" customWidth="1"/>
    <col min="268" max="268" width="36.7109375" style="369" customWidth="1"/>
    <col min="269" max="269" width="11.140625" style="369"/>
    <col min="270" max="270" width="53.140625" style="369" customWidth="1"/>
    <col min="271" max="271" width="11.140625" style="369"/>
    <col min="272" max="272" width="14.42578125" style="369" customWidth="1"/>
    <col min="273" max="512" width="11.140625" style="369"/>
    <col min="513" max="513" width="8.7109375" style="369" customWidth="1"/>
    <col min="514" max="514" width="36.28515625" style="369" customWidth="1"/>
    <col min="515" max="515" width="8.7109375" style="369" customWidth="1"/>
    <col min="516" max="516" width="10.85546875" style="369" customWidth="1"/>
    <col min="517" max="517" width="15" style="369" customWidth="1"/>
    <col min="518" max="518" width="17.140625" style="369" customWidth="1"/>
    <col min="519" max="519" width="4.7109375" style="369" customWidth="1"/>
    <col min="520" max="520" width="19" style="369" customWidth="1"/>
    <col min="521" max="521" width="11.140625" style="369"/>
    <col min="522" max="522" width="32.85546875" style="369" customWidth="1"/>
    <col min="523" max="523" width="37" style="369" customWidth="1"/>
    <col min="524" max="524" width="36.7109375" style="369" customWidth="1"/>
    <col min="525" max="525" width="11.140625" style="369"/>
    <col min="526" max="526" width="53.140625" style="369" customWidth="1"/>
    <col min="527" max="527" width="11.140625" style="369"/>
    <col min="528" max="528" width="14.42578125" style="369" customWidth="1"/>
    <col min="529" max="768" width="11.140625" style="369"/>
    <col min="769" max="769" width="8.7109375" style="369" customWidth="1"/>
    <col min="770" max="770" width="36.28515625" style="369" customWidth="1"/>
    <col min="771" max="771" width="8.7109375" style="369" customWidth="1"/>
    <col min="772" max="772" width="10.85546875" style="369" customWidth="1"/>
    <col min="773" max="773" width="15" style="369" customWidth="1"/>
    <col min="774" max="774" width="17.140625" style="369" customWidth="1"/>
    <col min="775" max="775" width="4.7109375" style="369" customWidth="1"/>
    <col min="776" max="776" width="19" style="369" customWidth="1"/>
    <col min="777" max="777" width="11.140625" style="369"/>
    <col min="778" max="778" width="32.85546875" style="369" customWidth="1"/>
    <col min="779" max="779" width="37" style="369" customWidth="1"/>
    <col min="780" max="780" width="36.7109375" style="369" customWidth="1"/>
    <col min="781" max="781" width="11.140625" style="369"/>
    <col min="782" max="782" width="53.140625" style="369" customWidth="1"/>
    <col min="783" max="783" width="11.140625" style="369"/>
    <col min="784" max="784" width="14.42578125" style="369" customWidth="1"/>
    <col min="785" max="1024" width="11.140625" style="369"/>
    <col min="1025" max="1025" width="8.7109375" style="369" customWidth="1"/>
    <col min="1026" max="1026" width="36.28515625" style="369" customWidth="1"/>
    <col min="1027" max="1027" width="8.7109375" style="369" customWidth="1"/>
    <col min="1028" max="1028" width="10.85546875" style="369" customWidth="1"/>
    <col min="1029" max="1029" width="15" style="369" customWidth="1"/>
    <col min="1030" max="1030" width="17.140625" style="369" customWidth="1"/>
    <col min="1031" max="1031" width="4.7109375" style="369" customWidth="1"/>
    <col min="1032" max="1032" width="19" style="369" customWidth="1"/>
    <col min="1033" max="1033" width="11.140625" style="369"/>
    <col min="1034" max="1034" width="32.85546875" style="369" customWidth="1"/>
    <col min="1035" max="1035" width="37" style="369" customWidth="1"/>
    <col min="1036" max="1036" width="36.7109375" style="369" customWidth="1"/>
    <col min="1037" max="1037" width="11.140625" style="369"/>
    <col min="1038" max="1038" width="53.140625" style="369" customWidth="1"/>
    <col min="1039" max="1039" width="11.140625" style="369"/>
    <col min="1040" max="1040" width="14.42578125" style="369" customWidth="1"/>
    <col min="1041" max="1280" width="11.140625" style="369"/>
    <col min="1281" max="1281" width="8.7109375" style="369" customWidth="1"/>
    <col min="1282" max="1282" width="36.28515625" style="369" customWidth="1"/>
    <col min="1283" max="1283" width="8.7109375" style="369" customWidth="1"/>
    <col min="1284" max="1284" width="10.85546875" style="369" customWidth="1"/>
    <col min="1285" max="1285" width="15" style="369" customWidth="1"/>
    <col min="1286" max="1286" width="17.140625" style="369" customWidth="1"/>
    <col min="1287" max="1287" width="4.7109375" style="369" customWidth="1"/>
    <col min="1288" max="1288" width="19" style="369" customWidth="1"/>
    <col min="1289" max="1289" width="11.140625" style="369"/>
    <col min="1290" max="1290" width="32.85546875" style="369" customWidth="1"/>
    <col min="1291" max="1291" width="37" style="369" customWidth="1"/>
    <col min="1292" max="1292" width="36.7109375" style="369" customWidth="1"/>
    <col min="1293" max="1293" width="11.140625" style="369"/>
    <col min="1294" max="1294" width="53.140625" style="369" customWidth="1"/>
    <col min="1295" max="1295" width="11.140625" style="369"/>
    <col min="1296" max="1296" width="14.42578125" style="369" customWidth="1"/>
    <col min="1297" max="1536" width="11.140625" style="369"/>
    <col min="1537" max="1537" width="8.7109375" style="369" customWidth="1"/>
    <col min="1538" max="1538" width="36.28515625" style="369" customWidth="1"/>
    <col min="1539" max="1539" width="8.7109375" style="369" customWidth="1"/>
    <col min="1540" max="1540" width="10.85546875" style="369" customWidth="1"/>
    <col min="1541" max="1541" width="15" style="369" customWidth="1"/>
    <col min="1542" max="1542" width="17.140625" style="369" customWidth="1"/>
    <col min="1543" max="1543" width="4.7109375" style="369" customWidth="1"/>
    <col min="1544" max="1544" width="19" style="369" customWidth="1"/>
    <col min="1545" max="1545" width="11.140625" style="369"/>
    <col min="1546" max="1546" width="32.85546875" style="369" customWidth="1"/>
    <col min="1547" max="1547" width="37" style="369" customWidth="1"/>
    <col min="1548" max="1548" width="36.7109375" style="369" customWidth="1"/>
    <col min="1549" max="1549" width="11.140625" style="369"/>
    <col min="1550" max="1550" width="53.140625" style="369" customWidth="1"/>
    <col min="1551" max="1551" width="11.140625" style="369"/>
    <col min="1552" max="1552" width="14.42578125" style="369" customWidth="1"/>
    <col min="1553" max="1792" width="11.140625" style="369"/>
    <col min="1793" max="1793" width="8.7109375" style="369" customWidth="1"/>
    <col min="1794" max="1794" width="36.28515625" style="369" customWidth="1"/>
    <col min="1795" max="1795" width="8.7109375" style="369" customWidth="1"/>
    <col min="1796" max="1796" width="10.85546875" style="369" customWidth="1"/>
    <col min="1797" max="1797" width="15" style="369" customWidth="1"/>
    <col min="1798" max="1798" width="17.140625" style="369" customWidth="1"/>
    <col min="1799" max="1799" width="4.7109375" style="369" customWidth="1"/>
    <col min="1800" max="1800" width="19" style="369" customWidth="1"/>
    <col min="1801" max="1801" width="11.140625" style="369"/>
    <col min="1802" max="1802" width="32.85546875" style="369" customWidth="1"/>
    <col min="1803" max="1803" width="37" style="369" customWidth="1"/>
    <col min="1804" max="1804" width="36.7109375" style="369" customWidth="1"/>
    <col min="1805" max="1805" width="11.140625" style="369"/>
    <col min="1806" max="1806" width="53.140625" style="369" customWidth="1"/>
    <col min="1807" max="1807" width="11.140625" style="369"/>
    <col min="1808" max="1808" width="14.42578125" style="369" customWidth="1"/>
    <col min="1809" max="2048" width="11.140625" style="369"/>
    <col min="2049" max="2049" width="8.7109375" style="369" customWidth="1"/>
    <col min="2050" max="2050" width="36.28515625" style="369" customWidth="1"/>
    <col min="2051" max="2051" width="8.7109375" style="369" customWidth="1"/>
    <col min="2052" max="2052" width="10.85546875" style="369" customWidth="1"/>
    <col min="2053" max="2053" width="15" style="369" customWidth="1"/>
    <col min="2054" max="2054" width="17.140625" style="369" customWidth="1"/>
    <col min="2055" max="2055" width="4.7109375" style="369" customWidth="1"/>
    <col min="2056" max="2056" width="19" style="369" customWidth="1"/>
    <col min="2057" max="2057" width="11.140625" style="369"/>
    <col min="2058" max="2058" width="32.85546875" style="369" customWidth="1"/>
    <col min="2059" max="2059" width="37" style="369" customWidth="1"/>
    <col min="2060" max="2060" width="36.7109375" style="369" customWidth="1"/>
    <col min="2061" max="2061" width="11.140625" style="369"/>
    <col min="2062" max="2062" width="53.140625" style="369" customWidth="1"/>
    <col min="2063" max="2063" width="11.140625" style="369"/>
    <col min="2064" max="2064" width="14.42578125" style="369" customWidth="1"/>
    <col min="2065" max="2304" width="11.140625" style="369"/>
    <col min="2305" max="2305" width="8.7109375" style="369" customWidth="1"/>
    <col min="2306" max="2306" width="36.28515625" style="369" customWidth="1"/>
    <col min="2307" max="2307" width="8.7109375" style="369" customWidth="1"/>
    <col min="2308" max="2308" width="10.85546875" style="369" customWidth="1"/>
    <col min="2309" max="2309" width="15" style="369" customWidth="1"/>
    <col min="2310" max="2310" width="17.140625" style="369" customWidth="1"/>
    <col min="2311" max="2311" width="4.7109375" style="369" customWidth="1"/>
    <col min="2312" max="2312" width="19" style="369" customWidth="1"/>
    <col min="2313" max="2313" width="11.140625" style="369"/>
    <col min="2314" max="2314" width="32.85546875" style="369" customWidth="1"/>
    <col min="2315" max="2315" width="37" style="369" customWidth="1"/>
    <col min="2316" max="2316" width="36.7109375" style="369" customWidth="1"/>
    <col min="2317" max="2317" width="11.140625" style="369"/>
    <col min="2318" max="2318" width="53.140625" style="369" customWidth="1"/>
    <col min="2319" max="2319" width="11.140625" style="369"/>
    <col min="2320" max="2320" width="14.42578125" style="369" customWidth="1"/>
    <col min="2321" max="2560" width="11.140625" style="369"/>
    <col min="2561" max="2561" width="8.7109375" style="369" customWidth="1"/>
    <col min="2562" max="2562" width="36.28515625" style="369" customWidth="1"/>
    <col min="2563" max="2563" width="8.7109375" style="369" customWidth="1"/>
    <col min="2564" max="2564" width="10.85546875" style="369" customWidth="1"/>
    <col min="2565" max="2565" width="15" style="369" customWidth="1"/>
    <col min="2566" max="2566" width="17.140625" style="369" customWidth="1"/>
    <col min="2567" max="2567" width="4.7109375" style="369" customWidth="1"/>
    <col min="2568" max="2568" width="19" style="369" customWidth="1"/>
    <col min="2569" max="2569" width="11.140625" style="369"/>
    <col min="2570" max="2570" width="32.85546875" style="369" customWidth="1"/>
    <col min="2571" max="2571" width="37" style="369" customWidth="1"/>
    <col min="2572" max="2572" width="36.7109375" style="369" customWidth="1"/>
    <col min="2573" max="2573" width="11.140625" style="369"/>
    <col min="2574" max="2574" width="53.140625" style="369" customWidth="1"/>
    <col min="2575" max="2575" width="11.140625" style="369"/>
    <col min="2576" max="2576" width="14.42578125" style="369" customWidth="1"/>
    <col min="2577" max="2816" width="11.140625" style="369"/>
    <col min="2817" max="2817" width="8.7109375" style="369" customWidth="1"/>
    <col min="2818" max="2818" width="36.28515625" style="369" customWidth="1"/>
    <col min="2819" max="2819" width="8.7109375" style="369" customWidth="1"/>
    <col min="2820" max="2820" width="10.85546875" style="369" customWidth="1"/>
    <col min="2821" max="2821" width="15" style="369" customWidth="1"/>
    <col min="2822" max="2822" width="17.140625" style="369" customWidth="1"/>
    <col min="2823" max="2823" width="4.7109375" style="369" customWidth="1"/>
    <col min="2824" max="2824" width="19" style="369" customWidth="1"/>
    <col min="2825" max="2825" width="11.140625" style="369"/>
    <col min="2826" max="2826" width="32.85546875" style="369" customWidth="1"/>
    <col min="2827" max="2827" width="37" style="369" customWidth="1"/>
    <col min="2828" max="2828" width="36.7109375" style="369" customWidth="1"/>
    <col min="2829" max="2829" width="11.140625" style="369"/>
    <col min="2830" max="2830" width="53.140625" style="369" customWidth="1"/>
    <col min="2831" max="2831" width="11.140625" style="369"/>
    <col min="2832" max="2832" width="14.42578125" style="369" customWidth="1"/>
    <col min="2833" max="3072" width="11.140625" style="369"/>
    <col min="3073" max="3073" width="8.7109375" style="369" customWidth="1"/>
    <col min="3074" max="3074" width="36.28515625" style="369" customWidth="1"/>
    <col min="3075" max="3075" width="8.7109375" style="369" customWidth="1"/>
    <col min="3076" max="3076" width="10.85546875" style="369" customWidth="1"/>
    <col min="3077" max="3077" width="15" style="369" customWidth="1"/>
    <col min="3078" max="3078" width="17.140625" style="369" customWidth="1"/>
    <col min="3079" max="3079" width="4.7109375" style="369" customWidth="1"/>
    <col min="3080" max="3080" width="19" style="369" customWidth="1"/>
    <col min="3081" max="3081" width="11.140625" style="369"/>
    <col min="3082" max="3082" width="32.85546875" style="369" customWidth="1"/>
    <col min="3083" max="3083" width="37" style="369" customWidth="1"/>
    <col min="3084" max="3084" width="36.7109375" style="369" customWidth="1"/>
    <col min="3085" max="3085" width="11.140625" style="369"/>
    <col min="3086" max="3086" width="53.140625" style="369" customWidth="1"/>
    <col min="3087" max="3087" width="11.140625" style="369"/>
    <col min="3088" max="3088" width="14.42578125" style="369" customWidth="1"/>
    <col min="3089" max="3328" width="11.140625" style="369"/>
    <col min="3329" max="3329" width="8.7109375" style="369" customWidth="1"/>
    <col min="3330" max="3330" width="36.28515625" style="369" customWidth="1"/>
    <col min="3331" max="3331" width="8.7109375" style="369" customWidth="1"/>
    <col min="3332" max="3332" width="10.85546875" style="369" customWidth="1"/>
    <col min="3333" max="3333" width="15" style="369" customWidth="1"/>
    <col min="3334" max="3334" width="17.140625" style="369" customWidth="1"/>
    <col min="3335" max="3335" width="4.7109375" style="369" customWidth="1"/>
    <col min="3336" max="3336" width="19" style="369" customWidth="1"/>
    <col min="3337" max="3337" width="11.140625" style="369"/>
    <col min="3338" max="3338" width="32.85546875" style="369" customWidth="1"/>
    <col min="3339" max="3339" width="37" style="369" customWidth="1"/>
    <col min="3340" max="3340" width="36.7109375" style="369" customWidth="1"/>
    <col min="3341" max="3341" width="11.140625" style="369"/>
    <col min="3342" max="3342" width="53.140625" style="369" customWidth="1"/>
    <col min="3343" max="3343" width="11.140625" style="369"/>
    <col min="3344" max="3344" width="14.42578125" style="369" customWidth="1"/>
    <col min="3345" max="3584" width="11.140625" style="369"/>
    <col min="3585" max="3585" width="8.7109375" style="369" customWidth="1"/>
    <col min="3586" max="3586" width="36.28515625" style="369" customWidth="1"/>
    <col min="3587" max="3587" width="8.7109375" style="369" customWidth="1"/>
    <col min="3588" max="3588" width="10.85546875" style="369" customWidth="1"/>
    <col min="3589" max="3589" width="15" style="369" customWidth="1"/>
    <col min="3590" max="3590" width="17.140625" style="369" customWidth="1"/>
    <col min="3591" max="3591" width="4.7109375" style="369" customWidth="1"/>
    <col min="3592" max="3592" width="19" style="369" customWidth="1"/>
    <col min="3593" max="3593" width="11.140625" style="369"/>
    <col min="3594" max="3594" width="32.85546875" style="369" customWidth="1"/>
    <col min="3595" max="3595" width="37" style="369" customWidth="1"/>
    <col min="3596" max="3596" width="36.7109375" style="369" customWidth="1"/>
    <col min="3597" max="3597" width="11.140625" style="369"/>
    <col min="3598" max="3598" width="53.140625" style="369" customWidth="1"/>
    <col min="3599" max="3599" width="11.140625" style="369"/>
    <col min="3600" max="3600" width="14.42578125" style="369" customWidth="1"/>
    <col min="3601" max="3840" width="11.140625" style="369"/>
    <col min="3841" max="3841" width="8.7109375" style="369" customWidth="1"/>
    <col min="3842" max="3842" width="36.28515625" style="369" customWidth="1"/>
    <col min="3843" max="3843" width="8.7109375" style="369" customWidth="1"/>
    <col min="3844" max="3844" width="10.85546875" style="369" customWidth="1"/>
    <col min="3845" max="3845" width="15" style="369" customWidth="1"/>
    <col min="3846" max="3846" width="17.140625" style="369" customWidth="1"/>
    <col min="3847" max="3847" width="4.7109375" style="369" customWidth="1"/>
    <col min="3848" max="3848" width="19" style="369" customWidth="1"/>
    <col min="3849" max="3849" width="11.140625" style="369"/>
    <col min="3850" max="3850" width="32.85546875" style="369" customWidth="1"/>
    <col min="3851" max="3851" width="37" style="369" customWidth="1"/>
    <col min="3852" max="3852" width="36.7109375" style="369" customWidth="1"/>
    <col min="3853" max="3853" width="11.140625" style="369"/>
    <col min="3854" max="3854" width="53.140625" style="369" customWidth="1"/>
    <col min="3855" max="3855" width="11.140625" style="369"/>
    <col min="3856" max="3856" width="14.42578125" style="369" customWidth="1"/>
    <col min="3857" max="4096" width="11.140625" style="369"/>
    <col min="4097" max="4097" width="8.7109375" style="369" customWidth="1"/>
    <col min="4098" max="4098" width="36.28515625" style="369" customWidth="1"/>
    <col min="4099" max="4099" width="8.7109375" style="369" customWidth="1"/>
    <col min="4100" max="4100" width="10.85546875" style="369" customWidth="1"/>
    <col min="4101" max="4101" width="15" style="369" customWidth="1"/>
    <col min="4102" max="4102" width="17.140625" style="369" customWidth="1"/>
    <col min="4103" max="4103" width="4.7109375" style="369" customWidth="1"/>
    <col min="4104" max="4104" width="19" style="369" customWidth="1"/>
    <col min="4105" max="4105" width="11.140625" style="369"/>
    <col min="4106" max="4106" width="32.85546875" style="369" customWidth="1"/>
    <col min="4107" max="4107" width="37" style="369" customWidth="1"/>
    <col min="4108" max="4108" width="36.7109375" style="369" customWidth="1"/>
    <col min="4109" max="4109" width="11.140625" style="369"/>
    <col min="4110" max="4110" width="53.140625" style="369" customWidth="1"/>
    <col min="4111" max="4111" width="11.140625" style="369"/>
    <col min="4112" max="4112" width="14.42578125" style="369" customWidth="1"/>
    <col min="4113" max="4352" width="11.140625" style="369"/>
    <col min="4353" max="4353" width="8.7109375" style="369" customWidth="1"/>
    <col min="4354" max="4354" width="36.28515625" style="369" customWidth="1"/>
    <col min="4355" max="4355" width="8.7109375" style="369" customWidth="1"/>
    <col min="4356" max="4356" width="10.85546875" style="369" customWidth="1"/>
    <col min="4357" max="4357" width="15" style="369" customWidth="1"/>
    <col min="4358" max="4358" width="17.140625" style="369" customWidth="1"/>
    <col min="4359" max="4359" width="4.7109375" style="369" customWidth="1"/>
    <col min="4360" max="4360" width="19" style="369" customWidth="1"/>
    <col min="4361" max="4361" width="11.140625" style="369"/>
    <col min="4362" max="4362" width="32.85546875" style="369" customWidth="1"/>
    <col min="4363" max="4363" width="37" style="369" customWidth="1"/>
    <col min="4364" max="4364" width="36.7109375" style="369" customWidth="1"/>
    <col min="4365" max="4365" width="11.140625" style="369"/>
    <col min="4366" max="4366" width="53.140625" style="369" customWidth="1"/>
    <col min="4367" max="4367" width="11.140625" style="369"/>
    <col min="4368" max="4368" width="14.42578125" style="369" customWidth="1"/>
    <col min="4369" max="4608" width="11.140625" style="369"/>
    <col min="4609" max="4609" width="8.7109375" style="369" customWidth="1"/>
    <col min="4610" max="4610" width="36.28515625" style="369" customWidth="1"/>
    <col min="4611" max="4611" width="8.7109375" style="369" customWidth="1"/>
    <col min="4612" max="4612" width="10.85546875" style="369" customWidth="1"/>
    <col min="4613" max="4613" width="15" style="369" customWidth="1"/>
    <col min="4614" max="4614" width="17.140625" style="369" customWidth="1"/>
    <col min="4615" max="4615" width="4.7109375" style="369" customWidth="1"/>
    <col min="4616" max="4616" width="19" style="369" customWidth="1"/>
    <col min="4617" max="4617" width="11.140625" style="369"/>
    <col min="4618" max="4618" width="32.85546875" style="369" customWidth="1"/>
    <col min="4619" max="4619" width="37" style="369" customWidth="1"/>
    <col min="4620" max="4620" width="36.7109375" style="369" customWidth="1"/>
    <col min="4621" max="4621" width="11.140625" style="369"/>
    <col min="4622" max="4622" width="53.140625" style="369" customWidth="1"/>
    <col min="4623" max="4623" width="11.140625" style="369"/>
    <col min="4624" max="4624" width="14.42578125" style="369" customWidth="1"/>
    <col min="4625" max="4864" width="11.140625" style="369"/>
    <col min="4865" max="4865" width="8.7109375" style="369" customWidth="1"/>
    <col min="4866" max="4866" width="36.28515625" style="369" customWidth="1"/>
    <col min="4867" max="4867" width="8.7109375" style="369" customWidth="1"/>
    <col min="4868" max="4868" width="10.85546875" style="369" customWidth="1"/>
    <col min="4869" max="4869" width="15" style="369" customWidth="1"/>
    <col min="4870" max="4870" width="17.140625" style="369" customWidth="1"/>
    <col min="4871" max="4871" width="4.7109375" style="369" customWidth="1"/>
    <col min="4872" max="4872" width="19" style="369" customWidth="1"/>
    <col min="4873" max="4873" width="11.140625" style="369"/>
    <col min="4874" max="4874" width="32.85546875" style="369" customWidth="1"/>
    <col min="4875" max="4875" width="37" style="369" customWidth="1"/>
    <col min="4876" max="4876" width="36.7109375" style="369" customWidth="1"/>
    <col min="4877" max="4877" width="11.140625" style="369"/>
    <col min="4878" max="4878" width="53.140625" style="369" customWidth="1"/>
    <col min="4879" max="4879" width="11.140625" style="369"/>
    <col min="4880" max="4880" width="14.42578125" style="369" customWidth="1"/>
    <col min="4881" max="5120" width="11.140625" style="369"/>
    <col min="5121" max="5121" width="8.7109375" style="369" customWidth="1"/>
    <col min="5122" max="5122" width="36.28515625" style="369" customWidth="1"/>
    <col min="5123" max="5123" width="8.7109375" style="369" customWidth="1"/>
    <col min="5124" max="5124" width="10.85546875" style="369" customWidth="1"/>
    <col min="5125" max="5125" width="15" style="369" customWidth="1"/>
    <col min="5126" max="5126" width="17.140625" style="369" customWidth="1"/>
    <col min="5127" max="5127" width="4.7109375" style="369" customWidth="1"/>
    <col min="5128" max="5128" width="19" style="369" customWidth="1"/>
    <col min="5129" max="5129" width="11.140625" style="369"/>
    <col min="5130" max="5130" width="32.85546875" style="369" customWidth="1"/>
    <col min="5131" max="5131" width="37" style="369" customWidth="1"/>
    <col min="5132" max="5132" width="36.7109375" style="369" customWidth="1"/>
    <col min="5133" max="5133" width="11.140625" style="369"/>
    <col min="5134" max="5134" width="53.140625" style="369" customWidth="1"/>
    <col min="5135" max="5135" width="11.140625" style="369"/>
    <col min="5136" max="5136" width="14.42578125" style="369" customWidth="1"/>
    <col min="5137" max="5376" width="11.140625" style="369"/>
    <col min="5377" max="5377" width="8.7109375" style="369" customWidth="1"/>
    <col min="5378" max="5378" width="36.28515625" style="369" customWidth="1"/>
    <col min="5379" max="5379" width="8.7109375" style="369" customWidth="1"/>
    <col min="5380" max="5380" width="10.85546875" style="369" customWidth="1"/>
    <col min="5381" max="5381" width="15" style="369" customWidth="1"/>
    <col min="5382" max="5382" width="17.140625" style="369" customWidth="1"/>
    <col min="5383" max="5383" width="4.7109375" style="369" customWidth="1"/>
    <col min="5384" max="5384" width="19" style="369" customWidth="1"/>
    <col min="5385" max="5385" width="11.140625" style="369"/>
    <col min="5386" max="5386" width="32.85546875" style="369" customWidth="1"/>
    <col min="5387" max="5387" width="37" style="369" customWidth="1"/>
    <col min="5388" max="5388" width="36.7109375" style="369" customWidth="1"/>
    <col min="5389" max="5389" width="11.140625" style="369"/>
    <col min="5390" max="5390" width="53.140625" style="369" customWidth="1"/>
    <col min="5391" max="5391" width="11.140625" style="369"/>
    <col min="5392" max="5392" width="14.42578125" style="369" customWidth="1"/>
    <col min="5393" max="5632" width="11.140625" style="369"/>
    <col min="5633" max="5633" width="8.7109375" style="369" customWidth="1"/>
    <col min="5634" max="5634" width="36.28515625" style="369" customWidth="1"/>
    <col min="5635" max="5635" width="8.7109375" style="369" customWidth="1"/>
    <col min="5636" max="5636" width="10.85546875" style="369" customWidth="1"/>
    <col min="5637" max="5637" width="15" style="369" customWidth="1"/>
    <col min="5638" max="5638" width="17.140625" style="369" customWidth="1"/>
    <col min="5639" max="5639" width="4.7109375" style="369" customWidth="1"/>
    <col min="5640" max="5640" width="19" style="369" customWidth="1"/>
    <col min="5641" max="5641" width="11.140625" style="369"/>
    <col min="5642" max="5642" width="32.85546875" style="369" customWidth="1"/>
    <col min="5643" max="5643" width="37" style="369" customWidth="1"/>
    <col min="5644" max="5644" width="36.7109375" style="369" customWidth="1"/>
    <col min="5645" max="5645" width="11.140625" style="369"/>
    <col min="5646" max="5646" width="53.140625" style="369" customWidth="1"/>
    <col min="5647" max="5647" width="11.140625" style="369"/>
    <col min="5648" max="5648" width="14.42578125" style="369" customWidth="1"/>
    <col min="5649" max="5888" width="11.140625" style="369"/>
    <col min="5889" max="5889" width="8.7109375" style="369" customWidth="1"/>
    <col min="5890" max="5890" width="36.28515625" style="369" customWidth="1"/>
    <col min="5891" max="5891" width="8.7109375" style="369" customWidth="1"/>
    <col min="5892" max="5892" width="10.85546875" style="369" customWidth="1"/>
    <col min="5893" max="5893" width="15" style="369" customWidth="1"/>
    <col min="5894" max="5894" width="17.140625" style="369" customWidth="1"/>
    <col min="5895" max="5895" width="4.7109375" style="369" customWidth="1"/>
    <col min="5896" max="5896" width="19" style="369" customWidth="1"/>
    <col min="5897" max="5897" width="11.140625" style="369"/>
    <col min="5898" max="5898" width="32.85546875" style="369" customWidth="1"/>
    <col min="5899" max="5899" width="37" style="369" customWidth="1"/>
    <col min="5900" max="5900" width="36.7109375" style="369" customWidth="1"/>
    <col min="5901" max="5901" width="11.140625" style="369"/>
    <col min="5902" max="5902" width="53.140625" style="369" customWidth="1"/>
    <col min="5903" max="5903" width="11.140625" style="369"/>
    <col min="5904" max="5904" width="14.42578125" style="369" customWidth="1"/>
    <col min="5905" max="6144" width="11.140625" style="369"/>
    <col min="6145" max="6145" width="8.7109375" style="369" customWidth="1"/>
    <col min="6146" max="6146" width="36.28515625" style="369" customWidth="1"/>
    <col min="6147" max="6147" width="8.7109375" style="369" customWidth="1"/>
    <col min="6148" max="6148" width="10.85546875" style="369" customWidth="1"/>
    <col min="6149" max="6149" width="15" style="369" customWidth="1"/>
    <col min="6150" max="6150" width="17.140625" style="369" customWidth="1"/>
    <col min="6151" max="6151" width="4.7109375" style="369" customWidth="1"/>
    <col min="6152" max="6152" width="19" style="369" customWidth="1"/>
    <col min="6153" max="6153" width="11.140625" style="369"/>
    <col min="6154" max="6154" width="32.85546875" style="369" customWidth="1"/>
    <col min="6155" max="6155" width="37" style="369" customWidth="1"/>
    <col min="6156" max="6156" width="36.7109375" style="369" customWidth="1"/>
    <col min="6157" max="6157" width="11.140625" style="369"/>
    <col min="6158" max="6158" width="53.140625" style="369" customWidth="1"/>
    <col min="6159" max="6159" width="11.140625" style="369"/>
    <col min="6160" max="6160" width="14.42578125" style="369" customWidth="1"/>
    <col min="6161" max="6400" width="11.140625" style="369"/>
    <col min="6401" max="6401" width="8.7109375" style="369" customWidth="1"/>
    <col min="6402" max="6402" width="36.28515625" style="369" customWidth="1"/>
    <col min="6403" max="6403" width="8.7109375" style="369" customWidth="1"/>
    <col min="6404" max="6404" width="10.85546875" style="369" customWidth="1"/>
    <col min="6405" max="6405" width="15" style="369" customWidth="1"/>
    <col min="6406" max="6406" width="17.140625" style="369" customWidth="1"/>
    <col min="6407" max="6407" width="4.7109375" style="369" customWidth="1"/>
    <col min="6408" max="6408" width="19" style="369" customWidth="1"/>
    <col min="6409" max="6409" width="11.140625" style="369"/>
    <col min="6410" max="6410" width="32.85546875" style="369" customWidth="1"/>
    <col min="6411" max="6411" width="37" style="369" customWidth="1"/>
    <col min="6412" max="6412" width="36.7109375" style="369" customWidth="1"/>
    <col min="6413" max="6413" width="11.140625" style="369"/>
    <col min="6414" max="6414" width="53.140625" style="369" customWidth="1"/>
    <col min="6415" max="6415" width="11.140625" style="369"/>
    <col min="6416" max="6416" width="14.42578125" style="369" customWidth="1"/>
    <col min="6417" max="6656" width="11.140625" style="369"/>
    <col min="6657" max="6657" width="8.7109375" style="369" customWidth="1"/>
    <col min="6658" max="6658" width="36.28515625" style="369" customWidth="1"/>
    <col min="6659" max="6659" width="8.7109375" style="369" customWidth="1"/>
    <col min="6660" max="6660" width="10.85546875" style="369" customWidth="1"/>
    <col min="6661" max="6661" width="15" style="369" customWidth="1"/>
    <col min="6662" max="6662" width="17.140625" style="369" customWidth="1"/>
    <col min="6663" max="6663" width="4.7109375" style="369" customWidth="1"/>
    <col min="6664" max="6664" width="19" style="369" customWidth="1"/>
    <col min="6665" max="6665" width="11.140625" style="369"/>
    <col min="6666" max="6666" width="32.85546875" style="369" customWidth="1"/>
    <col min="6667" max="6667" width="37" style="369" customWidth="1"/>
    <col min="6668" max="6668" width="36.7109375" style="369" customWidth="1"/>
    <col min="6669" max="6669" width="11.140625" style="369"/>
    <col min="6670" max="6670" width="53.140625" style="369" customWidth="1"/>
    <col min="6671" max="6671" width="11.140625" style="369"/>
    <col min="6672" max="6672" width="14.42578125" style="369" customWidth="1"/>
    <col min="6673" max="6912" width="11.140625" style="369"/>
    <col min="6913" max="6913" width="8.7109375" style="369" customWidth="1"/>
    <col min="6914" max="6914" width="36.28515625" style="369" customWidth="1"/>
    <col min="6915" max="6915" width="8.7109375" style="369" customWidth="1"/>
    <col min="6916" max="6916" width="10.85546875" style="369" customWidth="1"/>
    <col min="6917" max="6917" width="15" style="369" customWidth="1"/>
    <col min="6918" max="6918" width="17.140625" style="369" customWidth="1"/>
    <col min="6919" max="6919" width="4.7109375" style="369" customWidth="1"/>
    <col min="6920" max="6920" width="19" style="369" customWidth="1"/>
    <col min="6921" max="6921" width="11.140625" style="369"/>
    <col min="6922" max="6922" width="32.85546875" style="369" customWidth="1"/>
    <col min="6923" max="6923" width="37" style="369" customWidth="1"/>
    <col min="6924" max="6924" width="36.7109375" style="369" customWidth="1"/>
    <col min="6925" max="6925" width="11.140625" style="369"/>
    <col min="6926" max="6926" width="53.140625" style="369" customWidth="1"/>
    <col min="6927" max="6927" width="11.140625" style="369"/>
    <col min="6928" max="6928" width="14.42578125" style="369" customWidth="1"/>
    <col min="6929" max="7168" width="11.140625" style="369"/>
    <col min="7169" max="7169" width="8.7109375" style="369" customWidth="1"/>
    <col min="7170" max="7170" width="36.28515625" style="369" customWidth="1"/>
    <col min="7171" max="7171" width="8.7109375" style="369" customWidth="1"/>
    <col min="7172" max="7172" width="10.85546875" style="369" customWidth="1"/>
    <col min="7173" max="7173" width="15" style="369" customWidth="1"/>
    <col min="7174" max="7174" width="17.140625" style="369" customWidth="1"/>
    <col min="7175" max="7175" width="4.7109375" style="369" customWidth="1"/>
    <col min="7176" max="7176" width="19" style="369" customWidth="1"/>
    <col min="7177" max="7177" width="11.140625" style="369"/>
    <col min="7178" max="7178" width="32.85546875" style="369" customWidth="1"/>
    <col min="7179" max="7179" width="37" style="369" customWidth="1"/>
    <col min="7180" max="7180" width="36.7109375" style="369" customWidth="1"/>
    <col min="7181" max="7181" width="11.140625" style="369"/>
    <col min="7182" max="7182" width="53.140625" style="369" customWidth="1"/>
    <col min="7183" max="7183" width="11.140625" style="369"/>
    <col min="7184" max="7184" width="14.42578125" style="369" customWidth="1"/>
    <col min="7185" max="7424" width="11.140625" style="369"/>
    <col min="7425" max="7425" width="8.7109375" style="369" customWidth="1"/>
    <col min="7426" max="7426" width="36.28515625" style="369" customWidth="1"/>
    <col min="7427" max="7427" width="8.7109375" style="369" customWidth="1"/>
    <col min="7428" max="7428" width="10.85546875" style="369" customWidth="1"/>
    <col min="7429" max="7429" width="15" style="369" customWidth="1"/>
    <col min="7430" max="7430" width="17.140625" style="369" customWidth="1"/>
    <col min="7431" max="7431" width="4.7109375" style="369" customWidth="1"/>
    <col min="7432" max="7432" width="19" style="369" customWidth="1"/>
    <col min="7433" max="7433" width="11.140625" style="369"/>
    <col min="7434" max="7434" width="32.85546875" style="369" customWidth="1"/>
    <col min="7435" max="7435" width="37" style="369" customWidth="1"/>
    <col min="7436" max="7436" width="36.7109375" style="369" customWidth="1"/>
    <col min="7437" max="7437" width="11.140625" style="369"/>
    <col min="7438" max="7438" width="53.140625" style="369" customWidth="1"/>
    <col min="7439" max="7439" width="11.140625" style="369"/>
    <col min="7440" max="7440" width="14.42578125" style="369" customWidth="1"/>
    <col min="7441" max="7680" width="11.140625" style="369"/>
    <col min="7681" max="7681" width="8.7109375" style="369" customWidth="1"/>
    <col min="7682" max="7682" width="36.28515625" style="369" customWidth="1"/>
    <col min="7683" max="7683" width="8.7109375" style="369" customWidth="1"/>
    <col min="7684" max="7684" width="10.85546875" style="369" customWidth="1"/>
    <col min="7685" max="7685" width="15" style="369" customWidth="1"/>
    <col min="7686" max="7686" width="17.140625" style="369" customWidth="1"/>
    <col min="7687" max="7687" width="4.7109375" style="369" customWidth="1"/>
    <col min="7688" max="7688" width="19" style="369" customWidth="1"/>
    <col min="7689" max="7689" width="11.140625" style="369"/>
    <col min="7690" max="7690" width="32.85546875" style="369" customWidth="1"/>
    <col min="7691" max="7691" width="37" style="369" customWidth="1"/>
    <col min="7692" max="7692" width="36.7109375" style="369" customWidth="1"/>
    <col min="7693" max="7693" width="11.140625" style="369"/>
    <col min="7694" max="7694" width="53.140625" style="369" customWidth="1"/>
    <col min="7695" max="7695" width="11.140625" style="369"/>
    <col min="7696" max="7696" width="14.42578125" style="369" customWidth="1"/>
    <col min="7697" max="7936" width="11.140625" style="369"/>
    <col min="7937" max="7937" width="8.7109375" style="369" customWidth="1"/>
    <col min="7938" max="7938" width="36.28515625" style="369" customWidth="1"/>
    <col min="7939" max="7939" width="8.7109375" style="369" customWidth="1"/>
    <col min="7940" max="7940" width="10.85546875" style="369" customWidth="1"/>
    <col min="7941" max="7941" width="15" style="369" customWidth="1"/>
    <col min="7942" max="7942" width="17.140625" style="369" customWidth="1"/>
    <col min="7943" max="7943" width="4.7109375" style="369" customWidth="1"/>
    <col min="7944" max="7944" width="19" style="369" customWidth="1"/>
    <col min="7945" max="7945" width="11.140625" style="369"/>
    <col min="7946" max="7946" width="32.85546875" style="369" customWidth="1"/>
    <col min="7947" max="7947" width="37" style="369" customWidth="1"/>
    <col min="7948" max="7948" width="36.7109375" style="369" customWidth="1"/>
    <col min="7949" max="7949" width="11.140625" style="369"/>
    <col min="7950" max="7950" width="53.140625" style="369" customWidth="1"/>
    <col min="7951" max="7951" width="11.140625" style="369"/>
    <col min="7952" max="7952" width="14.42578125" style="369" customWidth="1"/>
    <col min="7953" max="8192" width="11.140625" style="369"/>
    <col min="8193" max="8193" width="8.7109375" style="369" customWidth="1"/>
    <col min="8194" max="8194" width="36.28515625" style="369" customWidth="1"/>
    <col min="8195" max="8195" width="8.7109375" style="369" customWidth="1"/>
    <col min="8196" max="8196" width="10.85546875" style="369" customWidth="1"/>
    <col min="8197" max="8197" width="15" style="369" customWidth="1"/>
    <col min="8198" max="8198" width="17.140625" style="369" customWidth="1"/>
    <col min="8199" max="8199" width="4.7109375" style="369" customWidth="1"/>
    <col min="8200" max="8200" width="19" style="369" customWidth="1"/>
    <col min="8201" max="8201" width="11.140625" style="369"/>
    <col min="8202" max="8202" width="32.85546875" style="369" customWidth="1"/>
    <col min="8203" max="8203" width="37" style="369" customWidth="1"/>
    <col min="8204" max="8204" width="36.7109375" style="369" customWidth="1"/>
    <col min="8205" max="8205" width="11.140625" style="369"/>
    <col min="8206" max="8206" width="53.140625" style="369" customWidth="1"/>
    <col min="8207" max="8207" width="11.140625" style="369"/>
    <col min="8208" max="8208" width="14.42578125" style="369" customWidth="1"/>
    <col min="8209" max="8448" width="11.140625" style="369"/>
    <col min="8449" max="8449" width="8.7109375" style="369" customWidth="1"/>
    <col min="8450" max="8450" width="36.28515625" style="369" customWidth="1"/>
    <col min="8451" max="8451" width="8.7109375" style="369" customWidth="1"/>
    <col min="8452" max="8452" width="10.85546875" style="369" customWidth="1"/>
    <col min="8453" max="8453" width="15" style="369" customWidth="1"/>
    <col min="8454" max="8454" width="17.140625" style="369" customWidth="1"/>
    <col min="8455" max="8455" width="4.7109375" style="369" customWidth="1"/>
    <col min="8456" max="8456" width="19" style="369" customWidth="1"/>
    <col min="8457" max="8457" width="11.140625" style="369"/>
    <col min="8458" max="8458" width="32.85546875" style="369" customWidth="1"/>
    <col min="8459" max="8459" width="37" style="369" customWidth="1"/>
    <col min="8460" max="8460" width="36.7109375" style="369" customWidth="1"/>
    <col min="8461" max="8461" width="11.140625" style="369"/>
    <col min="8462" max="8462" width="53.140625" style="369" customWidth="1"/>
    <col min="8463" max="8463" width="11.140625" style="369"/>
    <col min="8464" max="8464" width="14.42578125" style="369" customWidth="1"/>
    <col min="8465" max="8704" width="11.140625" style="369"/>
    <col min="8705" max="8705" width="8.7109375" style="369" customWidth="1"/>
    <col min="8706" max="8706" width="36.28515625" style="369" customWidth="1"/>
    <col min="8707" max="8707" width="8.7109375" style="369" customWidth="1"/>
    <col min="8708" max="8708" width="10.85546875" style="369" customWidth="1"/>
    <col min="8709" max="8709" width="15" style="369" customWidth="1"/>
    <col min="8710" max="8710" width="17.140625" style="369" customWidth="1"/>
    <col min="8711" max="8711" width="4.7109375" style="369" customWidth="1"/>
    <col min="8712" max="8712" width="19" style="369" customWidth="1"/>
    <col min="8713" max="8713" width="11.140625" style="369"/>
    <col min="8714" max="8714" width="32.85546875" style="369" customWidth="1"/>
    <col min="8715" max="8715" width="37" style="369" customWidth="1"/>
    <col min="8716" max="8716" width="36.7109375" style="369" customWidth="1"/>
    <col min="8717" max="8717" width="11.140625" style="369"/>
    <col min="8718" max="8718" width="53.140625" style="369" customWidth="1"/>
    <col min="8719" max="8719" width="11.140625" style="369"/>
    <col min="8720" max="8720" width="14.42578125" style="369" customWidth="1"/>
    <col min="8721" max="8960" width="11.140625" style="369"/>
    <col min="8961" max="8961" width="8.7109375" style="369" customWidth="1"/>
    <col min="8962" max="8962" width="36.28515625" style="369" customWidth="1"/>
    <col min="8963" max="8963" width="8.7109375" style="369" customWidth="1"/>
    <col min="8964" max="8964" width="10.85546875" style="369" customWidth="1"/>
    <col min="8965" max="8965" width="15" style="369" customWidth="1"/>
    <col min="8966" max="8966" width="17.140625" style="369" customWidth="1"/>
    <col min="8967" max="8967" width="4.7109375" style="369" customWidth="1"/>
    <col min="8968" max="8968" width="19" style="369" customWidth="1"/>
    <col min="8969" max="8969" width="11.140625" style="369"/>
    <col min="8970" max="8970" width="32.85546875" style="369" customWidth="1"/>
    <col min="8971" max="8971" width="37" style="369" customWidth="1"/>
    <col min="8972" max="8972" width="36.7109375" style="369" customWidth="1"/>
    <col min="8973" max="8973" width="11.140625" style="369"/>
    <col min="8974" max="8974" width="53.140625" style="369" customWidth="1"/>
    <col min="8975" max="8975" width="11.140625" style="369"/>
    <col min="8976" max="8976" width="14.42578125" style="369" customWidth="1"/>
    <col min="8977" max="9216" width="11.140625" style="369"/>
    <col min="9217" max="9217" width="8.7109375" style="369" customWidth="1"/>
    <col min="9218" max="9218" width="36.28515625" style="369" customWidth="1"/>
    <col min="9219" max="9219" width="8.7109375" style="369" customWidth="1"/>
    <col min="9220" max="9220" width="10.85546875" style="369" customWidth="1"/>
    <col min="9221" max="9221" width="15" style="369" customWidth="1"/>
    <col min="9222" max="9222" width="17.140625" style="369" customWidth="1"/>
    <col min="9223" max="9223" width="4.7109375" style="369" customWidth="1"/>
    <col min="9224" max="9224" width="19" style="369" customWidth="1"/>
    <col min="9225" max="9225" width="11.140625" style="369"/>
    <col min="9226" max="9226" width="32.85546875" style="369" customWidth="1"/>
    <col min="9227" max="9227" width="37" style="369" customWidth="1"/>
    <col min="9228" max="9228" width="36.7109375" style="369" customWidth="1"/>
    <col min="9229" max="9229" width="11.140625" style="369"/>
    <col min="9230" max="9230" width="53.140625" style="369" customWidth="1"/>
    <col min="9231" max="9231" width="11.140625" style="369"/>
    <col min="9232" max="9232" width="14.42578125" style="369" customWidth="1"/>
    <col min="9233" max="9472" width="11.140625" style="369"/>
    <col min="9473" max="9473" width="8.7109375" style="369" customWidth="1"/>
    <col min="9474" max="9474" width="36.28515625" style="369" customWidth="1"/>
    <col min="9475" max="9475" width="8.7109375" style="369" customWidth="1"/>
    <col min="9476" max="9476" width="10.85546875" style="369" customWidth="1"/>
    <col min="9477" max="9477" width="15" style="369" customWidth="1"/>
    <col min="9478" max="9478" width="17.140625" style="369" customWidth="1"/>
    <col min="9479" max="9479" width="4.7109375" style="369" customWidth="1"/>
    <col min="9480" max="9480" width="19" style="369" customWidth="1"/>
    <col min="9481" max="9481" width="11.140625" style="369"/>
    <col min="9482" max="9482" width="32.85546875" style="369" customWidth="1"/>
    <col min="9483" max="9483" width="37" style="369" customWidth="1"/>
    <col min="9484" max="9484" width="36.7109375" style="369" customWidth="1"/>
    <col min="9485" max="9485" width="11.140625" style="369"/>
    <col min="9486" max="9486" width="53.140625" style="369" customWidth="1"/>
    <col min="9487" max="9487" width="11.140625" style="369"/>
    <col min="9488" max="9488" width="14.42578125" style="369" customWidth="1"/>
    <col min="9489" max="9728" width="11.140625" style="369"/>
    <col min="9729" max="9729" width="8.7109375" style="369" customWidth="1"/>
    <col min="9730" max="9730" width="36.28515625" style="369" customWidth="1"/>
    <col min="9731" max="9731" width="8.7109375" style="369" customWidth="1"/>
    <col min="9732" max="9732" width="10.85546875" style="369" customWidth="1"/>
    <col min="9733" max="9733" width="15" style="369" customWidth="1"/>
    <col min="9734" max="9734" width="17.140625" style="369" customWidth="1"/>
    <col min="9735" max="9735" width="4.7109375" style="369" customWidth="1"/>
    <col min="9736" max="9736" width="19" style="369" customWidth="1"/>
    <col min="9737" max="9737" width="11.140625" style="369"/>
    <col min="9738" max="9738" width="32.85546875" style="369" customWidth="1"/>
    <col min="9739" max="9739" width="37" style="369" customWidth="1"/>
    <col min="9740" max="9740" width="36.7109375" style="369" customWidth="1"/>
    <col min="9741" max="9741" width="11.140625" style="369"/>
    <col min="9742" max="9742" width="53.140625" style="369" customWidth="1"/>
    <col min="9743" max="9743" width="11.140625" style="369"/>
    <col min="9744" max="9744" width="14.42578125" style="369" customWidth="1"/>
    <col min="9745" max="9984" width="11.140625" style="369"/>
    <col min="9985" max="9985" width="8.7109375" style="369" customWidth="1"/>
    <col min="9986" max="9986" width="36.28515625" style="369" customWidth="1"/>
    <col min="9987" max="9987" width="8.7109375" style="369" customWidth="1"/>
    <col min="9988" max="9988" width="10.85546875" style="369" customWidth="1"/>
    <col min="9989" max="9989" width="15" style="369" customWidth="1"/>
    <col min="9990" max="9990" width="17.140625" style="369" customWidth="1"/>
    <col min="9991" max="9991" width="4.7109375" style="369" customWidth="1"/>
    <col min="9992" max="9992" width="19" style="369" customWidth="1"/>
    <col min="9993" max="9993" width="11.140625" style="369"/>
    <col min="9994" max="9994" width="32.85546875" style="369" customWidth="1"/>
    <col min="9995" max="9995" width="37" style="369" customWidth="1"/>
    <col min="9996" max="9996" width="36.7109375" style="369" customWidth="1"/>
    <col min="9997" max="9997" width="11.140625" style="369"/>
    <col min="9998" max="9998" width="53.140625" style="369" customWidth="1"/>
    <col min="9999" max="9999" width="11.140625" style="369"/>
    <col min="10000" max="10000" width="14.42578125" style="369" customWidth="1"/>
    <col min="10001" max="10240" width="11.140625" style="369"/>
    <col min="10241" max="10241" width="8.7109375" style="369" customWidth="1"/>
    <col min="10242" max="10242" width="36.28515625" style="369" customWidth="1"/>
    <col min="10243" max="10243" width="8.7109375" style="369" customWidth="1"/>
    <col min="10244" max="10244" width="10.85546875" style="369" customWidth="1"/>
    <col min="10245" max="10245" width="15" style="369" customWidth="1"/>
    <col min="10246" max="10246" width="17.140625" style="369" customWidth="1"/>
    <col min="10247" max="10247" width="4.7109375" style="369" customWidth="1"/>
    <col min="10248" max="10248" width="19" style="369" customWidth="1"/>
    <col min="10249" max="10249" width="11.140625" style="369"/>
    <col min="10250" max="10250" width="32.85546875" style="369" customWidth="1"/>
    <col min="10251" max="10251" width="37" style="369" customWidth="1"/>
    <col min="10252" max="10252" width="36.7109375" style="369" customWidth="1"/>
    <col min="10253" max="10253" width="11.140625" style="369"/>
    <col min="10254" max="10254" width="53.140625" style="369" customWidth="1"/>
    <col min="10255" max="10255" width="11.140625" style="369"/>
    <col min="10256" max="10256" width="14.42578125" style="369" customWidth="1"/>
    <col min="10257" max="10496" width="11.140625" style="369"/>
    <col min="10497" max="10497" width="8.7109375" style="369" customWidth="1"/>
    <col min="10498" max="10498" width="36.28515625" style="369" customWidth="1"/>
    <col min="10499" max="10499" width="8.7109375" style="369" customWidth="1"/>
    <col min="10500" max="10500" width="10.85546875" style="369" customWidth="1"/>
    <col min="10501" max="10501" width="15" style="369" customWidth="1"/>
    <col min="10502" max="10502" width="17.140625" style="369" customWidth="1"/>
    <col min="10503" max="10503" width="4.7109375" style="369" customWidth="1"/>
    <col min="10504" max="10504" width="19" style="369" customWidth="1"/>
    <col min="10505" max="10505" width="11.140625" style="369"/>
    <col min="10506" max="10506" width="32.85546875" style="369" customWidth="1"/>
    <col min="10507" max="10507" width="37" style="369" customWidth="1"/>
    <col min="10508" max="10508" width="36.7109375" style="369" customWidth="1"/>
    <col min="10509" max="10509" width="11.140625" style="369"/>
    <col min="10510" max="10510" width="53.140625" style="369" customWidth="1"/>
    <col min="10511" max="10511" width="11.140625" style="369"/>
    <col min="10512" max="10512" width="14.42578125" style="369" customWidth="1"/>
    <col min="10513" max="10752" width="11.140625" style="369"/>
    <col min="10753" max="10753" width="8.7109375" style="369" customWidth="1"/>
    <col min="10754" max="10754" width="36.28515625" style="369" customWidth="1"/>
    <col min="10755" max="10755" width="8.7109375" style="369" customWidth="1"/>
    <col min="10756" max="10756" width="10.85546875" style="369" customWidth="1"/>
    <col min="10757" max="10757" width="15" style="369" customWidth="1"/>
    <col min="10758" max="10758" width="17.140625" style="369" customWidth="1"/>
    <col min="10759" max="10759" width="4.7109375" style="369" customWidth="1"/>
    <col min="10760" max="10760" width="19" style="369" customWidth="1"/>
    <col min="10761" max="10761" width="11.140625" style="369"/>
    <col min="10762" max="10762" width="32.85546875" style="369" customWidth="1"/>
    <col min="10763" max="10763" width="37" style="369" customWidth="1"/>
    <col min="10764" max="10764" width="36.7109375" style="369" customWidth="1"/>
    <col min="10765" max="10765" width="11.140625" style="369"/>
    <col min="10766" max="10766" width="53.140625" style="369" customWidth="1"/>
    <col min="10767" max="10767" width="11.140625" style="369"/>
    <col min="10768" max="10768" width="14.42578125" style="369" customWidth="1"/>
    <col min="10769" max="11008" width="11.140625" style="369"/>
    <col min="11009" max="11009" width="8.7109375" style="369" customWidth="1"/>
    <col min="11010" max="11010" width="36.28515625" style="369" customWidth="1"/>
    <col min="11011" max="11011" width="8.7109375" style="369" customWidth="1"/>
    <col min="11012" max="11012" width="10.85546875" style="369" customWidth="1"/>
    <col min="11013" max="11013" width="15" style="369" customWidth="1"/>
    <col min="11014" max="11014" width="17.140625" style="369" customWidth="1"/>
    <col min="11015" max="11015" width="4.7109375" style="369" customWidth="1"/>
    <col min="11016" max="11016" width="19" style="369" customWidth="1"/>
    <col min="11017" max="11017" width="11.140625" style="369"/>
    <col min="11018" max="11018" width="32.85546875" style="369" customWidth="1"/>
    <col min="11019" max="11019" width="37" style="369" customWidth="1"/>
    <col min="11020" max="11020" width="36.7109375" style="369" customWidth="1"/>
    <col min="11021" max="11021" width="11.140625" style="369"/>
    <col min="11022" max="11022" width="53.140625" style="369" customWidth="1"/>
    <col min="11023" max="11023" width="11.140625" style="369"/>
    <col min="11024" max="11024" width="14.42578125" style="369" customWidth="1"/>
    <col min="11025" max="11264" width="11.140625" style="369"/>
    <col min="11265" max="11265" width="8.7109375" style="369" customWidth="1"/>
    <col min="11266" max="11266" width="36.28515625" style="369" customWidth="1"/>
    <col min="11267" max="11267" width="8.7109375" style="369" customWidth="1"/>
    <col min="11268" max="11268" width="10.85546875" style="369" customWidth="1"/>
    <col min="11269" max="11269" width="15" style="369" customWidth="1"/>
    <col min="11270" max="11270" width="17.140625" style="369" customWidth="1"/>
    <col min="11271" max="11271" width="4.7109375" style="369" customWidth="1"/>
    <col min="11272" max="11272" width="19" style="369" customWidth="1"/>
    <col min="11273" max="11273" width="11.140625" style="369"/>
    <col min="11274" max="11274" width="32.85546875" style="369" customWidth="1"/>
    <col min="11275" max="11275" width="37" style="369" customWidth="1"/>
    <col min="11276" max="11276" width="36.7109375" style="369" customWidth="1"/>
    <col min="11277" max="11277" width="11.140625" style="369"/>
    <col min="11278" max="11278" width="53.140625" style="369" customWidth="1"/>
    <col min="11279" max="11279" width="11.140625" style="369"/>
    <col min="11280" max="11280" width="14.42578125" style="369" customWidth="1"/>
    <col min="11281" max="11520" width="11.140625" style="369"/>
    <col min="11521" max="11521" width="8.7109375" style="369" customWidth="1"/>
    <col min="11522" max="11522" width="36.28515625" style="369" customWidth="1"/>
    <col min="11523" max="11523" width="8.7109375" style="369" customWidth="1"/>
    <col min="11524" max="11524" width="10.85546875" style="369" customWidth="1"/>
    <col min="11525" max="11525" width="15" style="369" customWidth="1"/>
    <col min="11526" max="11526" width="17.140625" style="369" customWidth="1"/>
    <col min="11527" max="11527" width="4.7109375" style="369" customWidth="1"/>
    <col min="11528" max="11528" width="19" style="369" customWidth="1"/>
    <col min="11529" max="11529" width="11.140625" style="369"/>
    <col min="11530" max="11530" width="32.85546875" style="369" customWidth="1"/>
    <col min="11531" max="11531" width="37" style="369" customWidth="1"/>
    <col min="11532" max="11532" width="36.7109375" style="369" customWidth="1"/>
    <col min="11533" max="11533" width="11.140625" style="369"/>
    <col min="11534" max="11534" width="53.140625" style="369" customWidth="1"/>
    <col min="11535" max="11535" width="11.140625" style="369"/>
    <col min="11536" max="11536" width="14.42578125" style="369" customWidth="1"/>
    <col min="11537" max="11776" width="11.140625" style="369"/>
    <col min="11777" max="11777" width="8.7109375" style="369" customWidth="1"/>
    <col min="11778" max="11778" width="36.28515625" style="369" customWidth="1"/>
    <col min="11779" max="11779" width="8.7109375" style="369" customWidth="1"/>
    <col min="11780" max="11780" width="10.85546875" style="369" customWidth="1"/>
    <col min="11781" max="11781" width="15" style="369" customWidth="1"/>
    <col min="11782" max="11782" width="17.140625" style="369" customWidth="1"/>
    <col min="11783" max="11783" width="4.7109375" style="369" customWidth="1"/>
    <col min="11784" max="11784" width="19" style="369" customWidth="1"/>
    <col min="11785" max="11785" width="11.140625" style="369"/>
    <col min="11786" max="11786" width="32.85546875" style="369" customWidth="1"/>
    <col min="11787" max="11787" width="37" style="369" customWidth="1"/>
    <col min="11788" max="11788" width="36.7109375" style="369" customWidth="1"/>
    <col min="11789" max="11789" width="11.140625" style="369"/>
    <col min="11790" max="11790" width="53.140625" style="369" customWidth="1"/>
    <col min="11791" max="11791" width="11.140625" style="369"/>
    <col min="11792" max="11792" width="14.42578125" style="369" customWidth="1"/>
    <col min="11793" max="12032" width="11.140625" style="369"/>
    <col min="12033" max="12033" width="8.7109375" style="369" customWidth="1"/>
    <col min="12034" max="12034" width="36.28515625" style="369" customWidth="1"/>
    <col min="12035" max="12035" width="8.7109375" style="369" customWidth="1"/>
    <col min="12036" max="12036" width="10.85546875" style="369" customWidth="1"/>
    <col min="12037" max="12037" width="15" style="369" customWidth="1"/>
    <col min="12038" max="12038" width="17.140625" style="369" customWidth="1"/>
    <col min="12039" max="12039" width="4.7109375" style="369" customWidth="1"/>
    <col min="12040" max="12040" width="19" style="369" customWidth="1"/>
    <col min="12041" max="12041" width="11.140625" style="369"/>
    <col min="12042" max="12042" width="32.85546875" style="369" customWidth="1"/>
    <col min="12043" max="12043" width="37" style="369" customWidth="1"/>
    <col min="12044" max="12044" width="36.7109375" style="369" customWidth="1"/>
    <col min="12045" max="12045" width="11.140625" style="369"/>
    <col min="12046" max="12046" width="53.140625" style="369" customWidth="1"/>
    <col min="12047" max="12047" width="11.140625" style="369"/>
    <col min="12048" max="12048" width="14.42578125" style="369" customWidth="1"/>
    <col min="12049" max="12288" width="11.140625" style="369"/>
    <col min="12289" max="12289" width="8.7109375" style="369" customWidth="1"/>
    <col min="12290" max="12290" width="36.28515625" style="369" customWidth="1"/>
    <col min="12291" max="12291" width="8.7109375" style="369" customWidth="1"/>
    <col min="12292" max="12292" width="10.85546875" style="369" customWidth="1"/>
    <col min="12293" max="12293" width="15" style="369" customWidth="1"/>
    <col min="12294" max="12294" width="17.140625" style="369" customWidth="1"/>
    <col min="12295" max="12295" width="4.7109375" style="369" customWidth="1"/>
    <col min="12296" max="12296" width="19" style="369" customWidth="1"/>
    <col min="12297" max="12297" width="11.140625" style="369"/>
    <col min="12298" max="12298" width="32.85546875" style="369" customWidth="1"/>
    <col min="12299" max="12299" width="37" style="369" customWidth="1"/>
    <col min="12300" max="12300" width="36.7109375" style="369" customWidth="1"/>
    <col min="12301" max="12301" width="11.140625" style="369"/>
    <col min="12302" max="12302" width="53.140625" style="369" customWidth="1"/>
    <col min="12303" max="12303" width="11.140625" style="369"/>
    <col min="12304" max="12304" width="14.42578125" style="369" customWidth="1"/>
    <col min="12305" max="12544" width="11.140625" style="369"/>
    <col min="12545" max="12545" width="8.7109375" style="369" customWidth="1"/>
    <col min="12546" max="12546" width="36.28515625" style="369" customWidth="1"/>
    <col min="12547" max="12547" width="8.7109375" style="369" customWidth="1"/>
    <col min="12548" max="12548" width="10.85546875" style="369" customWidth="1"/>
    <col min="12549" max="12549" width="15" style="369" customWidth="1"/>
    <col min="12550" max="12550" width="17.140625" style="369" customWidth="1"/>
    <col min="12551" max="12551" width="4.7109375" style="369" customWidth="1"/>
    <col min="12552" max="12552" width="19" style="369" customWidth="1"/>
    <col min="12553" max="12553" width="11.140625" style="369"/>
    <col min="12554" max="12554" width="32.85546875" style="369" customWidth="1"/>
    <col min="12555" max="12555" width="37" style="369" customWidth="1"/>
    <col min="12556" max="12556" width="36.7109375" style="369" customWidth="1"/>
    <col min="12557" max="12557" width="11.140625" style="369"/>
    <col min="12558" max="12558" width="53.140625" style="369" customWidth="1"/>
    <col min="12559" max="12559" width="11.140625" style="369"/>
    <col min="12560" max="12560" width="14.42578125" style="369" customWidth="1"/>
    <col min="12561" max="12800" width="11.140625" style="369"/>
    <col min="12801" max="12801" width="8.7109375" style="369" customWidth="1"/>
    <col min="12802" max="12802" width="36.28515625" style="369" customWidth="1"/>
    <col min="12803" max="12803" width="8.7109375" style="369" customWidth="1"/>
    <col min="12804" max="12804" width="10.85546875" style="369" customWidth="1"/>
    <col min="12805" max="12805" width="15" style="369" customWidth="1"/>
    <col min="12806" max="12806" width="17.140625" style="369" customWidth="1"/>
    <col min="12807" max="12807" width="4.7109375" style="369" customWidth="1"/>
    <col min="12808" max="12808" width="19" style="369" customWidth="1"/>
    <col min="12809" max="12809" width="11.140625" style="369"/>
    <col min="12810" max="12810" width="32.85546875" style="369" customWidth="1"/>
    <col min="12811" max="12811" width="37" style="369" customWidth="1"/>
    <col min="12812" max="12812" width="36.7109375" style="369" customWidth="1"/>
    <col min="12813" max="12813" width="11.140625" style="369"/>
    <col min="12814" max="12814" width="53.140625" style="369" customWidth="1"/>
    <col min="12815" max="12815" width="11.140625" style="369"/>
    <col min="12816" max="12816" width="14.42578125" style="369" customWidth="1"/>
    <col min="12817" max="13056" width="11.140625" style="369"/>
    <col min="13057" max="13057" width="8.7109375" style="369" customWidth="1"/>
    <col min="13058" max="13058" width="36.28515625" style="369" customWidth="1"/>
    <col min="13059" max="13059" width="8.7109375" style="369" customWidth="1"/>
    <col min="13060" max="13060" width="10.85546875" style="369" customWidth="1"/>
    <col min="13061" max="13061" width="15" style="369" customWidth="1"/>
    <col min="13062" max="13062" width="17.140625" style="369" customWidth="1"/>
    <col min="13063" max="13063" width="4.7109375" style="369" customWidth="1"/>
    <col min="13064" max="13064" width="19" style="369" customWidth="1"/>
    <col min="13065" max="13065" width="11.140625" style="369"/>
    <col min="13066" max="13066" width="32.85546875" style="369" customWidth="1"/>
    <col min="13067" max="13067" width="37" style="369" customWidth="1"/>
    <col min="13068" max="13068" width="36.7109375" style="369" customWidth="1"/>
    <col min="13069" max="13069" width="11.140625" style="369"/>
    <col min="13070" max="13070" width="53.140625" style="369" customWidth="1"/>
    <col min="13071" max="13071" width="11.140625" style="369"/>
    <col min="13072" max="13072" width="14.42578125" style="369" customWidth="1"/>
    <col min="13073" max="13312" width="11.140625" style="369"/>
    <col min="13313" max="13313" width="8.7109375" style="369" customWidth="1"/>
    <col min="13314" max="13314" width="36.28515625" style="369" customWidth="1"/>
    <col min="13315" max="13315" width="8.7109375" style="369" customWidth="1"/>
    <col min="13316" max="13316" width="10.85546875" style="369" customWidth="1"/>
    <col min="13317" max="13317" width="15" style="369" customWidth="1"/>
    <col min="13318" max="13318" width="17.140625" style="369" customWidth="1"/>
    <col min="13319" max="13319" width="4.7109375" style="369" customWidth="1"/>
    <col min="13320" max="13320" width="19" style="369" customWidth="1"/>
    <col min="13321" max="13321" width="11.140625" style="369"/>
    <col min="13322" max="13322" width="32.85546875" style="369" customWidth="1"/>
    <col min="13323" max="13323" width="37" style="369" customWidth="1"/>
    <col min="13324" max="13324" width="36.7109375" style="369" customWidth="1"/>
    <col min="13325" max="13325" width="11.140625" style="369"/>
    <col min="13326" max="13326" width="53.140625" style="369" customWidth="1"/>
    <col min="13327" max="13327" width="11.140625" style="369"/>
    <col min="13328" max="13328" width="14.42578125" style="369" customWidth="1"/>
    <col min="13329" max="13568" width="11.140625" style="369"/>
    <col min="13569" max="13569" width="8.7109375" style="369" customWidth="1"/>
    <col min="13570" max="13570" width="36.28515625" style="369" customWidth="1"/>
    <col min="13571" max="13571" width="8.7109375" style="369" customWidth="1"/>
    <col min="13572" max="13572" width="10.85546875" style="369" customWidth="1"/>
    <col min="13573" max="13573" width="15" style="369" customWidth="1"/>
    <col min="13574" max="13574" width="17.140625" style="369" customWidth="1"/>
    <col min="13575" max="13575" width="4.7109375" style="369" customWidth="1"/>
    <col min="13576" max="13576" width="19" style="369" customWidth="1"/>
    <col min="13577" max="13577" width="11.140625" style="369"/>
    <col min="13578" max="13578" width="32.85546875" style="369" customWidth="1"/>
    <col min="13579" max="13579" width="37" style="369" customWidth="1"/>
    <col min="13580" max="13580" width="36.7109375" style="369" customWidth="1"/>
    <col min="13581" max="13581" width="11.140625" style="369"/>
    <col min="13582" max="13582" width="53.140625" style="369" customWidth="1"/>
    <col min="13583" max="13583" width="11.140625" style="369"/>
    <col min="13584" max="13584" width="14.42578125" style="369" customWidth="1"/>
    <col min="13585" max="13824" width="11.140625" style="369"/>
    <col min="13825" max="13825" width="8.7109375" style="369" customWidth="1"/>
    <col min="13826" max="13826" width="36.28515625" style="369" customWidth="1"/>
    <col min="13827" max="13827" width="8.7109375" style="369" customWidth="1"/>
    <col min="13828" max="13828" width="10.85546875" style="369" customWidth="1"/>
    <col min="13829" max="13829" width="15" style="369" customWidth="1"/>
    <col min="13830" max="13830" width="17.140625" style="369" customWidth="1"/>
    <col min="13831" max="13831" width="4.7109375" style="369" customWidth="1"/>
    <col min="13832" max="13832" width="19" style="369" customWidth="1"/>
    <col min="13833" max="13833" width="11.140625" style="369"/>
    <col min="13834" max="13834" width="32.85546875" style="369" customWidth="1"/>
    <col min="13835" max="13835" width="37" style="369" customWidth="1"/>
    <col min="13836" max="13836" width="36.7109375" style="369" customWidth="1"/>
    <col min="13837" max="13837" width="11.140625" style="369"/>
    <col min="13838" max="13838" width="53.140625" style="369" customWidth="1"/>
    <col min="13839" max="13839" width="11.140625" style="369"/>
    <col min="13840" max="13840" width="14.42578125" style="369" customWidth="1"/>
    <col min="13841" max="14080" width="11.140625" style="369"/>
    <col min="14081" max="14081" width="8.7109375" style="369" customWidth="1"/>
    <col min="14082" max="14082" width="36.28515625" style="369" customWidth="1"/>
    <col min="14083" max="14083" width="8.7109375" style="369" customWidth="1"/>
    <col min="14084" max="14084" width="10.85546875" style="369" customWidth="1"/>
    <col min="14085" max="14085" width="15" style="369" customWidth="1"/>
    <col min="14086" max="14086" width="17.140625" style="369" customWidth="1"/>
    <col min="14087" max="14087" width="4.7109375" style="369" customWidth="1"/>
    <col min="14088" max="14088" width="19" style="369" customWidth="1"/>
    <col min="14089" max="14089" width="11.140625" style="369"/>
    <col min="14090" max="14090" width="32.85546875" style="369" customWidth="1"/>
    <col min="14091" max="14091" width="37" style="369" customWidth="1"/>
    <col min="14092" max="14092" width="36.7109375" style="369" customWidth="1"/>
    <col min="14093" max="14093" width="11.140625" style="369"/>
    <col min="14094" max="14094" width="53.140625" style="369" customWidth="1"/>
    <col min="14095" max="14095" width="11.140625" style="369"/>
    <col min="14096" max="14096" width="14.42578125" style="369" customWidth="1"/>
    <col min="14097" max="14336" width="11.140625" style="369"/>
    <col min="14337" max="14337" width="8.7109375" style="369" customWidth="1"/>
    <col min="14338" max="14338" width="36.28515625" style="369" customWidth="1"/>
    <col min="14339" max="14339" width="8.7109375" style="369" customWidth="1"/>
    <col min="14340" max="14340" width="10.85546875" style="369" customWidth="1"/>
    <col min="14341" max="14341" width="15" style="369" customWidth="1"/>
    <col min="14342" max="14342" width="17.140625" style="369" customWidth="1"/>
    <col min="14343" max="14343" width="4.7109375" style="369" customWidth="1"/>
    <col min="14344" max="14344" width="19" style="369" customWidth="1"/>
    <col min="14345" max="14345" width="11.140625" style="369"/>
    <col min="14346" max="14346" width="32.85546875" style="369" customWidth="1"/>
    <col min="14347" max="14347" width="37" style="369" customWidth="1"/>
    <col min="14348" max="14348" width="36.7109375" style="369" customWidth="1"/>
    <col min="14349" max="14349" width="11.140625" style="369"/>
    <col min="14350" max="14350" width="53.140625" style="369" customWidth="1"/>
    <col min="14351" max="14351" width="11.140625" style="369"/>
    <col min="14352" max="14352" width="14.42578125" style="369" customWidth="1"/>
    <col min="14353" max="14592" width="11.140625" style="369"/>
    <col min="14593" max="14593" width="8.7109375" style="369" customWidth="1"/>
    <col min="14594" max="14594" width="36.28515625" style="369" customWidth="1"/>
    <col min="14595" max="14595" width="8.7109375" style="369" customWidth="1"/>
    <col min="14596" max="14596" width="10.85546875" style="369" customWidth="1"/>
    <col min="14597" max="14597" width="15" style="369" customWidth="1"/>
    <col min="14598" max="14598" width="17.140625" style="369" customWidth="1"/>
    <col min="14599" max="14599" width="4.7109375" style="369" customWidth="1"/>
    <col min="14600" max="14600" width="19" style="369" customWidth="1"/>
    <col min="14601" max="14601" width="11.140625" style="369"/>
    <col min="14602" max="14602" width="32.85546875" style="369" customWidth="1"/>
    <col min="14603" max="14603" width="37" style="369" customWidth="1"/>
    <col min="14604" max="14604" width="36.7109375" style="369" customWidth="1"/>
    <col min="14605" max="14605" width="11.140625" style="369"/>
    <col min="14606" max="14606" width="53.140625" style="369" customWidth="1"/>
    <col min="14607" max="14607" width="11.140625" style="369"/>
    <col min="14608" max="14608" width="14.42578125" style="369" customWidth="1"/>
    <col min="14609" max="14848" width="11.140625" style="369"/>
    <col min="14849" max="14849" width="8.7109375" style="369" customWidth="1"/>
    <col min="14850" max="14850" width="36.28515625" style="369" customWidth="1"/>
    <col min="14851" max="14851" width="8.7109375" style="369" customWidth="1"/>
    <col min="14852" max="14852" width="10.85546875" style="369" customWidth="1"/>
    <col min="14853" max="14853" width="15" style="369" customWidth="1"/>
    <col min="14854" max="14854" width="17.140625" style="369" customWidth="1"/>
    <col min="14855" max="14855" width="4.7109375" style="369" customWidth="1"/>
    <col min="14856" max="14856" width="19" style="369" customWidth="1"/>
    <col min="14857" max="14857" width="11.140625" style="369"/>
    <col min="14858" max="14858" width="32.85546875" style="369" customWidth="1"/>
    <col min="14859" max="14859" width="37" style="369" customWidth="1"/>
    <col min="14860" max="14860" width="36.7109375" style="369" customWidth="1"/>
    <col min="14861" max="14861" width="11.140625" style="369"/>
    <col min="14862" max="14862" width="53.140625" style="369" customWidth="1"/>
    <col min="14863" max="14863" width="11.140625" style="369"/>
    <col min="14864" max="14864" width="14.42578125" style="369" customWidth="1"/>
    <col min="14865" max="15104" width="11.140625" style="369"/>
    <col min="15105" max="15105" width="8.7109375" style="369" customWidth="1"/>
    <col min="15106" max="15106" width="36.28515625" style="369" customWidth="1"/>
    <col min="15107" max="15107" width="8.7109375" style="369" customWidth="1"/>
    <col min="15108" max="15108" width="10.85546875" style="369" customWidth="1"/>
    <col min="15109" max="15109" width="15" style="369" customWidth="1"/>
    <col min="15110" max="15110" width="17.140625" style="369" customWidth="1"/>
    <col min="15111" max="15111" width="4.7109375" style="369" customWidth="1"/>
    <col min="15112" max="15112" width="19" style="369" customWidth="1"/>
    <col min="15113" max="15113" width="11.140625" style="369"/>
    <col min="15114" max="15114" width="32.85546875" style="369" customWidth="1"/>
    <col min="15115" max="15115" width="37" style="369" customWidth="1"/>
    <col min="15116" max="15116" width="36.7109375" style="369" customWidth="1"/>
    <col min="15117" max="15117" width="11.140625" style="369"/>
    <col min="15118" max="15118" width="53.140625" style="369" customWidth="1"/>
    <col min="15119" max="15119" width="11.140625" style="369"/>
    <col min="15120" max="15120" width="14.42578125" style="369" customWidth="1"/>
    <col min="15121" max="15360" width="11.140625" style="369"/>
    <col min="15361" max="15361" width="8.7109375" style="369" customWidth="1"/>
    <col min="15362" max="15362" width="36.28515625" style="369" customWidth="1"/>
    <col min="15363" max="15363" width="8.7109375" style="369" customWidth="1"/>
    <col min="15364" max="15364" width="10.85546875" style="369" customWidth="1"/>
    <col min="15365" max="15365" width="15" style="369" customWidth="1"/>
    <col min="15366" max="15366" width="17.140625" style="369" customWidth="1"/>
    <col min="15367" max="15367" width="4.7109375" style="369" customWidth="1"/>
    <col min="15368" max="15368" width="19" style="369" customWidth="1"/>
    <col min="15369" max="15369" width="11.140625" style="369"/>
    <col min="15370" max="15370" width="32.85546875" style="369" customWidth="1"/>
    <col min="15371" max="15371" width="37" style="369" customWidth="1"/>
    <col min="15372" max="15372" width="36.7109375" style="369" customWidth="1"/>
    <col min="15373" max="15373" width="11.140625" style="369"/>
    <col min="15374" max="15374" width="53.140625" style="369" customWidth="1"/>
    <col min="15375" max="15375" width="11.140625" style="369"/>
    <col min="15376" max="15376" width="14.42578125" style="369" customWidth="1"/>
    <col min="15377" max="15616" width="11.140625" style="369"/>
    <col min="15617" max="15617" width="8.7109375" style="369" customWidth="1"/>
    <col min="15618" max="15618" width="36.28515625" style="369" customWidth="1"/>
    <col min="15619" max="15619" width="8.7109375" style="369" customWidth="1"/>
    <col min="15620" max="15620" width="10.85546875" style="369" customWidth="1"/>
    <col min="15621" max="15621" width="15" style="369" customWidth="1"/>
    <col min="15622" max="15622" width="17.140625" style="369" customWidth="1"/>
    <col min="15623" max="15623" width="4.7109375" style="369" customWidth="1"/>
    <col min="15624" max="15624" width="19" style="369" customWidth="1"/>
    <col min="15625" max="15625" width="11.140625" style="369"/>
    <col min="15626" max="15626" width="32.85546875" style="369" customWidth="1"/>
    <col min="15627" max="15627" width="37" style="369" customWidth="1"/>
    <col min="15628" max="15628" width="36.7109375" style="369" customWidth="1"/>
    <col min="15629" max="15629" width="11.140625" style="369"/>
    <col min="15630" max="15630" width="53.140625" style="369" customWidth="1"/>
    <col min="15631" max="15631" width="11.140625" style="369"/>
    <col min="15632" max="15632" width="14.42578125" style="369" customWidth="1"/>
    <col min="15633" max="15872" width="11.140625" style="369"/>
    <col min="15873" max="15873" width="8.7109375" style="369" customWidth="1"/>
    <col min="15874" max="15874" width="36.28515625" style="369" customWidth="1"/>
    <col min="15875" max="15875" width="8.7109375" style="369" customWidth="1"/>
    <col min="15876" max="15876" width="10.85546875" style="369" customWidth="1"/>
    <col min="15877" max="15877" width="15" style="369" customWidth="1"/>
    <col min="15878" max="15878" width="17.140625" style="369" customWidth="1"/>
    <col min="15879" max="15879" width="4.7109375" style="369" customWidth="1"/>
    <col min="15880" max="15880" width="19" style="369" customWidth="1"/>
    <col min="15881" max="15881" width="11.140625" style="369"/>
    <col min="15882" max="15882" width="32.85546875" style="369" customWidth="1"/>
    <col min="15883" max="15883" width="37" style="369" customWidth="1"/>
    <col min="15884" max="15884" width="36.7109375" style="369" customWidth="1"/>
    <col min="15885" max="15885" width="11.140625" style="369"/>
    <col min="15886" max="15886" width="53.140625" style="369" customWidth="1"/>
    <col min="15887" max="15887" width="11.140625" style="369"/>
    <col min="15888" max="15888" width="14.42578125" style="369" customWidth="1"/>
    <col min="15889" max="16128" width="11.140625" style="369"/>
    <col min="16129" max="16129" width="8.7109375" style="369" customWidth="1"/>
    <col min="16130" max="16130" width="36.28515625" style="369" customWidth="1"/>
    <col min="16131" max="16131" width="8.7109375" style="369" customWidth="1"/>
    <col min="16132" max="16132" width="10.85546875" style="369" customWidth="1"/>
    <col min="16133" max="16133" width="15" style="369" customWidth="1"/>
    <col min="16134" max="16134" width="17.140625" style="369" customWidth="1"/>
    <col min="16135" max="16135" width="4.7109375" style="369" customWidth="1"/>
    <col min="16136" max="16136" width="19" style="369" customWidth="1"/>
    <col min="16137" max="16137" width="11.140625" style="369"/>
    <col min="16138" max="16138" width="32.85546875" style="369" customWidth="1"/>
    <col min="16139" max="16139" width="37" style="369" customWidth="1"/>
    <col min="16140" max="16140" width="36.7109375" style="369" customWidth="1"/>
    <col min="16141" max="16141" width="11.140625" style="369"/>
    <col min="16142" max="16142" width="53.140625" style="369" customWidth="1"/>
    <col min="16143" max="16143" width="11.140625" style="369"/>
    <col min="16144" max="16144" width="14.42578125" style="369" customWidth="1"/>
    <col min="16145" max="16384" width="11.140625" style="369"/>
  </cols>
  <sheetData>
    <row r="2" spans="1:16">
      <c r="A2" s="365" t="s">
        <v>295</v>
      </c>
      <c r="B2" s="366" t="s">
        <v>296</v>
      </c>
      <c r="C2" s="366"/>
      <c r="D2" s="367"/>
      <c r="E2" s="51"/>
      <c r="F2" s="368"/>
      <c r="P2" s="368"/>
    </row>
    <row r="3" spans="1:16" s="373" customFormat="1" ht="17.25" thickBot="1">
      <c r="A3" s="365"/>
      <c r="B3" s="370"/>
      <c r="C3" s="370"/>
      <c r="D3" s="371"/>
      <c r="E3" s="55"/>
      <c r="F3" s="372"/>
      <c r="G3" s="369"/>
      <c r="P3" s="372"/>
    </row>
    <row r="4" spans="1:16" s="215" customFormat="1" ht="33.75" thickBot="1">
      <c r="A4" s="374" t="s">
        <v>54</v>
      </c>
      <c r="B4" s="374" t="s">
        <v>55</v>
      </c>
      <c r="C4" s="375" t="s">
        <v>301</v>
      </c>
      <c r="D4" s="376" t="s">
        <v>302</v>
      </c>
      <c r="E4" s="412" t="s">
        <v>303</v>
      </c>
      <c r="F4" s="377" t="s">
        <v>304</v>
      </c>
    </row>
    <row r="5" spans="1:16" s="373" customFormat="1">
      <c r="A5" s="365"/>
      <c r="B5" s="370"/>
      <c r="C5" s="370"/>
      <c r="D5" s="371"/>
      <c r="E5" s="55"/>
      <c r="F5" s="372"/>
      <c r="G5" s="369"/>
      <c r="P5" s="372"/>
    </row>
    <row r="6" spans="1:16" s="373" customFormat="1">
      <c r="A6" s="378" t="s">
        <v>305</v>
      </c>
      <c r="B6" s="379" t="s">
        <v>306</v>
      </c>
      <c r="C6" s="379"/>
      <c r="D6" s="367"/>
      <c r="E6" s="51"/>
      <c r="F6" s="368"/>
      <c r="G6" s="369"/>
      <c r="P6" s="368"/>
    </row>
    <row r="7" spans="1:16" s="373" customFormat="1">
      <c r="A7" s="365"/>
      <c r="B7" s="370"/>
      <c r="C7" s="370"/>
      <c r="D7" s="371"/>
      <c r="E7" s="55"/>
      <c r="F7" s="372"/>
      <c r="G7" s="369"/>
      <c r="P7" s="372"/>
    </row>
    <row r="8" spans="1:16">
      <c r="A8" s="380" t="s">
        <v>307</v>
      </c>
      <c r="B8" s="373" t="s">
        <v>45</v>
      </c>
      <c r="C8" s="373"/>
      <c r="D8" s="381"/>
      <c r="E8" s="56"/>
      <c r="F8" s="382"/>
      <c r="G8" s="373"/>
      <c r="P8" s="382"/>
    </row>
    <row r="9" spans="1:16" s="373" customFormat="1">
      <c r="A9" s="365"/>
      <c r="B9" s="370"/>
      <c r="C9" s="370"/>
      <c r="D9" s="371"/>
      <c r="E9" s="55"/>
      <c r="F9" s="372"/>
      <c r="G9" s="369"/>
      <c r="P9" s="372"/>
    </row>
    <row r="10" spans="1:16" s="373" customFormat="1" ht="33">
      <c r="A10" s="378" t="s">
        <v>308</v>
      </c>
      <c r="B10" s="379" t="s">
        <v>309</v>
      </c>
      <c r="C10" s="379"/>
      <c r="D10" s="367"/>
      <c r="E10" s="51"/>
      <c r="F10" s="368"/>
      <c r="G10" s="369"/>
      <c r="P10" s="368"/>
    </row>
    <row r="11" spans="1:16" s="373" customFormat="1">
      <c r="A11" s="365"/>
      <c r="B11" s="370"/>
      <c r="C11" s="370"/>
      <c r="D11" s="371"/>
      <c r="E11" s="55"/>
      <c r="F11" s="372"/>
      <c r="G11" s="369"/>
      <c r="P11" s="372"/>
    </row>
    <row r="12" spans="1:16" s="373" customFormat="1" ht="33">
      <c r="A12" s="383" t="s">
        <v>310</v>
      </c>
      <c r="B12" s="384" t="s">
        <v>506</v>
      </c>
      <c r="C12" s="385" t="s">
        <v>61</v>
      </c>
      <c r="D12" s="371">
        <v>5</v>
      </c>
      <c r="E12" s="49"/>
      <c r="F12" s="372">
        <f>D12*E12</f>
        <v>0</v>
      </c>
      <c r="G12" s="369"/>
      <c r="P12" s="372"/>
    </row>
    <row r="13" spans="1:16" s="373" customFormat="1">
      <c r="A13" s="386"/>
      <c r="D13" s="387"/>
      <c r="E13" s="50"/>
      <c r="F13" s="388"/>
      <c r="P13" s="382"/>
    </row>
    <row r="14" spans="1:16" s="390" customFormat="1" ht="33">
      <c r="A14" s="386" t="s">
        <v>312</v>
      </c>
      <c r="B14" s="389" t="s">
        <v>313</v>
      </c>
      <c r="C14" s="385" t="s">
        <v>61</v>
      </c>
      <c r="D14" s="371">
        <v>4</v>
      </c>
      <c r="E14" s="49"/>
      <c r="F14" s="372">
        <f>D14*E14</f>
        <v>0</v>
      </c>
      <c r="G14" s="373"/>
      <c r="J14" s="391"/>
      <c r="P14" s="382"/>
    </row>
    <row r="15" spans="1:16" s="390" customFormat="1" ht="12.75" customHeight="1">
      <c r="A15" s="386"/>
      <c r="B15" s="389"/>
      <c r="C15" s="385"/>
      <c r="D15" s="371"/>
      <c r="E15" s="49"/>
      <c r="F15" s="372"/>
      <c r="G15" s="373"/>
      <c r="J15" s="391"/>
      <c r="P15" s="382"/>
    </row>
    <row r="16" spans="1:16" s="390" customFormat="1" ht="66">
      <c r="A16" s="386" t="s">
        <v>314</v>
      </c>
      <c r="B16" s="389" t="s">
        <v>508</v>
      </c>
      <c r="C16" s="385" t="s">
        <v>61</v>
      </c>
      <c r="D16" s="371">
        <v>3</v>
      </c>
      <c r="E16" s="49"/>
      <c r="F16" s="372">
        <f>D16*E16</f>
        <v>0</v>
      </c>
      <c r="J16" s="391"/>
      <c r="P16" s="392"/>
    </row>
    <row r="17" spans="1:16" s="373" customFormat="1">
      <c r="A17" s="393"/>
      <c r="C17" s="394"/>
      <c r="D17" s="395"/>
      <c r="E17" s="51"/>
      <c r="F17" s="372"/>
      <c r="G17" s="366"/>
      <c r="H17" s="382"/>
      <c r="P17" s="368"/>
    </row>
    <row r="18" spans="1:16" s="373" customFormat="1" ht="33">
      <c r="A18" s="396" t="s">
        <v>307</v>
      </c>
      <c r="B18" s="397" t="s">
        <v>316</v>
      </c>
      <c r="C18" s="397"/>
      <c r="D18" s="398"/>
      <c r="E18" s="52"/>
      <c r="F18" s="399">
        <f>SUM(F12:F17)</f>
        <v>0</v>
      </c>
      <c r="G18" s="369"/>
      <c r="P18" s="368"/>
    </row>
    <row r="19" spans="1:16" s="373" customFormat="1">
      <c r="A19" s="365"/>
      <c r="B19" s="379"/>
      <c r="C19" s="379"/>
      <c r="D19" s="367"/>
      <c r="E19" s="51"/>
      <c r="F19" s="368"/>
      <c r="G19" s="369"/>
      <c r="P19" s="368"/>
    </row>
    <row r="20" spans="1:16">
      <c r="A20" s="380" t="s">
        <v>317</v>
      </c>
      <c r="B20" s="373" t="s">
        <v>318</v>
      </c>
      <c r="C20" s="373"/>
      <c r="D20" s="381"/>
      <c r="E20" s="56"/>
      <c r="F20" s="382"/>
      <c r="G20" s="373"/>
      <c r="P20" s="382"/>
    </row>
    <row r="21" spans="1:16" s="373" customFormat="1">
      <c r="A21" s="365"/>
      <c r="B21" s="370"/>
      <c r="C21" s="370"/>
      <c r="D21" s="371"/>
      <c r="E21" s="55"/>
      <c r="F21" s="372"/>
      <c r="G21" s="369"/>
      <c r="P21" s="372"/>
    </row>
    <row r="22" spans="1:16" s="373" customFormat="1" ht="33">
      <c r="A22" s="378" t="s">
        <v>319</v>
      </c>
      <c r="B22" s="379" t="s">
        <v>320</v>
      </c>
      <c r="C22" s="379"/>
      <c r="D22" s="367"/>
      <c r="E22" s="51"/>
      <c r="F22" s="368"/>
      <c r="G22" s="369"/>
      <c r="P22" s="368"/>
    </row>
    <row r="23" spans="1:16">
      <c r="A23" s="393"/>
      <c r="B23" s="384"/>
      <c r="C23" s="385"/>
      <c r="D23" s="400"/>
      <c r="E23" s="49"/>
    </row>
    <row r="24" spans="1:16" ht="33">
      <c r="A24" s="386" t="s">
        <v>310</v>
      </c>
      <c r="B24" s="384" t="s">
        <v>321</v>
      </c>
      <c r="C24" s="53" t="s">
        <v>322</v>
      </c>
      <c r="D24" s="54">
        <v>61</v>
      </c>
      <c r="E24" s="49"/>
      <c r="F24" s="372">
        <f>D24*E24</f>
        <v>0</v>
      </c>
    </row>
    <row r="25" spans="1:16">
      <c r="A25" s="386"/>
      <c r="B25" s="384"/>
      <c r="C25" s="385"/>
      <c r="D25" s="400"/>
      <c r="E25" s="49"/>
    </row>
    <row r="26" spans="1:16" ht="49.5">
      <c r="A26" s="386" t="s">
        <v>312</v>
      </c>
      <c r="B26" s="384" t="s">
        <v>323</v>
      </c>
      <c r="C26" s="53" t="s">
        <v>322</v>
      </c>
      <c r="D26" s="54">
        <v>2.31</v>
      </c>
      <c r="E26" s="49"/>
      <c r="F26" s="372">
        <f>D26*E26</f>
        <v>0</v>
      </c>
    </row>
    <row r="27" spans="1:16">
      <c r="A27" s="386"/>
      <c r="B27" s="384"/>
      <c r="C27" s="385"/>
      <c r="D27" s="400"/>
      <c r="E27" s="49"/>
    </row>
    <row r="28" spans="1:16" ht="49.5">
      <c r="A28" s="386" t="s">
        <v>314</v>
      </c>
      <c r="B28" s="384" t="s">
        <v>324</v>
      </c>
      <c r="C28" s="53" t="s">
        <v>322</v>
      </c>
      <c r="D28" s="54">
        <v>3.8</v>
      </c>
      <c r="E28" s="49"/>
      <c r="F28" s="372">
        <f>D28*E28</f>
        <v>0</v>
      </c>
    </row>
    <row r="29" spans="1:16" s="373" customFormat="1">
      <c r="A29" s="393"/>
      <c r="B29" s="391"/>
      <c r="C29" s="401"/>
      <c r="D29" s="402"/>
      <c r="E29" s="55"/>
      <c r="F29" s="392"/>
      <c r="G29" s="390"/>
      <c r="P29" s="392"/>
    </row>
    <row r="30" spans="1:16">
      <c r="A30" s="380" t="s">
        <v>325</v>
      </c>
      <c r="B30" s="373" t="s">
        <v>326</v>
      </c>
      <c r="C30" s="373"/>
      <c r="D30" s="381"/>
      <c r="E30" s="56"/>
      <c r="F30" s="382"/>
      <c r="G30" s="373"/>
      <c r="P30" s="382"/>
    </row>
    <row r="31" spans="1:16" s="373" customFormat="1">
      <c r="A31" s="365"/>
      <c r="B31" s="379"/>
      <c r="C31" s="379"/>
      <c r="D31" s="367"/>
      <c r="E31" s="51"/>
      <c r="F31" s="368"/>
      <c r="G31" s="369"/>
      <c r="P31" s="368"/>
    </row>
    <row r="32" spans="1:16" ht="33">
      <c r="A32" s="386" t="s">
        <v>310</v>
      </c>
      <c r="B32" s="384" t="s">
        <v>327</v>
      </c>
      <c r="C32" s="53" t="s">
        <v>322</v>
      </c>
      <c r="D32" s="54">
        <v>12</v>
      </c>
      <c r="E32" s="49"/>
      <c r="F32" s="372">
        <f>D32*E32</f>
        <v>0</v>
      </c>
    </row>
    <row r="33" spans="1:16">
      <c r="A33" s="386"/>
      <c r="B33" s="384"/>
      <c r="C33" s="385"/>
      <c r="D33" s="400"/>
      <c r="E33" s="49"/>
    </row>
    <row r="34" spans="1:16" ht="49.5">
      <c r="A34" s="386" t="s">
        <v>312</v>
      </c>
      <c r="B34" s="384" t="s">
        <v>328</v>
      </c>
      <c r="C34" s="53" t="s">
        <v>322</v>
      </c>
      <c r="D34" s="54">
        <v>49</v>
      </c>
      <c r="E34" s="49"/>
      <c r="F34" s="372">
        <f>D34*E34</f>
        <v>0</v>
      </c>
    </row>
    <row r="35" spans="1:16">
      <c r="A35" s="403"/>
      <c r="B35" s="384"/>
      <c r="C35" s="385"/>
      <c r="D35" s="400"/>
      <c r="E35" s="49"/>
    </row>
    <row r="36" spans="1:16">
      <c r="A36" s="380" t="s">
        <v>329</v>
      </c>
      <c r="B36" s="373" t="s">
        <v>330</v>
      </c>
      <c r="C36" s="373"/>
      <c r="D36" s="381"/>
      <c r="E36" s="56"/>
      <c r="F36" s="382"/>
      <c r="G36" s="373"/>
      <c r="P36" s="382"/>
    </row>
    <row r="37" spans="1:16" s="373" customFormat="1">
      <c r="A37" s="403"/>
      <c r="C37" s="394"/>
      <c r="D37" s="395"/>
      <c r="E37" s="51"/>
      <c r="F37" s="368"/>
      <c r="G37" s="366"/>
      <c r="H37" s="382"/>
      <c r="P37" s="368"/>
    </row>
    <row r="38" spans="1:16" s="390" customFormat="1" ht="30.75" customHeight="1">
      <c r="A38" s="386" t="s">
        <v>310</v>
      </c>
      <c r="B38" s="389" t="s">
        <v>331</v>
      </c>
      <c r="C38" s="385" t="s">
        <v>505</v>
      </c>
      <c r="D38" s="400">
        <v>61</v>
      </c>
      <c r="E38" s="49"/>
      <c r="F38" s="372">
        <f>D38*E38</f>
        <v>0</v>
      </c>
      <c r="G38" s="373"/>
      <c r="J38" s="391"/>
      <c r="P38" s="382"/>
    </row>
    <row r="39" spans="1:16">
      <c r="A39" s="393"/>
      <c r="B39" s="384"/>
      <c r="C39" s="385"/>
      <c r="D39" s="400"/>
      <c r="E39" s="49"/>
    </row>
    <row r="40" spans="1:16" s="373" customFormat="1" ht="33">
      <c r="A40" s="396" t="s">
        <v>317</v>
      </c>
      <c r="B40" s="397" t="s">
        <v>332</v>
      </c>
      <c r="C40" s="397"/>
      <c r="D40" s="398"/>
      <c r="E40" s="52"/>
      <c r="F40" s="399">
        <f>SUM(F23:F39)</f>
        <v>0</v>
      </c>
      <c r="G40" s="369"/>
      <c r="P40" s="368"/>
    </row>
    <row r="41" spans="1:16" s="373" customFormat="1">
      <c r="A41" s="378"/>
      <c r="B41" s="379"/>
      <c r="C41" s="379"/>
      <c r="D41" s="367"/>
      <c r="E41" s="51"/>
      <c r="F41" s="368"/>
      <c r="G41" s="369"/>
      <c r="P41" s="368"/>
    </row>
    <row r="42" spans="1:16">
      <c r="A42" s="380" t="s">
        <v>333</v>
      </c>
      <c r="B42" s="373" t="s">
        <v>334</v>
      </c>
      <c r="C42" s="373"/>
      <c r="D42" s="381"/>
      <c r="E42" s="56"/>
      <c r="F42" s="382"/>
      <c r="G42" s="373"/>
      <c r="P42" s="382"/>
    </row>
    <row r="43" spans="1:16" s="373" customFormat="1">
      <c r="A43" s="378"/>
      <c r="B43" s="370"/>
      <c r="C43" s="370"/>
      <c r="D43" s="371"/>
      <c r="E43" s="55"/>
      <c r="F43" s="372"/>
      <c r="G43" s="369"/>
      <c r="P43" s="372"/>
    </row>
    <row r="44" spans="1:16" s="373" customFormat="1" ht="33">
      <c r="A44" s="378" t="s">
        <v>335</v>
      </c>
      <c r="B44" s="373" t="s">
        <v>336</v>
      </c>
      <c r="C44" s="379"/>
      <c r="D44" s="367"/>
      <c r="E44" s="51"/>
      <c r="F44" s="368"/>
      <c r="G44" s="369"/>
      <c r="P44" s="368"/>
    </row>
    <row r="45" spans="1:16" s="373" customFormat="1">
      <c r="A45" s="393"/>
      <c r="B45" s="384"/>
      <c r="C45" s="385"/>
      <c r="D45" s="404"/>
      <c r="E45" s="56"/>
      <c r="F45" s="382"/>
      <c r="P45" s="382"/>
    </row>
    <row r="46" spans="1:16" s="390" customFormat="1" ht="33">
      <c r="A46" s="386" t="s">
        <v>310</v>
      </c>
      <c r="B46" s="389" t="s">
        <v>337</v>
      </c>
      <c r="C46" s="385" t="s">
        <v>265</v>
      </c>
      <c r="D46" s="400">
        <v>26</v>
      </c>
      <c r="E46" s="49"/>
      <c r="F46" s="372">
        <f>D46*E46</f>
        <v>0</v>
      </c>
      <c r="G46" s="373"/>
      <c r="J46" s="391"/>
      <c r="P46" s="382"/>
    </row>
    <row r="47" spans="1:16" s="373" customFormat="1">
      <c r="A47" s="386"/>
      <c r="B47" s="405"/>
      <c r="C47" s="385"/>
      <c r="D47" s="402"/>
      <c r="E47" s="56"/>
      <c r="F47" s="382"/>
      <c r="P47" s="382"/>
    </row>
    <row r="48" spans="1:16" s="390" customFormat="1" ht="39" customHeight="1">
      <c r="A48" s="386" t="s">
        <v>312</v>
      </c>
      <c r="B48" s="389" t="s">
        <v>338</v>
      </c>
      <c r="C48" s="385" t="s">
        <v>265</v>
      </c>
      <c r="D48" s="400">
        <v>165</v>
      </c>
      <c r="E48" s="49"/>
      <c r="F48" s="372">
        <f>D48*E48</f>
        <v>0</v>
      </c>
      <c r="G48" s="373"/>
      <c r="J48" s="391"/>
      <c r="P48" s="382"/>
    </row>
    <row r="50" spans="1:16" s="373" customFormat="1" ht="33">
      <c r="A50" s="378" t="s">
        <v>339</v>
      </c>
      <c r="B50" s="373" t="s">
        <v>340</v>
      </c>
      <c r="C50" s="379"/>
      <c r="D50" s="367"/>
      <c r="E50" s="51"/>
      <c r="F50" s="368"/>
      <c r="G50" s="369"/>
      <c r="P50" s="368"/>
    </row>
    <row r="51" spans="1:16" s="373" customFormat="1">
      <c r="A51" s="380"/>
      <c r="C51" s="394"/>
      <c r="D51" s="395"/>
      <c r="E51" s="51"/>
      <c r="F51" s="368"/>
      <c r="G51" s="366"/>
      <c r="H51" s="382"/>
      <c r="P51" s="368"/>
    </row>
    <row r="52" spans="1:16" s="390" customFormat="1" ht="115.5">
      <c r="A52" s="386" t="s">
        <v>310</v>
      </c>
      <c r="B52" s="389" t="s">
        <v>341</v>
      </c>
      <c r="C52" s="385" t="s">
        <v>4</v>
      </c>
      <c r="D52" s="400">
        <v>3</v>
      </c>
      <c r="E52" s="49"/>
      <c r="F52" s="372">
        <f>D52*E52</f>
        <v>0</v>
      </c>
      <c r="G52" s="373"/>
      <c r="J52" s="391"/>
      <c r="P52" s="382"/>
    </row>
    <row r="53" spans="1:16" s="373" customFormat="1">
      <c r="A53" s="386"/>
      <c r="B53" s="405"/>
      <c r="C53" s="385"/>
      <c r="D53" s="402"/>
      <c r="E53" s="56"/>
      <c r="F53" s="382"/>
      <c r="P53" s="382"/>
    </row>
    <row r="54" spans="1:16" s="373" customFormat="1" ht="33">
      <c r="A54" s="386" t="s">
        <v>312</v>
      </c>
      <c r="B54" s="384" t="s">
        <v>342</v>
      </c>
      <c r="C54" s="385" t="s">
        <v>4</v>
      </c>
      <c r="D54" s="400">
        <v>3</v>
      </c>
      <c r="E54" s="49"/>
      <c r="F54" s="406">
        <f>D54*E54</f>
        <v>0</v>
      </c>
      <c r="P54" s="382"/>
    </row>
    <row r="55" spans="1:16" s="373" customFormat="1" ht="12.75" customHeight="1">
      <c r="A55" s="393"/>
      <c r="C55" s="394"/>
      <c r="D55" s="395"/>
      <c r="E55" s="51"/>
      <c r="F55" s="407"/>
      <c r="G55" s="366"/>
      <c r="H55" s="382"/>
      <c r="P55" s="368"/>
    </row>
    <row r="56" spans="1:16" s="373" customFormat="1" ht="33">
      <c r="A56" s="396" t="s">
        <v>333</v>
      </c>
      <c r="B56" s="408" t="s">
        <v>343</v>
      </c>
      <c r="C56" s="397"/>
      <c r="D56" s="398"/>
      <c r="E56" s="52"/>
      <c r="F56" s="399">
        <f>SUM(F45:F55)</f>
        <v>0</v>
      </c>
      <c r="G56" s="369"/>
      <c r="P56" s="368"/>
    </row>
    <row r="57" spans="1:16" s="373" customFormat="1" ht="12.75" customHeight="1">
      <c r="A57" s="365"/>
      <c r="B57" s="379"/>
      <c r="C57" s="379"/>
      <c r="D57" s="367"/>
      <c r="E57" s="51"/>
      <c r="F57" s="368"/>
      <c r="G57" s="369"/>
      <c r="P57" s="368"/>
    </row>
    <row r="58" spans="1:16">
      <c r="A58" s="380" t="s">
        <v>344</v>
      </c>
      <c r="B58" s="373" t="s">
        <v>345</v>
      </c>
      <c r="C58" s="373"/>
      <c r="D58" s="381"/>
      <c r="E58" s="56"/>
      <c r="F58" s="382"/>
      <c r="G58" s="373"/>
      <c r="P58" s="382"/>
    </row>
    <row r="59" spans="1:16" s="373" customFormat="1" ht="12.75" customHeight="1">
      <c r="A59" s="378"/>
      <c r="B59" s="370"/>
      <c r="C59" s="370"/>
      <c r="D59" s="371"/>
      <c r="E59" s="55"/>
      <c r="F59" s="372"/>
      <c r="G59" s="369"/>
      <c r="P59" s="372"/>
    </row>
    <row r="60" spans="1:16" s="373" customFormat="1" ht="12.75" customHeight="1">
      <c r="A60" s="378" t="s">
        <v>346</v>
      </c>
      <c r="B60" s="373" t="s">
        <v>347</v>
      </c>
      <c r="C60" s="379"/>
      <c r="D60" s="367"/>
      <c r="E60" s="51"/>
      <c r="F60" s="368"/>
      <c r="G60" s="369"/>
      <c r="P60" s="368"/>
    </row>
    <row r="61" spans="1:16" s="373" customFormat="1" ht="12.75" customHeight="1">
      <c r="A61" s="365"/>
      <c r="B61" s="370"/>
      <c r="C61" s="370"/>
      <c r="D61" s="371"/>
      <c r="E61" s="55"/>
      <c r="F61" s="372"/>
      <c r="G61" s="369"/>
      <c r="P61" s="372"/>
    </row>
    <row r="62" spans="1:16" s="390" customFormat="1" ht="51" customHeight="1">
      <c r="A62" s="386" t="s">
        <v>310</v>
      </c>
      <c r="B62" s="389" t="s">
        <v>348</v>
      </c>
      <c r="C62" s="385" t="s">
        <v>4</v>
      </c>
      <c r="D62" s="400">
        <v>3.8</v>
      </c>
      <c r="E62" s="49"/>
      <c r="F62" s="372">
        <f>D62*E62</f>
        <v>0</v>
      </c>
      <c r="G62" s="373"/>
      <c r="J62" s="391"/>
      <c r="P62" s="382"/>
    </row>
    <row r="63" spans="1:16" s="373" customFormat="1">
      <c r="A63" s="386"/>
      <c r="B63" s="384"/>
      <c r="C63" s="385"/>
      <c r="D63" s="404"/>
      <c r="E63" s="56"/>
      <c r="F63" s="382"/>
      <c r="P63" s="382"/>
    </row>
    <row r="64" spans="1:16" s="373" customFormat="1" ht="49.5">
      <c r="A64" s="386" t="s">
        <v>312</v>
      </c>
      <c r="B64" s="384" t="s">
        <v>349</v>
      </c>
      <c r="C64" s="53" t="s">
        <v>322</v>
      </c>
      <c r="D64" s="400">
        <v>1.7</v>
      </c>
      <c r="E64" s="49"/>
      <c r="F64" s="406">
        <f>D64*E64</f>
        <v>0</v>
      </c>
      <c r="P64" s="382"/>
    </row>
    <row r="65" spans="1:16" s="373" customFormat="1">
      <c r="A65" s="393"/>
      <c r="C65" s="394"/>
      <c r="D65" s="395"/>
      <c r="E65" s="51"/>
      <c r="F65" s="409"/>
      <c r="G65" s="366"/>
      <c r="H65" s="382"/>
      <c r="P65" s="368"/>
    </row>
    <row r="66" spans="1:16" s="373" customFormat="1" ht="33">
      <c r="A66" s="396" t="s">
        <v>344</v>
      </c>
      <c r="B66" s="408" t="s">
        <v>350</v>
      </c>
      <c r="C66" s="397"/>
      <c r="D66" s="398"/>
      <c r="E66" s="52"/>
      <c r="F66" s="399">
        <f>SUM(F62:F64)</f>
        <v>0</v>
      </c>
      <c r="G66" s="369"/>
      <c r="P66" s="368"/>
    </row>
    <row r="67" spans="1:16" s="373" customFormat="1">
      <c r="A67" s="365"/>
      <c r="B67" s="379"/>
      <c r="C67" s="379"/>
      <c r="D67" s="367"/>
      <c r="E67" s="51"/>
      <c r="F67" s="368"/>
      <c r="G67" s="369"/>
      <c r="P67" s="368"/>
    </row>
    <row r="68" spans="1:16">
      <c r="A68" s="380" t="s">
        <v>299</v>
      </c>
      <c r="B68" s="373" t="s">
        <v>351</v>
      </c>
      <c r="C68" s="373"/>
      <c r="D68" s="381"/>
      <c r="E68" s="56"/>
      <c r="F68" s="382"/>
      <c r="G68" s="373"/>
      <c r="P68" s="382"/>
    </row>
    <row r="69" spans="1:16" s="373" customFormat="1">
      <c r="A69" s="365"/>
      <c r="B69" s="370"/>
      <c r="C69" s="370"/>
      <c r="D69" s="371"/>
      <c r="E69" s="55"/>
      <c r="F69" s="372"/>
      <c r="G69" s="369"/>
      <c r="P69" s="372"/>
    </row>
    <row r="70" spans="1:16" s="373" customFormat="1" ht="33">
      <c r="A70" s="378" t="s">
        <v>352</v>
      </c>
      <c r="B70" s="373" t="s">
        <v>353</v>
      </c>
      <c r="C70" s="379"/>
      <c r="D70" s="367"/>
      <c r="E70" s="51"/>
      <c r="F70" s="368"/>
      <c r="G70" s="369"/>
      <c r="P70" s="368"/>
    </row>
    <row r="71" spans="1:16" s="373" customFormat="1">
      <c r="A71" s="393"/>
      <c r="B71" s="384"/>
      <c r="C71" s="385"/>
      <c r="D71" s="404"/>
      <c r="E71" s="56"/>
      <c r="F71" s="382"/>
      <c r="P71" s="382"/>
    </row>
    <row r="72" spans="1:16" s="390" customFormat="1" ht="33">
      <c r="A72" s="386" t="s">
        <v>310</v>
      </c>
      <c r="B72" s="389" t="s">
        <v>354</v>
      </c>
      <c r="C72" s="385" t="s">
        <v>265</v>
      </c>
      <c r="D72" s="400">
        <v>28</v>
      </c>
      <c r="E72" s="49"/>
      <c r="F72" s="372">
        <f>D72*E72</f>
        <v>0</v>
      </c>
      <c r="G72" s="373"/>
      <c r="J72" s="391"/>
      <c r="P72" s="382"/>
    </row>
    <row r="73" spans="1:16" s="373" customFormat="1">
      <c r="A73" s="386"/>
      <c r="B73" s="405"/>
      <c r="C73" s="385"/>
      <c r="D73" s="402"/>
      <c r="E73" s="56"/>
      <c r="F73" s="382"/>
      <c r="P73" s="382"/>
    </row>
    <row r="74" spans="1:16" s="390" customFormat="1" ht="33">
      <c r="A74" s="386" t="s">
        <v>312</v>
      </c>
      <c r="B74" s="389" t="s">
        <v>355</v>
      </c>
      <c r="C74" s="385" t="s">
        <v>265</v>
      </c>
      <c r="D74" s="400">
        <v>182</v>
      </c>
      <c r="E74" s="49"/>
      <c r="F74" s="372">
        <f>D74*E74</f>
        <v>0</v>
      </c>
      <c r="G74" s="373"/>
      <c r="J74" s="391"/>
      <c r="P74" s="382"/>
    </row>
    <row r="75" spans="1:16" s="373" customFormat="1">
      <c r="A75" s="386"/>
      <c r="B75" s="405"/>
      <c r="C75" s="385"/>
      <c r="D75" s="402"/>
      <c r="E75" s="56"/>
      <c r="F75" s="382"/>
      <c r="P75" s="382"/>
    </row>
    <row r="76" spans="1:16" s="390" customFormat="1">
      <c r="A76" s="386" t="s">
        <v>314</v>
      </c>
      <c r="B76" s="389" t="s">
        <v>356</v>
      </c>
      <c r="C76" s="385" t="s">
        <v>357</v>
      </c>
      <c r="D76" s="400">
        <v>1</v>
      </c>
      <c r="E76" s="49"/>
      <c r="F76" s="372">
        <f>D76*E76</f>
        <v>0</v>
      </c>
      <c r="G76" s="373"/>
      <c r="J76" s="391"/>
      <c r="P76" s="382"/>
    </row>
    <row r="77" spans="1:16" s="373" customFormat="1">
      <c r="A77" s="386"/>
      <c r="B77" s="405"/>
      <c r="C77" s="385"/>
      <c r="D77" s="402"/>
      <c r="E77" s="56"/>
      <c r="F77" s="382"/>
      <c r="P77" s="382"/>
    </row>
    <row r="78" spans="1:16" s="373" customFormat="1" ht="99">
      <c r="A78" s="386" t="s">
        <v>358</v>
      </c>
      <c r="B78" s="384" t="s">
        <v>359</v>
      </c>
      <c r="C78" s="385" t="s">
        <v>4</v>
      </c>
      <c r="D78" s="400">
        <v>3</v>
      </c>
      <c r="E78" s="49"/>
      <c r="F78" s="372">
        <f>D78*E78</f>
        <v>0</v>
      </c>
      <c r="P78" s="382"/>
    </row>
    <row r="79" spans="1:16" s="373" customFormat="1">
      <c r="A79" s="386"/>
      <c r="B79" s="405"/>
      <c r="C79" s="385"/>
      <c r="D79" s="402"/>
      <c r="E79" s="56"/>
      <c r="F79" s="382"/>
      <c r="P79" s="382"/>
    </row>
    <row r="80" spans="1:16" s="373" customFormat="1" ht="33">
      <c r="A80" s="386" t="s">
        <v>360</v>
      </c>
      <c r="B80" s="384" t="s">
        <v>361</v>
      </c>
      <c r="C80" s="385" t="s">
        <v>4</v>
      </c>
      <c r="D80" s="400">
        <v>3</v>
      </c>
      <c r="E80" s="49"/>
      <c r="F80" s="372">
        <f>D80*E80</f>
        <v>0</v>
      </c>
      <c r="P80" s="382"/>
    </row>
    <row r="81" spans="1:16" s="373" customFormat="1">
      <c r="A81" s="386"/>
      <c r="B81" s="384"/>
      <c r="C81" s="385"/>
      <c r="D81" s="404"/>
      <c r="E81" s="56"/>
      <c r="F81" s="382"/>
      <c r="P81" s="382"/>
    </row>
    <row r="82" spans="1:16" s="373" customFormat="1" ht="214.5">
      <c r="A82" s="386" t="s">
        <v>362</v>
      </c>
      <c r="B82" s="384" t="s">
        <v>363</v>
      </c>
      <c r="C82" s="385" t="s">
        <v>4</v>
      </c>
      <c r="D82" s="400">
        <v>3</v>
      </c>
      <c r="E82" s="49"/>
      <c r="F82" s="372">
        <f>D82*E82</f>
        <v>0</v>
      </c>
      <c r="P82" s="382"/>
    </row>
    <row r="83" spans="1:16" s="373" customFormat="1">
      <c r="A83" s="386"/>
      <c r="B83" s="405"/>
      <c r="C83" s="385"/>
      <c r="D83" s="402"/>
      <c r="E83" s="56"/>
      <c r="F83" s="382"/>
      <c r="P83" s="382"/>
    </row>
    <row r="84" spans="1:16" s="373" customFormat="1" ht="33">
      <c r="A84" s="386" t="s">
        <v>364</v>
      </c>
      <c r="B84" s="384" t="s">
        <v>365</v>
      </c>
      <c r="C84" s="385" t="s">
        <v>265</v>
      </c>
      <c r="D84" s="400">
        <v>155</v>
      </c>
      <c r="E84" s="49"/>
      <c r="F84" s="372">
        <f>D84*E84</f>
        <v>0</v>
      </c>
      <c r="P84" s="382"/>
    </row>
    <row r="85" spans="1:16" s="373" customFormat="1">
      <c r="A85" s="386"/>
      <c r="B85" s="384"/>
      <c r="C85" s="385"/>
      <c r="D85" s="404"/>
      <c r="E85" s="56"/>
      <c r="F85" s="382"/>
      <c r="P85" s="382"/>
    </row>
    <row r="86" spans="1:16" s="373" customFormat="1" ht="33">
      <c r="A86" s="386" t="s">
        <v>366</v>
      </c>
      <c r="B86" s="384" t="s">
        <v>367</v>
      </c>
      <c r="C86" s="385" t="s">
        <v>4</v>
      </c>
      <c r="D86" s="400">
        <v>4</v>
      </c>
      <c r="E86" s="49"/>
      <c r="F86" s="372">
        <f>D86*E86</f>
        <v>0</v>
      </c>
      <c r="P86" s="382"/>
    </row>
    <row r="87" spans="1:16" s="373" customFormat="1">
      <c r="A87" s="386"/>
      <c r="B87" s="405"/>
      <c r="C87" s="385"/>
      <c r="D87" s="402"/>
      <c r="E87" s="56"/>
      <c r="F87" s="382"/>
      <c r="P87" s="382"/>
    </row>
    <row r="88" spans="1:16" s="373" customFormat="1" ht="33">
      <c r="A88" s="386" t="s">
        <v>368</v>
      </c>
      <c r="B88" s="384" t="s">
        <v>369</v>
      </c>
      <c r="C88" s="385" t="s">
        <v>4</v>
      </c>
      <c r="D88" s="400">
        <v>3</v>
      </c>
      <c r="E88" s="49"/>
      <c r="F88" s="372">
        <f>D88*E88</f>
        <v>0</v>
      </c>
      <c r="P88" s="382"/>
    </row>
    <row r="89" spans="1:16" s="373" customFormat="1">
      <c r="A89" s="386"/>
      <c r="B89" s="384"/>
      <c r="C89" s="385"/>
      <c r="D89" s="404"/>
      <c r="E89" s="56"/>
      <c r="F89" s="382"/>
      <c r="P89" s="382"/>
    </row>
    <row r="90" spans="1:16" s="373" customFormat="1" ht="33">
      <c r="A90" s="386" t="s">
        <v>370</v>
      </c>
      <c r="B90" s="384" t="s">
        <v>371</v>
      </c>
      <c r="C90" s="385" t="s">
        <v>265</v>
      </c>
      <c r="D90" s="400">
        <v>149</v>
      </c>
      <c r="E90" s="49"/>
      <c r="F90" s="372">
        <f>D90*E90</f>
        <v>0</v>
      </c>
      <c r="P90" s="382"/>
    </row>
    <row r="91" spans="1:16" s="373" customFormat="1">
      <c r="A91" s="386"/>
      <c r="B91" s="405"/>
      <c r="C91" s="385"/>
      <c r="D91" s="402"/>
      <c r="E91" s="56"/>
      <c r="F91" s="382"/>
      <c r="P91" s="382"/>
    </row>
    <row r="92" spans="1:16" s="373" customFormat="1" ht="33">
      <c r="A92" s="386" t="s">
        <v>372</v>
      </c>
      <c r="B92" s="384" t="s">
        <v>373</v>
      </c>
      <c r="C92" s="385" t="s">
        <v>4</v>
      </c>
      <c r="D92" s="400">
        <v>1</v>
      </c>
      <c r="E92" s="49"/>
      <c r="F92" s="372">
        <f>D92*E92</f>
        <v>0</v>
      </c>
      <c r="P92" s="382"/>
    </row>
    <row r="93" spans="1:16" s="373" customFormat="1">
      <c r="A93" s="386"/>
      <c r="B93" s="384"/>
      <c r="C93" s="385"/>
      <c r="D93" s="404"/>
      <c r="E93" s="56"/>
      <c r="F93" s="382"/>
      <c r="P93" s="382"/>
    </row>
    <row r="94" spans="1:16" s="373" customFormat="1">
      <c r="A94" s="386" t="s">
        <v>374</v>
      </c>
      <c r="B94" s="384" t="s">
        <v>375</v>
      </c>
      <c r="C94" s="385" t="s">
        <v>4</v>
      </c>
      <c r="D94" s="400">
        <v>1</v>
      </c>
      <c r="E94" s="49"/>
      <c r="F94" s="372">
        <f>D94*E94</f>
        <v>0</v>
      </c>
      <c r="P94" s="382"/>
    </row>
    <row r="95" spans="1:16" s="373" customFormat="1">
      <c r="A95" s="393"/>
      <c r="B95" s="405"/>
      <c r="C95" s="385"/>
      <c r="D95" s="402"/>
      <c r="E95" s="56"/>
      <c r="F95" s="382"/>
      <c r="P95" s="382"/>
    </row>
    <row r="96" spans="1:16" s="390" customFormat="1" ht="22.5" customHeight="1">
      <c r="A96" s="386" t="s">
        <v>507</v>
      </c>
      <c r="B96" s="389" t="s">
        <v>377</v>
      </c>
      <c r="C96" s="385" t="s">
        <v>357</v>
      </c>
      <c r="D96" s="400">
        <v>1</v>
      </c>
      <c r="E96" s="49"/>
      <c r="F96" s="372">
        <f>D96*E96</f>
        <v>0</v>
      </c>
      <c r="G96" s="373"/>
      <c r="J96" s="391"/>
      <c r="P96" s="382"/>
    </row>
    <row r="97" spans="1:16" s="373" customFormat="1" ht="14.25" customHeight="1">
      <c r="A97" s="393"/>
      <c r="C97" s="394"/>
      <c r="D97" s="395"/>
      <c r="E97" s="51"/>
      <c r="F97" s="409"/>
      <c r="G97" s="366"/>
      <c r="H97" s="382"/>
      <c r="P97" s="368"/>
    </row>
    <row r="98" spans="1:16" s="373" customFormat="1" ht="18.75" customHeight="1">
      <c r="A98" s="396" t="s">
        <v>378</v>
      </c>
      <c r="B98" s="408" t="s">
        <v>379</v>
      </c>
      <c r="C98" s="397"/>
      <c r="D98" s="398"/>
      <c r="E98" s="52"/>
      <c r="F98" s="399">
        <f>SUM(F72:F97)</f>
        <v>0</v>
      </c>
      <c r="G98" s="369"/>
      <c r="P98" s="368"/>
    </row>
    <row r="99" spans="1:16" s="373" customFormat="1">
      <c r="A99" s="365"/>
      <c r="B99" s="379"/>
      <c r="C99" s="379"/>
      <c r="D99" s="367"/>
      <c r="E99" s="51"/>
      <c r="F99" s="368"/>
      <c r="G99" s="369"/>
      <c r="P99" s="368"/>
    </row>
    <row r="101" spans="1:16">
      <c r="A101" s="378" t="s">
        <v>297</v>
      </c>
      <c r="B101" s="366" t="s">
        <v>298</v>
      </c>
      <c r="C101" s="366"/>
      <c r="D101" s="367"/>
      <c r="E101" s="51"/>
      <c r="F101" s="368"/>
      <c r="P101" s="368"/>
    </row>
    <row r="102" spans="1:16">
      <c r="B102" s="366"/>
      <c r="C102" s="366"/>
      <c r="D102" s="367"/>
      <c r="E102" s="51"/>
      <c r="F102" s="368"/>
      <c r="P102" s="368"/>
    </row>
    <row r="103" spans="1:16" s="373" customFormat="1" ht="15.75" customHeight="1">
      <c r="A103" s="380" t="s">
        <v>307</v>
      </c>
      <c r="B103" s="373" t="s">
        <v>45</v>
      </c>
      <c r="C103" s="379"/>
      <c r="D103" s="367"/>
      <c r="E103" s="51"/>
      <c r="F103" s="399">
        <f>+F18</f>
        <v>0</v>
      </c>
      <c r="G103" s="236"/>
      <c r="J103" s="382"/>
      <c r="P103" s="368"/>
    </row>
    <row r="104" spans="1:16" s="373" customFormat="1" ht="15.75" customHeight="1">
      <c r="A104" s="380" t="s">
        <v>317</v>
      </c>
      <c r="B104" s="373" t="s">
        <v>318</v>
      </c>
      <c r="C104" s="379"/>
      <c r="D104" s="367"/>
      <c r="E104" s="51"/>
      <c r="F104" s="399">
        <f>+F40</f>
        <v>0</v>
      </c>
      <c r="G104" s="236"/>
      <c r="J104" s="382"/>
      <c r="P104" s="368"/>
    </row>
    <row r="105" spans="1:16" s="373" customFormat="1" ht="15.75" customHeight="1">
      <c r="A105" s="378" t="s">
        <v>333</v>
      </c>
      <c r="B105" s="373" t="s">
        <v>343</v>
      </c>
      <c r="C105" s="379"/>
      <c r="D105" s="367"/>
      <c r="E105" s="51"/>
      <c r="F105" s="399">
        <f>+F56</f>
        <v>0</v>
      </c>
      <c r="G105" s="236"/>
      <c r="J105" s="382"/>
      <c r="P105" s="368"/>
    </row>
    <row r="106" spans="1:16" ht="15.75" customHeight="1">
      <c r="A106" s="378" t="s">
        <v>344</v>
      </c>
      <c r="B106" s="373" t="s">
        <v>350</v>
      </c>
      <c r="C106" s="379"/>
      <c r="D106" s="367"/>
      <c r="E106" s="51"/>
      <c r="F106" s="399">
        <f>+F66</f>
        <v>0</v>
      </c>
      <c r="G106" s="236"/>
      <c r="J106" s="368"/>
      <c r="P106" s="368"/>
    </row>
    <row r="107" spans="1:16" ht="9.75" customHeight="1">
      <c r="B107" s="379"/>
      <c r="C107" s="379"/>
      <c r="D107" s="367"/>
      <c r="E107" s="51"/>
      <c r="F107" s="368"/>
      <c r="J107" s="368"/>
      <c r="P107" s="368"/>
    </row>
    <row r="108" spans="1:16" ht="21" customHeight="1" thickBot="1">
      <c r="A108" s="396"/>
      <c r="B108" s="397" t="s">
        <v>380</v>
      </c>
      <c r="C108" s="397"/>
      <c r="D108" s="398"/>
      <c r="E108" s="52"/>
      <c r="F108" s="399">
        <f>SUM(F103:F106)</f>
        <v>0</v>
      </c>
      <c r="G108" s="236"/>
      <c r="I108" s="368"/>
      <c r="J108" s="367"/>
      <c r="P108" s="410"/>
    </row>
    <row r="110" spans="1:16">
      <c r="A110" s="378" t="s">
        <v>299</v>
      </c>
      <c r="B110" s="366" t="s">
        <v>300</v>
      </c>
      <c r="C110" s="366"/>
      <c r="D110" s="367"/>
      <c r="E110" s="51"/>
      <c r="F110" s="368"/>
      <c r="P110" s="368"/>
    </row>
    <row r="111" spans="1:16">
      <c r="B111" s="366"/>
      <c r="C111" s="366"/>
      <c r="D111" s="367"/>
      <c r="E111" s="51"/>
      <c r="F111" s="368"/>
      <c r="P111" s="368"/>
    </row>
    <row r="112" spans="1:16" s="373" customFormat="1" ht="15.75" customHeight="1">
      <c r="A112" s="380" t="s">
        <v>352</v>
      </c>
      <c r="B112" s="373" t="s">
        <v>353</v>
      </c>
      <c r="C112" s="379"/>
      <c r="D112" s="367"/>
      <c r="E112" s="51"/>
      <c r="F112" s="399">
        <f>+F98</f>
        <v>0</v>
      </c>
      <c r="G112" s="236"/>
      <c r="J112" s="382"/>
      <c r="P112" s="368"/>
    </row>
    <row r="113" spans="1:16" ht="10.5" customHeight="1">
      <c r="B113" s="379"/>
      <c r="C113" s="379"/>
      <c r="D113" s="367"/>
      <c r="E113" s="51"/>
      <c r="F113" s="368"/>
      <c r="J113" s="368"/>
      <c r="P113" s="368"/>
    </row>
    <row r="114" spans="1:16">
      <c r="A114" s="396"/>
      <c r="B114" s="397" t="s">
        <v>376</v>
      </c>
      <c r="C114" s="397"/>
      <c r="D114" s="398"/>
      <c r="E114" s="52"/>
      <c r="F114" s="399">
        <f>+F112</f>
        <v>0</v>
      </c>
    </row>
    <row r="116" spans="1:16" ht="19.5" customHeight="1" thickBot="1">
      <c r="A116" s="396"/>
      <c r="B116" s="411" t="s">
        <v>509</v>
      </c>
      <c r="C116" s="397"/>
      <c r="D116" s="398"/>
      <c r="E116" s="52"/>
      <c r="F116" s="399">
        <f>+F108+F114</f>
        <v>0</v>
      </c>
      <c r="G116" s="236"/>
      <c r="I116" s="368"/>
      <c r="J116" s="367"/>
      <c r="P116" s="410"/>
    </row>
  </sheetData>
  <sheetProtection algorithmName="SHA-512" hashValue="MLAlluLKNAiTsHZKRF9kY2ChXU9cXUCkrcjPbboHD4quTwEgnz4zo/mg0x/cGLDvj9JgTa9DwYCnDyKe6FZJwA==" saltValue="7Sjkt7X5RS0RTDdMQA+owQ==" spinCount="100000" sheet="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C8AD9-04F8-41F8-8088-80B39C73DD39}">
  <dimension ref="A2:P118"/>
  <sheetViews>
    <sheetView topLeftCell="A87" workbookViewId="0">
      <selection activeCell="E95" sqref="E95"/>
    </sheetView>
  </sheetViews>
  <sheetFormatPr defaultColWidth="11.140625" defaultRowHeight="16.5"/>
  <cols>
    <col min="1" max="1" width="5.28515625" style="365" bestFit="1" customWidth="1"/>
    <col min="2" max="2" width="51.28515625" style="370" customWidth="1"/>
    <col min="3" max="3" width="7" style="370" bestFit="1" customWidth="1"/>
    <col min="4" max="4" width="9.140625" style="371" bestFit="1" customWidth="1"/>
    <col min="5" max="5" width="8.85546875" style="55" bestFit="1" customWidth="1"/>
    <col min="6" max="6" width="13.42578125" style="372" bestFit="1" customWidth="1"/>
    <col min="7" max="7" width="4.7109375" style="369" customWidth="1"/>
    <col min="8" max="8" width="19" style="369" customWidth="1"/>
    <col min="9" max="9" width="11.140625" style="369"/>
    <col min="10" max="10" width="32.85546875" style="369" customWidth="1"/>
    <col min="11" max="11" width="37" style="369" customWidth="1"/>
    <col min="12" max="12" width="36.7109375" style="369" customWidth="1"/>
    <col min="13" max="13" width="11.140625" style="369"/>
    <col min="14" max="14" width="53.140625" style="369" customWidth="1"/>
    <col min="15" max="15" width="11.140625" style="369"/>
    <col min="16" max="16" width="14.42578125" style="372" customWidth="1"/>
    <col min="17" max="256" width="11.140625" style="369"/>
    <col min="257" max="257" width="8.7109375" style="369" customWidth="1"/>
    <col min="258" max="258" width="36.28515625" style="369" customWidth="1"/>
    <col min="259" max="259" width="8.7109375" style="369" customWidth="1"/>
    <col min="260" max="260" width="10.85546875" style="369" customWidth="1"/>
    <col min="261" max="261" width="15" style="369" customWidth="1"/>
    <col min="262" max="262" width="17.140625" style="369" customWidth="1"/>
    <col min="263" max="263" width="4.7109375" style="369" customWidth="1"/>
    <col min="264" max="264" width="19" style="369" customWidth="1"/>
    <col min="265" max="265" width="11.140625" style="369"/>
    <col min="266" max="266" width="32.85546875" style="369" customWidth="1"/>
    <col min="267" max="267" width="37" style="369" customWidth="1"/>
    <col min="268" max="268" width="36.7109375" style="369" customWidth="1"/>
    <col min="269" max="269" width="11.140625" style="369"/>
    <col min="270" max="270" width="53.140625" style="369" customWidth="1"/>
    <col min="271" max="271" width="11.140625" style="369"/>
    <col min="272" max="272" width="14.42578125" style="369" customWidth="1"/>
    <col min="273" max="512" width="11.140625" style="369"/>
    <col min="513" max="513" width="8.7109375" style="369" customWidth="1"/>
    <col min="514" max="514" width="36.28515625" style="369" customWidth="1"/>
    <col min="515" max="515" width="8.7109375" style="369" customWidth="1"/>
    <col min="516" max="516" width="10.85546875" style="369" customWidth="1"/>
    <col min="517" max="517" width="15" style="369" customWidth="1"/>
    <col min="518" max="518" width="17.140625" style="369" customWidth="1"/>
    <col min="519" max="519" width="4.7109375" style="369" customWidth="1"/>
    <col min="520" max="520" width="19" style="369" customWidth="1"/>
    <col min="521" max="521" width="11.140625" style="369"/>
    <col min="522" max="522" width="32.85546875" style="369" customWidth="1"/>
    <col min="523" max="523" width="37" style="369" customWidth="1"/>
    <col min="524" max="524" width="36.7109375" style="369" customWidth="1"/>
    <col min="525" max="525" width="11.140625" style="369"/>
    <col min="526" max="526" width="53.140625" style="369" customWidth="1"/>
    <col min="527" max="527" width="11.140625" style="369"/>
    <col min="528" max="528" width="14.42578125" style="369" customWidth="1"/>
    <col min="529" max="768" width="11.140625" style="369"/>
    <col min="769" max="769" width="8.7109375" style="369" customWidth="1"/>
    <col min="770" max="770" width="36.28515625" style="369" customWidth="1"/>
    <col min="771" max="771" width="8.7109375" style="369" customWidth="1"/>
    <col min="772" max="772" width="10.85546875" style="369" customWidth="1"/>
    <col min="773" max="773" width="15" style="369" customWidth="1"/>
    <col min="774" max="774" width="17.140625" style="369" customWidth="1"/>
    <col min="775" max="775" width="4.7109375" style="369" customWidth="1"/>
    <col min="776" max="776" width="19" style="369" customWidth="1"/>
    <col min="777" max="777" width="11.140625" style="369"/>
    <col min="778" max="778" width="32.85546875" style="369" customWidth="1"/>
    <col min="779" max="779" width="37" style="369" customWidth="1"/>
    <col min="780" max="780" width="36.7109375" style="369" customWidth="1"/>
    <col min="781" max="781" width="11.140625" style="369"/>
    <col min="782" max="782" width="53.140625" style="369" customWidth="1"/>
    <col min="783" max="783" width="11.140625" style="369"/>
    <col min="784" max="784" width="14.42578125" style="369" customWidth="1"/>
    <col min="785" max="1024" width="11.140625" style="369"/>
    <col min="1025" max="1025" width="8.7109375" style="369" customWidth="1"/>
    <col min="1026" max="1026" width="36.28515625" style="369" customWidth="1"/>
    <col min="1027" max="1027" width="8.7109375" style="369" customWidth="1"/>
    <col min="1028" max="1028" width="10.85546875" style="369" customWidth="1"/>
    <col min="1029" max="1029" width="15" style="369" customWidth="1"/>
    <col min="1030" max="1030" width="17.140625" style="369" customWidth="1"/>
    <col min="1031" max="1031" width="4.7109375" style="369" customWidth="1"/>
    <col min="1032" max="1032" width="19" style="369" customWidth="1"/>
    <col min="1033" max="1033" width="11.140625" style="369"/>
    <col min="1034" max="1034" width="32.85546875" style="369" customWidth="1"/>
    <col min="1035" max="1035" width="37" style="369" customWidth="1"/>
    <col min="1036" max="1036" width="36.7109375" style="369" customWidth="1"/>
    <col min="1037" max="1037" width="11.140625" style="369"/>
    <col min="1038" max="1038" width="53.140625" style="369" customWidth="1"/>
    <col min="1039" max="1039" width="11.140625" style="369"/>
    <col min="1040" max="1040" width="14.42578125" style="369" customWidth="1"/>
    <col min="1041" max="1280" width="11.140625" style="369"/>
    <col min="1281" max="1281" width="8.7109375" style="369" customWidth="1"/>
    <col min="1282" max="1282" width="36.28515625" style="369" customWidth="1"/>
    <col min="1283" max="1283" width="8.7109375" style="369" customWidth="1"/>
    <col min="1284" max="1284" width="10.85546875" style="369" customWidth="1"/>
    <col min="1285" max="1285" width="15" style="369" customWidth="1"/>
    <col min="1286" max="1286" width="17.140625" style="369" customWidth="1"/>
    <col min="1287" max="1287" width="4.7109375" style="369" customWidth="1"/>
    <col min="1288" max="1288" width="19" style="369" customWidth="1"/>
    <col min="1289" max="1289" width="11.140625" style="369"/>
    <col min="1290" max="1290" width="32.85546875" style="369" customWidth="1"/>
    <col min="1291" max="1291" width="37" style="369" customWidth="1"/>
    <col min="1292" max="1292" width="36.7109375" style="369" customWidth="1"/>
    <col min="1293" max="1293" width="11.140625" style="369"/>
    <col min="1294" max="1294" width="53.140625" style="369" customWidth="1"/>
    <col min="1295" max="1295" width="11.140625" style="369"/>
    <col min="1296" max="1296" width="14.42578125" style="369" customWidth="1"/>
    <col min="1297" max="1536" width="11.140625" style="369"/>
    <col min="1537" max="1537" width="8.7109375" style="369" customWidth="1"/>
    <col min="1538" max="1538" width="36.28515625" style="369" customWidth="1"/>
    <col min="1539" max="1539" width="8.7109375" style="369" customWidth="1"/>
    <col min="1540" max="1540" width="10.85546875" style="369" customWidth="1"/>
    <col min="1541" max="1541" width="15" style="369" customWidth="1"/>
    <col min="1542" max="1542" width="17.140625" style="369" customWidth="1"/>
    <col min="1543" max="1543" width="4.7109375" style="369" customWidth="1"/>
    <col min="1544" max="1544" width="19" style="369" customWidth="1"/>
    <col min="1545" max="1545" width="11.140625" style="369"/>
    <col min="1546" max="1546" width="32.85546875" style="369" customWidth="1"/>
    <col min="1547" max="1547" width="37" style="369" customWidth="1"/>
    <col min="1548" max="1548" width="36.7109375" style="369" customWidth="1"/>
    <col min="1549" max="1549" width="11.140625" style="369"/>
    <col min="1550" max="1550" width="53.140625" style="369" customWidth="1"/>
    <col min="1551" max="1551" width="11.140625" style="369"/>
    <col min="1552" max="1552" width="14.42578125" style="369" customWidth="1"/>
    <col min="1553" max="1792" width="11.140625" style="369"/>
    <col min="1793" max="1793" width="8.7109375" style="369" customWidth="1"/>
    <col min="1794" max="1794" width="36.28515625" style="369" customWidth="1"/>
    <col min="1795" max="1795" width="8.7109375" style="369" customWidth="1"/>
    <col min="1796" max="1796" width="10.85546875" style="369" customWidth="1"/>
    <col min="1797" max="1797" width="15" style="369" customWidth="1"/>
    <col min="1798" max="1798" width="17.140625" style="369" customWidth="1"/>
    <col min="1799" max="1799" width="4.7109375" style="369" customWidth="1"/>
    <col min="1800" max="1800" width="19" style="369" customWidth="1"/>
    <col min="1801" max="1801" width="11.140625" style="369"/>
    <col min="1802" max="1802" width="32.85546875" style="369" customWidth="1"/>
    <col min="1803" max="1803" width="37" style="369" customWidth="1"/>
    <col min="1804" max="1804" width="36.7109375" style="369" customWidth="1"/>
    <col min="1805" max="1805" width="11.140625" style="369"/>
    <col min="1806" max="1806" width="53.140625" style="369" customWidth="1"/>
    <col min="1807" max="1807" width="11.140625" style="369"/>
    <col min="1808" max="1808" width="14.42578125" style="369" customWidth="1"/>
    <col min="1809" max="2048" width="11.140625" style="369"/>
    <col min="2049" max="2049" width="8.7109375" style="369" customWidth="1"/>
    <col min="2050" max="2050" width="36.28515625" style="369" customWidth="1"/>
    <col min="2051" max="2051" width="8.7109375" style="369" customWidth="1"/>
    <col min="2052" max="2052" width="10.85546875" style="369" customWidth="1"/>
    <col min="2053" max="2053" width="15" style="369" customWidth="1"/>
    <col min="2054" max="2054" width="17.140625" style="369" customWidth="1"/>
    <col min="2055" max="2055" width="4.7109375" style="369" customWidth="1"/>
    <col min="2056" max="2056" width="19" style="369" customWidth="1"/>
    <col min="2057" max="2057" width="11.140625" style="369"/>
    <col min="2058" max="2058" width="32.85546875" style="369" customWidth="1"/>
    <col min="2059" max="2059" width="37" style="369" customWidth="1"/>
    <col min="2060" max="2060" width="36.7109375" style="369" customWidth="1"/>
    <col min="2061" max="2061" width="11.140625" style="369"/>
    <col min="2062" max="2062" width="53.140625" style="369" customWidth="1"/>
    <col min="2063" max="2063" width="11.140625" style="369"/>
    <col min="2064" max="2064" width="14.42578125" style="369" customWidth="1"/>
    <col min="2065" max="2304" width="11.140625" style="369"/>
    <col min="2305" max="2305" width="8.7109375" style="369" customWidth="1"/>
    <col min="2306" max="2306" width="36.28515625" style="369" customWidth="1"/>
    <col min="2307" max="2307" width="8.7109375" style="369" customWidth="1"/>
    <col min="2308" max="2308" width="10.85546875" style="369" customWidth="1"/>
    <col min="2309" max="2309" width="15" style="369" customWidth="1"/>
    <col min="2310" max="2310" width="17.140625" style="369" customWidth="1"/>
    <col min="2311" max="2311" width="4.7109375" style="369" customWidth="1"/>
    <col min="2312" max="2312" width="19" style="369" customWidth="1"/>
    <col min="2313" max="2313" width="11.140625" style="369"/>
    <col min="2314" max="2314" width="32.85546875" style="369" customWidth="1"/>
    <col min="2315" max="2315" width="37" style="369" customWidth="1"/>
    <col min="2316" max="2316" width="36.7109375" style="369" customWidth="1"/>
    <col min="2317" max="2317" width="11.140625" style="369"/>
    <col min="2318" max="2318" width="53.140625" style="369" customWidth="1"/>
    <col min="2319" max="2319" width="11.140625" style="369"/>
    <col min="2320" max="2320" width="14.42578125" style="369" customWidth="1"/>
    <col min="2321" max="2560" width="11.140625" style="369"/>
    <col min="2561" max="2561" width="8.7109375" style="369" customWidth="1"/>
    <col min="2562" max="2562" width="36.28515625" style="369" customWidth="1"/>
    <col min="2563" max="2563" width="8.7109375" style="369" customWidth="1"/>
    <col min="2564" max="2564" width="10.85546875" style="369" customWidth="1"/>
    <col min="2565" max="2565" width="15" style="369" customWidth="1"/>
    <col min="2566" max="2566" width="17.140625" style="369" customWidth="1"/>
    <col min="2567" max="2567" width="4.7109375" style="369" customWidth="1"/>
    <col min="2568" max="2568" width="19" style="369" customWidth="1"/>
    <col min="2569" max="2569" width="11.140625" style="369"/>
    <col min="2570" max="2570" width="32.85546875" style="369" customWidth="1"/>
    <col min="2571" max="2571" width="37" style="369" customWidth="1"/>
    <col min="2572" max="2572" width="36.7109375" style="369" customWidth="1"/>
    <col min="2573" max="2573" width="11.140625" style="369"/>
    <col min="2574" max="2574" width="53.140625" style="369" customWidth="1"/>
    <col min="2575" max="2575" width="11.140625" style="369"/>
    <col min="2576" max="2576" width="14.42578125" style="369" customWidth="1"/>
    <col min="2577" max="2816" width="11.140625" style="369"/>
    <col min="2817" max="2817" width="8.7109375" style="369" customWidth="1"/>
    <col min="2818" max="2818" width="36.28515625" style="369" customWidth="1"/>
    <col min="2819" max="2819" width="8.7109375" style="369" customWidth="1"/>
    <col min="2820" max="2820" width="10.85546875" style="369" customWidth="1"/>
    <col min="2821" max="2821" width="15" style="369" customWidth="1"/>
    <col min="2822" max="2822" width="17.140625" style="369" customWidth="1"/>
    <col min="2823" max="2823" width="4.7109375" style="369" customWidth="1"/>
    <col min="2824" max="2824" width="19" style="369" customWidth="1"/>
    <col min="2825" max="2825" width="11.140625" style="369"/>
    <col min="2826" max="2826" width="32.85546875" style="369" customWidth="1"/>
    <col min="2827" max="2827" width="37" style="369" customWidth="1"/>
    <col min="2828" max="2828" width="36.7109375" style="369" customWidth="1"/>
    <col min="2829" max="2829" width="11.140625" style="369"/>
    <col min="2830" max="2830" width="53.140625" style="369" customWidth="1"/>
    <col min="2831" max="2831" width="11.140625" style="369"/>
    <col min="2832" max="2832" width="14.42578125" style="369" customWidth="1"/>
    <col min="2833" max="3072" width="11.140625" style="369"/>
    <col min="3073" max="3073" width="8.7109375" style="369" customWidth="1"/>
    <col min="3074" max="3074" width="36.28515625" style="369" customWidth="1"/>
    <col min="3075" max="3075" width="8.7109375" style="369" customWidth="1"/>
    <col min="3076" max="3076" width="10.85546875" style="369" customWidth="1"/>
    <col min="3077" max="3077" width="15" style="369" customWidth="1"/>
    <col min="3078" max="3078" width="17.140625" style="369" customWidth="1"/>
    <col min="3079" max="3079" width="4.7109375" style="369" customWidth="1"/>
    <col min="3080" max="3080" width="19" style="369" customWidth="1"/>
    <col min="3081" max="3081" width="11.140625" style="369"/>
    <col min="3082" max="3082" width="32.85546875" style="369" customWidth="1"/>
    <col min="3083" max="3083" width="37" style="369" customWidth="1"/>
    <col min="3084" max="3084" width="36.7109375" style="369" customWidth="1"/>
    <col min="3085" max="3085" width="11.140625" style="369"/>
    <col min="3086" max="3086" width="53.140625" style="369" customWidth="1"/>
    <col min="3087" max="3087" width="11.140625" style="369"/>
    <col min="3088" max="3088" width="14.42578125" style="369" customWidth="1"/>
    <col min="3089" max="3328" width="11.140625" style="369"/>
    <col min="3329" max="3329" width="8.7109375" style="369" customWidth="1"/>
    <col min="3330" max="3330" width="36.28515625" style="369" customWidth="1"/>
    <col min="3331" max="3331" width="8.7109375" style="369" customWidth="1"/>
    <col min="3332" max="3332" width="10.85546875" style="369" customWidth="1"/>
    <col min="3333" max="3333" width="15" style="369" customWidth="1"/>
    <col min="3334" max="3334" width="17.140625" style="369" customWidth="1"/>
    <col min="3335" max="3335" width="4.7109375" style="369" customWidth="1"/>
    <col min="3336" max="3336" width="19" style="369" customWidth="1"/>
    <col min="3337" max="3337" width="11.140625" style="369"/>
    <col min="3338" max="3338" width="32.85546875" style="369" customWidth="1"/>
    <col min="3339" max="3339" width="37" style="369" customWidth="1"/>
    <col min="3340" max="3340" width="36.7109375" style="369" customWidth="1"/>
    <col min="3341" max="3341" width="11.140625" style="369"/>
    <col min="3342" max="3342" width="53.140625" style="369" customWidth="1"/>
    <col min="3343" max="3343" width="11.140625" style="369"/>
    <col min="3344" max="3344" width="14.42578125" style="369" customWidth="1"/>
    <col min="3345" max="3584" width="11.140625" style="369"/>
    <col min="3585" max="3585" width="8.7109375" style="369" customWidth="1"/>
    <col min="3586" max="3586" width="36.28515625" style="369" customWidth="1"/>
    <col min="3587" max="3587" width="8.7109375" style="369" customWidth="1"/>
    <col min="3588" max="3588" width="10.85546875" style="369" customWidth="1"/>
    <col min="3589" max="3589" width="15" style="369" customWidth="1"/>
    <col min="3590" max="3590" width="17.140625" style="369" customWidth="1"/>
    <col min="3591" max="3591" width="4.7109375" style="369" customWidth="1"/>
    <col min="3592" max="3592" width="19" style="369" customWidth="1"/>
    <col min="3593" max="3593" width="11.140625" style="369"/>
    <col min="3594" max="3594" width="32.85546875" style="369" customWidth="1"/>
    <col min="3595" max="3595" width="37" style="369" customWidth="1"/>
    <col min="3596" max="3596" width="36.7109375" style="369" customWidth="1"/>
    <col min="3597" max="3597" width="11.140625" style="369"/>
    <col min="3598" max="3598" width="53.140625" style="369" customWidth="1"/>
    <col min="3599" max="3599" width="11.140625" style="369"/>
    <col min="3600" max="3600" width="14.42578125" style="369" customWidth="1"/>
    <col min="3601" max="3840" width="11.140625" style="369"/>
    <col min="3841" max="3841" width="8.7109375" style="369" customWidth="1"/>
    <col min="3842" max="3842" width="36.28515625" style="369" customWidth="1"/>
    <col min="3843" max="3843" width="8.7109375" style="369" customWidth="1"/>
    <col min="3844" max="3844" width="10.85546875" style="369" customWidth="1"/>
    <col min="3845" max="3845" width="15" style="369" customWidth="1"/>
    <col min="3846" max="3846" width="17.140625" style="369" customWidth="1"/>
    <col min="3847" max="3847" width="4.7109375" style="369" customWidth="1"/>
    <col min="3848" max="3848" width="19" style="369" customWidth="1"/>
    <col min="3849" max="3849" width="11.140625" style="369"/>
    <col min="3850" max="3850" width="32.85546875" style="369" customWidth="1"/>
    <col min="3851" max="3851" width="37" style="369" customWidth="1"/>
    <col min="3852" max="3852" width="36.7109375" style="369" customWidth="1"/>
    <col min="3853" max="3853" width="11.140625" style="369"/>
    <col min="3854" max="3854" width="53.140625" style="369" customWidth="1"/>
    <col min="3855" max="3855" width="11.140625" style="369"/>
    <col min="3856" max="3856" width="14.42578125" style="369" customWidth="1"/>
    <col min="3857" max="4096" width="11.140625" style="369"/>
    <col min="4097" max="4097" width="8.7109375" style="369" customWidth="1"/>
    <col min="4098" max="4098" width="36.28515625" style="369" customWidth="1"/>
    <col min="4099" max="4099" width="8.7109375" style="369" customWidth="1"/>
    <col min="4100" max="4100" width="10.85546875" style="369" customWidth="1"/>
    <col min="4101" max="4101" width="15" style="369" customWidth="1"/>
    <col min="4102" max="4102" width="17.140625" style="369" customWidth="1"/>
    <col min="4103" max="4103" width="4.7109375" style="369" customWidth="1"/>
    <col min="4104" max="4104" width="19" style="369" customWidth="1"/>
    <col min="4105" max="4105" width="11.140625" style="369"/>
    <col min="4106" max="4106" width="32.85546875" style="369" customWidth="1"/>
    <col min="4107" max="4107" width="37" style="369" customWidth="1"/>
    <col min="4108" max="4108" width="36.7109375" style="369" customWidth="1"/>
    <col min="4109" max="4109" width="11.140625" style="369"/>
    <col min="4110" max="4110" width="53.140625" style="369" customWidth="1"/>
    <col min="4111" max="4111" width="11.140625" style="369"/>
    <col min="4112" max="4112" width="14.42578125" style="369" customWidth="1"/>
    <col min="4113" max="4352" width="11.140625" style="369"/>
    <col min="4353" max="4353" width="8.7109375" style="369" customWidth="1"/>
    <col min="4354" max="4354" width="36.28515625" style="369" customWidth="1"/>
    <col min="4355" max="4355" width="8.7109375" style="369" customWidth="1"/>
    <col min="4356" max="4356" width="10.85546875" style="369" customWidth="1"/>
    <col min="4357" max="4357" width="15" style="369" customWidth="1"/>
    <col min="4358" max="4358" width="17.140625" style="369" customWidth="1"/>
    <col min="4359" max="4359" width="4.7109375" style="369" customWidth="1"/>
    <col min="4360" max="4360" width="19" style="369" customWidth="1"/>
    <col min="4361" max="4361" width="11.140625" style="369"/>
    <col min="4362" max="4362" width="32.85546875" style="369" customWidth="1"/>
    <col min="4363" max="4363" width="37" style="369" customWidth="1"/>
    <col min="4364" max="4364" width="36.7109375" style="369" customWidth="1"/>
    <col min="4365" max="4365" width="11.140625" style="369"/>
    <col min="4366" max="4366" width="53.140625" style="369" customWidth="1"/>
    <col min="4367" max="4367" width="11.140625" style="369"/>
    <col min="4368" max="4368" width="14.42578125" style="369" customWidth="1"/>
    <col min="4369" max="4608" width="11.140625" style="369"/>
    <col min="4609" max="4609" width="8.7109375" style="369" customWidth="1"/>
    <col min="4610" max="4610" width="36.28515625" style="369" customWidth="1"/>
    <col min="4611" max="4611" width="8.7109375" style="369" customWidth="1"/>
    <col min="4612" max="4612" width="10.85546875" style="369" customWidth="1"/>
    <col min="4613" max="4613" width="15" style="369" customWidth="1"/>
    <col min="4614" max="4614" width="17.140625" style="369" customWidth="1"/>
    <col min="4615" max="4615" width="4.7109375" style="369" customWidth="1"/>
    <col min="4616" max="4616" width="19" style="369" customWidth="1"/>
    <col min="4617" max="4617" width="11.140625" style="369"/>
    <col min="4618" max="4618" width="32.85546875" style="369" customWidth="1"/>
    <col min="4619" max="4619" width="37" style="369" customWidth="1"/>
    <col min="4620" max="4620" width="36.7109375" style="369" customWidth="1"/>
    <col min="4621" max="4621" width="11.140625" style="369"/>
    <col min="4622" max="4622" width="53.140625" style="369" customWidth="1"/>
    <col min="4623" max="4623" width="11.140625" style="369"/>
    <col min="4624" max="4624" width="14.42578125" style="369" customWidth="1"/>
    <col min="4625" max="4864" width="11.140625" style="369"/>
    <col min="4865" max="4865" width="8.7109375" style="369" customWidth="1"/>
    <col min="4866" max="4866" width="36.28515625" style="369" customWidth="1"/>
    <col min="4867" max="4867" width="8.7109375" style="369" customWidth="1"/>
    <col min="4868" max="4868" width="10.85546875" style="369" customWidth="1"/>
    <col min="4869" max="4869" width="15" style="369" customWidth="1"/>
    <col min="4870" max="4870" width="17.140625" style="369" customWidth="1"/>
    <col min="4871" max="4871" width="4.7109375" style="369" customWidth="1"/>
    <col min="4872" max="4872" width="19" style="369" customWidth="1"/>
    <col min="4873" max="4873" width="11.140625" style="369"/>
    <col min="4874" max="4874" width="32.85546875" style="369" customWidth="1"/>
    <col min="4875" max="4875" width="37" style="369" customWidth="1"/>
    <col min="4876" max="4876" width="36.7109375" style="369" customWidth="1"/>
    <col min="4877" max="4877" width="11.140625" style="369"/>
    <col min="4878" max="4878" width="53.140625" style="369" customWidth="1"/>
    <col min="4879" max="4879" width="11.140625" style="369"/>
    <col min="4880" max="4880" width="14.42578125" style="369" customWidth="1"/>
    <col min="4881" max="5120" width="11.140625" style="369"/>
    <col min="5121" max="5121" width="8.7109375" style="369" customWidth="1"/>
    <col min="5122" max="5122" width="36.28515625" style="369" customWidth="1"/>
    <col min="5123" max="5123" width="8.7109375" style="369" customWidth="1"/>
    <col min="5124" max="5124" width="10.85546875" style="369" customWidth="1"/>
    <col min="5125" max="5125" width="15" style="369" customWidth="1"/>
    <col min="5126" max="5126" width="17.140625" style="369" customWidth="1"/>
    <col min="5127" max="5127" width="4.7109375" style="369" customWidth="1"/>
    <col min="5128" max="5128" width="19" style="369" customWidth="1"/>
    <col min="5129" max="5129" width="11.140625" style="369"/>
    <col min="5130" max="5130" width="32.85546875" style="369" customWidth="1"/>
    <col min="5131" max="5131" width="37" style="369" customWidth="1"/>
    <col min="5132" max="5132" width="36.7109375" style="369" customWidth="1"/>
    <col min="5133" max="5133" width="11.140625" style="369"/>
    <col min="5134" max="5134" width="53.140625" style="369" customWidth="1"/>
    <col min="5135" max="5135" width="11.140625" style="369"/>
    <col min="5136" max="5136" width="14.42578125" style="369" customWidth="1"/>
    <col min="5137" max="5376" width="11.140625" style="369"/>
    <col min="5377" max="5377" width="8.7109375" style="369" customWidth="1"/>
    <col min="5378" max="5378" width="36.28515625" style="369" customWidth="1"/>
    <col min="5379" max="5379" width="8.7109375" style="369" customWidth="1"/>
    <col min="5380" max="5380" width="10.85546875" style="369" customWidth="1"/>
    <col min="5381" max="5381" width="15" style="369" customWidth="1"/>
    <col min="5382" max="5382" width="17.140625" style="369" customWidth="1"/>
    <col min="5383" max="5383" width="4.7109375" style="369" customWidth="1"/>
    <col min="5384" max="5384" width="19" style="369" customWidth="1"/>
    <col min="5385" max="5385" width="11.140625" style="369"/>
    <col min="5386" max="5386" width="32.85546875" style="369" customWidth="1"/>
    <col min="5387" max="5387" width="37" style="369" customWidth="1"/>
    <col min="5388" max="5388" width="36.7109375" style="369" customWidth="1"/>
    <col min="5389" max="5389" width="11.140625" style="369"/>
    <col min="5390" max="5390" width="53.140625" style="369" customWidth="1"/>
    <col min="5391" max="5391" width="11.140625" style="369"/>
    <col min="5392" max="5392" width="14.42578125" style="369" customWidth="1"/>
    <col min="5393" max="5632" width="11.140625" style="369"/>
    <col min="5633" max="5633" width="8.7109375" style="369" customWidth="1"/>
    <col min="5634" max="5634" width="36.28515625" style="369" customWidth="1"/>
    <col min="5635" max="5635" width="8.7109375" style="369" customWidth="1"/>
    <col min="5636" max="5636" width="10.85546875" style="369" customWidth="1"/>
    <col min="5637" max="5637" width="15" style="369" customWidth="1"/>
    <col min="5638" max="5638" width="17.140625" style="369" customWidth="1"/>
    <col min="5639" max="5639" width="4.7109375" style="369" customWidth="1"/>
    <col min="5640" max="5640" width="19" style="369" customWidth="1"/>
    <col min="5641" max="5641" width="11.140625" style="369"/>
    <col min="5642" max="5642" width="32.85546875" style="369" customWidth="1"/>
    <col min="5643" max="5643" width="37" style="369" customWidth="1"/>
    <col min="5644" max="5644" width="36.7109375" style="369" customWidth="1"/>
    <col min="5645" max="5645" width="11.140625" style="369"/>
    <col min="5646" max="5646" width="53.140625" style="369" customWidth="1"/>
    <col min="5647" max="5647" width="11.140625" style="369"/>
    <col min="5648" max="5648" width="14.42578125" style="369" customWidth="1"/>
    <col min="5649" max="5888" width="11.140625" style="369"/>
    <col min="5889" max="5889" width="8.7109375" style="369" customWidth="1"/>
    <col min="5890" max="5890" width="36.28515625" style="369" customWidth="1"/>
    <col min="5891" max="5891" width="8.7109375" style="369" customWidth="1"/>
    <col min="5892" max="5892" width="10.85546875" style="369" customWidth="1"/>
    <col min="5893" max="5893" width="15" style="369" customWidth="1"/>
    <col min="5894" max="5894" width="17.140625" style="369" customWidth="1"/>
    <col min="5895" max="5895" width="4.7109375" style="369" customWidth="1"/>
    <col min="5896" max="5896" width="19" style="369" customWidth="1"/>
    <col min="5897" max="5897" width="11.140625" style="369"/>
    <col min="5898" max="5898" width="32.85546875" style="369" customWidth="1"/>
    <col min="5899" max="5899" width="37" style="369" customWidth="1"/>
    <col min="5900" max="5900" width="36.7109375" style="369" customWidth="1"/>
    <col min="5901" max="5901" width="11.140625" style="369"/>
    <col min="5902" max="5902" width="53.140625" style="369" customWidth="1"/>
    <col min="5903" max="5903" width="11.140625" style="369"/>
    <col min="5904" max="5904" width="14.42578125" style="369" customWidth="1"/>
    <col min="5905" max="6144" width="11.140625" style="369"/>
    <col min="6145" max="6145" width="8.7109375" style="369" customWidth="1"/>
    <col min="6146" max="6146" width="36.28515625" style="369" customWidth="1"/>
    <col min="6147" max="6147" width="8.7109375" style="369" customWidth="1"/>
    <col min="6148" max="6148" width="10.85546875" style="369" customWidth="1"/>
    <col min="6149" max="6149" width="15" style="369" customWidth="1"/>
    <col min="6150" max="6150" width="17.140625" style="369" customWidth="1"/>
    <col min="6151" max="6151" width="4.7109375" style="369" customWidth="1"/>
    <col min="6152" max="6152" width="19" style="369" customWidth="1"/>
    <col min="6153" max="6153" width="11.140625" style="369"/>
    <col min="6154" max="6154" width="32.85546875" style="369" customWidth="1"/>
    <col min="6155" max="6155" width="37" style="369" customWidth="1"/>
    <col min="6156" max="6156" width="36.7109375" style="369" customWidth="1"/>
    <col min="6157" max="6157" width="11.140625" style="369"/>
    <col min="6158" max="6158" width="53.140625" style="369" customWidth="1"/>
    <col min="6159" max="6159" width="11.140625" style="369"/>
    <col min="6160" max="6160" width="14.42578125" style="369" customWidth="1"/>
    <col min="6161" max="6400" width="11.140625" style="369"/>
    <col min="6401" max="6401" width="8.7109375" style="369" customWidth="1"/>
    <col min="6402" max="6402" width="36.28515625" style="369" customWidth="1"/>
    <col min="6403" max="6403" width="8.7109375" style="369" customWidth="1"/>
    <col min="6404" max="6404" width="10.85546875" style="369" customWidth="1"/>
    <col min="6405" max="6405" width="15" style="369" customWidth="1"/>
    <col min="6406" max="6406" width="17.140625" style="369" customWidth="1"/>
    <col min="6407" max="6407" width="4.7109375" style="369" customWidth="1"/>
    <col min="6408" max="6408" width="19" style="369" customWidth="1"/>
    <col min="6409" max="6409" width="11.140625" style="369"/>
    <col min="6410" max="6410" width="32.85546875" style="369" customWidth="1"/>
    <col min="6411" max="6411" width="37" style="369" customWidth="1"/>
    <col min="6412" max="6412" width="36.7109375" style="369" customWidth="1"/>
    <col min="6413" max="6413" width="11.140625" style="369"/>
    <col min="6414" max="6414" width="53.140625" style="369" customWidth="1"/>
    <col min="6415" max="6415" width="11.140625" style="369"/>
    <col min="6416" max="6416" width="14.42578125" style="369" customWidth="1"/>
    <col min="6417" max="6656" width="11.140625" style="369"/>
    <col min="6657" max="6657" width="8.7109375" style="369" customWidth="1"/>
    <col min="6658" max="6658" width="36.28515625" style="369" customWidth="1"/>
    <col min="6659" max="6659" width="8.7109375" style="369" customWidth="1"/>
    <col min="6660" max="6660" width="10.85546875" style="369" customWidth="1"/>
    <col min="6661" max="6661" width="15" style="369" customWidth="1"/>
    <col min="6662" max="6662" width="17.140625" style="369" customWidth="1"/>
    <col min="6663" max="6663" width="4.7109375" style="369" customWidth="1"/>
    <col min="6664" max="6664" width="19" style="369" customWidth="1"/>
    <col min="6665" max="6665" width="11.140625" style="369"/>
    <col min="6666" max="6666" width="32.85546875" style="369" customWidth="1"/>
    <col min="6667" max="6667" width="37" style="369" customWidth="1"/>
    <col min="6668" max="6668" width="36.7109375" style="369" customWidth="1"/>
    <col min="6669" max="6669" width="11.140625" style="369"/>
    <col min="6670" max="6670" width="53.140625" style="369" customWidth="1"/>
    <col min="6671" max="6671" width="11.140625" style="369"/>
    <col min="6672" max="6672" width="14.42578125" style="369" customWidth="1"/>
    <col min="6673" max="6912" width="11.140625" style="369"/>
    <col min="6913" max="6913" width="8.7109375" style="369" customWidth="1"/>
    <col min="6914" max="6914" width="36.28515625" style="369" customWidth="1"/>
    <col min="6915" max="6915" width="8.7109375" style="369" customWidth="1"/>
    <col min="6916" max="6916" width="10.85546875" style="369" customWidth="1"/>
    <col min="6917" max="6917" width="15" style="369" customWidth="1"/>
    <col min="6918" max="6918" width="17.140625" style="369" customWidth="1"/>
    <col min="6919" max="6919" width="4.7109375" style="369" customWidth="1"/>
    <col min="6920" max="6920" width="19" style="369" customWidth="1"/>
    <col min="6921" max="6921" width="11.140625" style="369"/>
    <col min="6922" max="6922" width="32.85546875" style="369" customWidth="1"/>
    <col min="6923" max="6923" width="37" style="369" customWidth="1"/>
    <col min="6924" max="6924" width="36.7109375" style="369" customWidth="1"/>
    <col min="6925" max="6925" width="11.140625" style="369"/>
    <col min="6926" max="6926" width="53.140625" style="369" customWidth="1"/>
    <col min="6927" max="6927" width="11.140625" style="369"/>
    <col min="6928" max="6928" width="14.42578125" style="369" customWidth="1"/>
    <col min="6929" max="7168" width="11.140625" style="369"/>
    <col min="7169" max="7169" width="8.7109375" style="369" customWidth="1"/>
    <col min="7170" max="7170" width="36.28515625" style="369" customWidth="1"/>
    <col min="7171" max="7171" width="8.7109375" style="369" customWidth="1"/>
    <col min="7172" max="7172" width="10.85546875" style="369" customWidth="1"/>
    <col min="7173" max="7173" width="15" style="369" customWidth="1"/>
    <col min="7174" max="7174" width="17.140625" style="369" customWidth="1"/>
    <col min="7175" max="7175" width="4.7109375" style="369" customWidth="1"/>
    <col min="7176" max="7176" width="19" style="369" customWidth="1"/>
    <col min="7177" max="7177" width="11.140625" style="369"/>
    <col min="7178" max="7178" width="32.85546875" style="369" customWidth="1"/>
    <col min="7179" max="7179" width="37" style="369" customWidth="1"/>
    <col min="7180" max="7180" width="36.7109375" style="369" customWidth="1"/>
    <col min="7181" max="7181" width="11.140625" style="369"/>
    <col min="7182" max="7182" width="53.140625" style="369" customWidth="1"/>
    <col min="7183" max="7183" width="11.140625" style="369"/>
    <col min="7184" max="7184" width="14.42578125" style="369" customWidth="1"/>
    <col min="7185" max="7424" width="11.140625" style="369"/>
    <col min="7425" max="7425" width="8.7109375" style="369" customWidth="1"/>
    <col min="7426" max="7426" width="36.28515625" style="369" customWidth="1"/>
    <col min="7427" max="7427" width="8.7109375" style="369" customWidth="1"/>
    <col min="7428" max="7428" width="10.85546875" style="369" customWidth="1"/>
    <col min="7429" max="7429" width="15" style="369" customWidth="1"/>
    <col min="7430" max="7430" width="17.140625" style="369" customWidth="1"/>
    <col min="7431" max="7431" width="4.7109375" style="369" customWidth="1"/>
    <col min="7432" max="7432" width="19" style="369" customWidth="1"/>
    <col min="7433" max="7433" width="11.140625" style="369"/>
    <col min="7434" max="7434" width="32.85546875" style="369" customWidth="1"/>
    <col min="7435" max="7435" width="37" style="369" customWidth="1"/>
    <col min="7436" max="7436" width="36.7109375" style="369" customWidth="1"/>
    <col min="7437" max="7437" width="11.140625" style="369"/>
    <col min="7438" max="7438" width="53.140625" style="369" customWidth="1"/>
    <col min="7439" max="7439" width="11.140625" style="369"/>
    <col min="7440" max="7440" width="14.42578125" style="369" customWidth="1"/>
    <col min="7441" max="7680" width="11.140625" style="369"/>
    <col min="7681" max="7681" width="8.7109375" style="369" customWidth="1"/>
    <col min="7682" max="7682" width="36.28515625" style="369" customWidth="1"/>
    <col min="7683" max="7683" width="8.7109375" style="369" customWidth="1"/>
    <col min="7684" max="7684" width="10.85546875" style="369" customWidth="1"/>
    <col min="7685" max="7685" width="15" style="369" customWidth="1"/>
    <col min="7686" max="7686" width="17.140625" style="369" customWidth="1"/>
    <col min="7687" max="7687" width="4.7109375" style="369" customWidth="1"/>
    <col min="7688" max="7688" width="19" style="369" customWidth="1"/>
    <col min="7689" max="7689" width="11.140625" style="369"/>
    <col min="7690" max="7690" width="32.85546875" style="369" customWidth="1"/>
    <col min="7691" max="7691" width="37" style="369" customWidth="1"/>
    <col min="7692" max="7692" width="36.7109375" style="369" customWidth="1"/>
    <col min="7693" max="7693" width="11.140625" style="369"/>
    <col min="7694" max="7694" width="53.140625" style="369" customWidth="1"/>
    <col min="7695" max="7695" width="11.140625" style="369"/>
    <col min="7696" max="7696" width="14.42578125" style="369" customWidth="1"/>
    <col min="7697" max="7936" width="11.140625" style="369"/>
    <col min="7937" max="7937" width="8.7109375" style="369" customWidth="1"/>
    <col min="7938" max="7938" width="36.28515625" style="369" customWidth="1"/>
    <col min="7939" max="7939" width="8.7109375" style="369" customWidth="1"/>
    <col min="7940" max="7940" width="10.85546875" style="369" customWidth="1"/>
    <col min="7941" max="7941" width="15" style="369" customWidth="1"/>
    <col min="7942" max="7942" width="17.140625" style="369" customWidth="1"/>
    <col min="7943" max="7943" width="4.7109375" style="369" customWidth="1"/>
    <col min="7944" max="7944" width="19" style="369" customWidth="1"/>
    <col min="7945" max="7945" width="11.140625" style="369"/>
    <col min="7946" max="7946" width="32.85546875" style="369" customWidth="1"/>
    <col min="7947" max="7947" width="37" style="369" customWidth="1"/>
    <col min="7948" max="7948" width="36.7109375" style="369" customWidth="1"/>
    <col min="7949" max="7949" width="11.140625" style="369"/>
    <col min="7950" max="7950" width="53.140625" style="369" customWidth="1"/>
    <col min="7951" max="7951" width="11.140625" style="369"/>
    <col min="7952" max="7952" width="14.42578125" style="369" customWidth="1"/>
    <col min="7953" max="8192" width="11.140625" style="369"/>
    <col min="8193" max="8193" width="8.7109375" style="369" customWidth="1"/>
    <col min="8194" max="8194" width="36.28515625" style="369" customWidth="1"/>
    <col min="8195" max="8195" width="8.7109375" style="369" customWidth="1"/>
    <col min="8196" max="8196" width="10.85546875" style="369" customWidth="1"/>
    <col min="8197" max="8197" width="15" style="369" customWidth="1"/>
    <col min="8198" max="8198" width="17.140625" style="369" customWidth="1"/>
    <col min="8199" max="8199" width="4.7109375" style="369" customWidth="1"/>
    <col min="8200" max="8200" width="19" style="369" customWidth="1"/>
    <col min="8201" max="8201" width="11.140625" style="369"/>
    <col min="8202" max="8202" width="32.85546875" style="369" customWidth="1"/>
    <col min="8203" max="8203" width="37" style="369" customWidth="1"/>
    <col min="8204" max="8204" width="36.7109375" style="369" customWidth="1"/>
    <col min="8205" max="8205" width="11.140625" style="369"/>
    <col min="8206" max="8206" width="53.140625" style="369" customWidth="1"/>
    <col min="8207" max="8207" width="11.140625" style="369"/>
    <col min="8208" max="8208" width="14.42578125" style="369" customWidth="1"/>
    <col min="8209" max="8448" width="11.140625" style="369"/>
    <col min="8449" max="8449" width="8.7109375" style="369" customWidth="1"/>
    <col min="8450" max="8450" width="36.28515625" style="369" customWidth="1"/>
    <col min="8451" max="8451" width="8.7109375" style="369" customWidth="1"/>
    <col min="8452" max="8452" width="10.85546875" style="369" customWidth="1"/>
    <col min="8453" max="8453" width="15" style="369" customWidth="1"/>
    <col min="8454" max="8454" width="17.140625" style="369" customWidth="1"/>
    <col min="8455" max="8455" width="4.7109375" style="369" customWidth="1"/>
    <col min="8456" max="8456" width="19" style="369" customWidth="1"/>
    <col min="8457" max="8457" width="11.140625" style="369"/>
    <col min="8458" max="8458" width="32.85546875" style="369" customWidth="1"/>
    <col min="8459" max="8459" width="37" style="369" customWidth="1"/>
    <col min="8460" max="8460" width="36.7109375" style="369" customWidth="1"/>
    <col min="8461" max="8461" width="11.140625" style="369"/>
    <col min="8462" max="8462" width="53.140625" style="369" customWidth="1"/>
    <col min="8463" max="8463" width="11.140625" style="369"/>
    <col min="8464" max="8464" width="14.42578125" style="369" customWidth="1"/>
    <col min="8465" max="8704" width="11.140625" style="369"/>
    <col min="8705" max="8705" width="8.7109375" style="369" customWidth="1"/>
    <col min="8706" max="8706" width="36.28515625" style="369" customWidth="1"/>
    <col min="8707" max="8707" width="8.7109375" style="369" customWidth="1"/>
    <col min="8708" max="8708" width="10.85546875" style="369" customWidth="1"/>
    <col min="8709" max="8709" width="15" style="369" customWidth="1"/>
    <col min="8710" max="8710" width="17.140625" style="369" customWidth="1"/>
    <col min="8711" max="8711" width="4.7109375" style="369" customWidth="1"/>
    <col min="8712" max="8712" width="19" style="369" customWidth="1"/>
    <col min="8713" max="8713" width="11.140625" style="369"/>
    <col min="8714" max="8714" width="32.85546875" style="369" customWidth="1"/>
    <col min="8715" max="8715" width="37" style="369" customWidth="1"/>
    <col min="8716" max="8716" width="36.7109375" style="369" customWidth="1"/>
    <col min="8717" max="8717" width="11.140625" style="369"/>
    <col min="8718" max="8718" width="53.140625" style="369" customWidth="1"/>
    <col min="8719" max="8719" width="11.140625" style="369"/>
    <col min="8720" max="8720" width="14.42578125" style="369" customWidth="1"/>
    <col min="8721" max="8960" width="11.140625" style="369"/>
    <col min="8961" max="8961" width="8.7109375" style="369" customWidth="1"/>
    <col min="8962" max="8962" width="36.28515625" style="369" customWidth="1"/>
    <col min="8963" max="8963" width="8.7109375" style="369" customWidth="1"/>
    <col min="8964" max="8964" width="10.85546875" style="369" customWidth="1"/>
    <col min="8965" max="8965" width="15" style="369" customWidth="1"/>
    <col min="8966" max="8966" width="17.140625" style="369" customWidth="1"/>
    <col min="8967" max="8967" width="4.7109375" style="369" customWidth="1"/>
    <col min="8968" max="8968" width="19" style="369" customWidth="1"/>
    <col min="8969" max="8969" width="11.140625" style="369"/>
    <col min="8970" max="8970" width="32.85546875" style="369" customWidth="1"/>
    <col min="8971" max="8971" width="37" style="369" customWidth="1"/>
    <col min="8972" max="8972" width="36.7109375" style="369" customWidth="1"/>
    <col min="8973" max="8973" width="11.140625" style="369"/>
    <col min="8974" max="8974" width="53.140625" style="369" customWidth="1"/>
    <col min="8975" max="8975" width="11.140625" style="369"/>
    <col min="8976" max="8976" width="14.42578125" style="369" customWidth="1"/>
    <col min="8977" max="9216" width="11.140625" style="369"/>
    <col min="9217" max="9217" width="8.7109375" style="369" customWidth="1"/>
    <col min="9218" max="9218" width="36.28515625" style="369" customWidth="1"/>
    <col min="9219" max="9219" width="8.7109375" style="369" customWidth="1"/>
    <col min="9220" max="9220" width="10.85546875" style="369" customWidth="1"/>
    <col min="9221" max="9221" width="15" style="369" customWidth="1"/>
    <col min="9222" max="9222" width="17.140625" style="369" customWidth="1"/>
    <col min="9223" max="9223" width="4.7109375" style="369" customWidth="1"/>
    <col min="9224" max="9224" width="19" style="369" customWidth="1"/>
    <col min="9225" max="9225" width="11.140625" style="369"/>
    <col min="9226" max="9226" width="32.85546875" style="369" customWidth="1"/>
    <col min="9227" max="9227" width="37" style="369" customWidth="1"/>
    <col min="9228" max="9228" width="36.7109375" style="369" customWidth="1"/>
    <col min="9229" max="9229" width="11.140625" style="369"/>
    <col min="9230" max="9230" width="53.140625" style="369" customWidth="1"/>
    <col min="9231" max="9231" width="11.140625" style="369"/>
    <col min="9232" max="9232" width="14.42578125" style="369" customWidth="1"/>
    <col min="9233" max="9472" width="11.140625" style="369"/>
    <col min="9473" max="9473" width="8.7109375" style="369" customWidth="1"/>
    <col min="9474" max="9474" width="36.28515625" style="369" customWidth="1"/>
    <col min="9475" max="9475" width="8.7109375" style="369" customWidth="1"/>
    <col min="9476" max="9476" width="10.85546875" style="369" customWidth="1"/>
    <col min="9477" max="9477" width="15" style="369" customWidth="1"/>
    <col min="9478" max="9478" width="17.140625" style="369" customWidth="1"/>
    <col min="9479" max="9479" width="4.7109375" style="369" customWidth="1"/>
    <col min="9480" max="9480" width="19" style="369" customWidth="1"/>
    <col min="9481" max="9481" width="11.140625" style="369"/>
    <col min="9482" max="9482" width="32.85546875" style="369" customWidth="1"/>
    <col min="9483" max="9483" width="37" style="369" customWidth="1"/>
    <col min="9484" max="9484" width="36.7109375" style="369" customWidth="1"/>
    <col min="9485" max="9485" width="11.140625" style="369"/>
    <col min="9486" max="9486" width="53.140625" style="369" customWidth="1"/>
    <col min="9487" max="9487" width="11.140625" style="369"/>
    <col min="9488" max="9488" width="14.42578125" style="369" customWidth="1"/>
    <col min="9489" max="9728" width="11.140625" style="369"/>
    <col min="9729" max="9729" width="8.7109375" style="369" customWidth="1"/>
    <col min="9730" max="9730" width="36.28515625" style="369" customWidth="1"/>
    <col min="9731" max="9731" width="8.7109375" style="369" customWidth="1"/>
    <col min="9732" max="9732" width="10.85546875" style="369" customWidth="1"/>
    <col min="9733" max="9733" width="15" style="369" customWidth="1"/>
    <col min="9734" max="9734" width="17.140625" style="369" customWidth="1"/>
    <col min="9735" max="9735" width="4.7109375" style="369" customWidth="1"/>
    <col min="9736" max="9736" width="19" style="369" customWidth="1"/>
    <col min="9737" max="9737" width="11.140625" style="369"/>
    <col min="9738" max="9738" width="32.85546875" style="369" customWidth="1"/>
    <col min="9739" max="9739" width="37" style="369" customWidth="1"/>
    <col min="9740" max="9740" width="36.7109375" style="369" customWidth="1"/>
    <col min="9741" max="9741" width="11.140625" style="369"/>
    <col min="9742" max="9742" width="53.140625" style="369" customWidth="1"/>
    <col min="9743" max="9743" width="11.140625" style="369"/>
    <col min="9744" max="9744" width="14.42578125" style="369" customWidth="1"/>
    <col min="9745" max="9984" width="11.140625" style="369"/>
    <col min="9985" max="9985" width="8.7109375" style="369" customWidth="1"/>
    <col min="9986" max="9986" width="36.28515625" style="369" customWidth="1"/>
    <col min="9987" max="9987" width="8.7109375" style="369" customWidth="1"/>
    <col min="9988" max="9988" width="10.85546875" style="369" customWidth="1"/>
    <col min="9989" max="9989" width="15" style="369" customWidth="1"/>
    <col min="9990" max="9990" width="17.140625" style="369" customWidth="1"/>
    <col min="9991" max="9991" width="4.7109375" style="369" customWidth="1"/>
    <col min="9992" max="9992" width="19" style="369" customWidth="1"/>
    <col min="9993" max="9993" width="11.140625" style="369"/>
    <col min="9994" max="9994" width="32.85546875" style="369" customWidth="1"/>
    <col min="9995" max="9995" width="37" style="369" customWidth="1"/>
    <col min="9996" max="9996" width="36.7109375" style="369" customWidth="1"/>
    <col min="9997" max="9997" width="11.140625" style="369"/>
    <col min="9998" max="9998" width="53.140625" style="369" customWidth="1"/>
    <col min="9999" max="9999" width="11.140625" style="369"/>
    <col min="10000" max="10000" width="14.42578125" style="369" customWidth="1"/>
    <col min="10001" max="10240" width="11.140625" style="369"/>
    <col min="10241" max="10241" width="8.7109375" style="369" customWidth="1"/>
    <col min="10242" max="10242" width="36.28515625" style="369" customWidth="1"/>
    <col min="10243" max="10243" width="8.7109375" style="369" customWidth="1"/>
    <col min="10244" max="10244" width="10.85546875" style="369" customWidth="1"/>
    <col min="10245" max="10245" width="15" style="369" customWidth="1"/>
    <col min="10246" max="10246" width="17.140625" style="369" customWidth="1"/>
    <col min="10247" max="10247" width="4.7109375" style="369" customWidth="1"/>
    <col min="10248" max="10248" width="19" style="369" customWidth="1"/>
    <col min="10249" max="10249" width="11.140625" style="369"/>
    <col min="10250" max="10250" width="32.85546875" style="369" customWidth="1"/>
    <col min="10251" max="10251" width="37" style="369" customWidth="1"/>
    <col min="10252" max="10252" width="36.7109375" style="369" customWidth="1"/>
    <col min="10253" max="10253" width="11.140625" style="369"/>
    <col min="10254" max="10254" width="53.140625" style="369" customWidth="1"/>
    <col min="10255" max="10255" width="11.140625" style="369"/>
    <col min="10256" max="10256" width="14.42578125" style="369" customWidth="1"/>
    <col min="10257" max="10496" width="11.140625" style="369"/>
    <col min="10497" max="10497" width="8.7109375" style="369" customWidth="1"/>
    <col min="10498" max="10498" width="36.28515625" style="369" customWidth="1"/>
    <col min="10499" max="10499" width="8.7109375" style="369" customWidth="1"/>
    <col min="10500" max="10500" width="10.85546875" style="369" customWidth="1"/>
    <col min="10501" max="10501" width="15" style="369" customWidth="1"/>
    <col min="10502" max="10502" width="17.140625" style="369" customWidth="1"/>
    <col min="10503" max="10503" width="4.7109375" style="369" customWidth="1"/>
    <col min="10504" max="10504" width="19" style="369" customWidth="1"/>
    <col min="10505" max="10505" width="11.140625" style="369"/>
    <col min="10506" max="10506" width="32.85546875" style="369" customWidth="1"/>
    <col min="10507" max="10507" width="37" style="369" customWidth="1"/>
    <col min="10508" max="10508" width="36.7109375" style="369" customWidth="1"/>
    <col min="10509" max="10509" width="11.140625" style="369"/>
    <col min="10510" max="10510" width="53.140625" style="369" customWidth="1"/>
    <col min="10511" max="10511" width="11.140625" style="369"/>
    <col min="10512" max="10512" width="14.42578125" style="369" customWidth="1"/>
    <col min="10513" max="10752" width="11.140625" style="369"/>
    <col min="10753" max="10753" width="8.7109375" style="369" customWidth="1"/>
    <col min="10754" max="10754" width="36.28515625" style="369" customWidth="1"/>
    <col min="10755" max="10755" width="8.7109375" style="369" customWidth="1"/>
    <col min="10756" max="10756" width="10.85546875" style="369" customWidth="1"/>
    <col min="10757" max="10757" width="15" style="369" customWidth="1"/>
    <col min="10758" max="10758" width="17.140625" style="369" customWidth="1"/>
    <col min="10759" max="10759" width="4.7109375" style="369" customWidth="1"/>
    <col min="10760" max="10760" width="19" style="369" customWidth="1"/>
    <col min="10761" max="10761" width="11.140625" style="369"/>
    <col min="10762" max="10762" width="32.85546875" style="369" customWidth="1"/>
    <col min="10763" max="10763" width="37" style="369" customWidth="1"/>
    <col min="10764" max="10764" width="36.7109375" style="369" customWidth="1"/>
    <col min="10765" max="10765" width="11.140625" style="369"/>
    <col min="10766" max="10766" width="53.140625" style="369" customWidth="1"/>
    <col min="10767" max="10767" width="11.140625" style="369"/>
    <col min="10768" max="10768" width="14.42578125" style="369" customWidth="1"/>
    <col min="10769" max="11008" width="11.140625" style="369"/>
    <col min="11009" max="11009" width="8.7109375" style="369" customWidth="1"/>
    <col min="11010" max="11010" width="36.28515625" style="369" customWidth="1"/>
    <col min="11011" max="11011" width="8.7109375" style="369" customWidth="1"/>
    <col min="11012" max="11012" width="10.85546875" style="369" customWidth="1"/>
    <col min="11013" max="11013" width="15" style="369" customWidth="1"/>
    <col min="11014" max="11014" width="17.140625" style="369" customWidth="1"/>
    <col min="11015" max="11015" width="4.7109375" style="369" customWidth="1"/>
    <col min="11016" max="11016" width="19" style="369" customWidth="1"/>
    <col min="11017" max="11017" width="11.140625" style="369"/>
    <col min="11018" max="11018" width="32.85546875" style="369" customWidth="1"/>
    <col min="11019" max="11019" width="37" style="369" customWidth="1"/>
    <col min="11020" max="11020" width="36.7109375" style="369" customWidth="1"/>
    <col min="11021" max="11021" width="11.140625" style="369"/>
    <col min="11022" max="11022" width="53.140625" style="369" customWidth="1"/>
    <col min="11023" max="11023" width="11.140625" style="369"/>
    <col min="11024" max="11024" width="14.42578125" style="369" customWidth="1"/>
    <col min="11025" max="11264" width="11.140625" style="369"/>
    <col min="11265" max="11265" width="8.7109375" style="369" customWidth="1"/>
    <col min="11266" max="11266" width="36.28515625" style="369" customWidth="1"/>
    <col min="11267" max="11267" width="8.7109375" style="369" customWidth="1"/>
    <col min="11268" max="11268" width="10.85546875" style="369" customWidth="1"/>
    <col min="11269" max="11269" width="15" style="369" customWidth="1"/>
    <col min="11270" max="11270" width="17.140625" style="369" customWidth="1"/>
    <col min="11271" max="11271" width="4.7109375" style="369" customWidth="1"/>
    <col min="11272" max="11272" width="19" style="369" customWidth="1"/>
    <col min="11273" max="11273" width="11.140625" style="369"/>
    <col min="11274" max="11274" width="32.85546875" style="369" customWidth="1"/>
    <col min="11275" max="11275" width="37" style="369" customWidth="1"/>
    <col min="11276" max="11276" width="36.7109375" style="369" customWidth="1"/>
    <col min="11277" max="11277" width="11.140625" style="369"/>
    <col min="11278" max="11278" width="53.140625" style="369" customWidth="1"/>
    <col min="11279" max="11279" width="11.140625" style="369"/>
    <col min="11280" max="11280" width="14.42578125" style="369" customWidth="1"/>
    <col min="11281" max="11520" width="11.140625" style="369"/>
    <col min="11521" max="11521" width="8.7109375" style="369" customWidth="1"/>
    <col min="11522" max="11522" width="36.28515625" style="369" customWidth="1"/>
    <col min="11523" max="11523" width="8.7109375" style="369" customWidth="1"/>
    <col min="11524" max="11524" width="10.85546875" style="369" customWidth="1"/>
    <col min="11525" max="11525" width="15" style="369" customWidth="1"/>
    <col min="11526" max="11526" width="17.140625" style="369" customWidth="1"/>
    <col min="11527" max="11527" width="4.7109375" style="369" customWidth="1"/>
    <col min="11528" max="11528" width="19" style="369" customWidth="1"/>
    <col min="11529" max="11529" width="11.140625" style="369"/>
    <col min="11530" max="11530" width="32.85546875" style="369" customWidth="1"/>
    <col min="11531" max="11531" width="37" style="369" customWidth="1"/>
    <col min="11532" max="11532" width="36.7109375" style="369" customWidth="1"/>
    <col min="11533" max="11533" width="11.140625" style="369"/>
    <col min="11534" max="11534" width="53.140625" style="369" customWidth="1"/>
    <col min="11535" max="11535" width="11.140625" style="369"/>
    <col min="11536" max="11536" width="14.42578125" style="369" customWidth="1"/>
    <col min="11537" max="11776" width="11.140625" style="369"/>
    <col min="11777" max="11777" width="8.7109375" style="369" customWidth="1"/>
    <col min="11778" max="11778" width="36.28515625" style="369" customWidth="1"/>
    <col min="11779" max="11779" width="8.7109375" style="369" customWidth="1"/>
    <col min="11780" max="11780" width="10.85546875" style="369" customWidth="1"/>
    <col min="11781" max="11781" width="15" style="369" customWidth="1"/>
    <col min="11782" max="11782" width="17.140625" style="369" customWidth="1"/>
    <col min="11783" max="11783" width="4.7109375" style="369" customWidth="1"/>
    <col min="11784" max="11784" width="19" style="369" customWidth="1"/>
    <col min="11785" max="11785" width="11.140625" style="369"/>
    <col min="11786" max="11786" width="32.85546875" style="369" customWidth="1"/>
    <col min="11787" max="11787" width="37" style="369" customWidth="1"/>
    <col min="11788" max="11788" width="36.7109375" style="369" customWidth="1"/>
    <col min="11789" max="11789" width="11.140625" style="369"/>
    <col min="11790" max="11790" width="53.140625" style="369" customWidth="1"/>
    <col min="11791" max="11791" width="11.140625" style="369"/>
    <col min="11792" max="11792" width="14.42578125" style="369" customWidth="1"/>
    <col min="11793" max="12032" width="11.140625" style="369"/>
    <col min="12033" max="12033" width="8.7109375" style="369" customWidth="1"/>
    <col min="12034" max="12034" width="36.28515625" style="369" customWidth="1"/>
    <col min="12035" max="12035" width="8.7109375" style="369" customWidth="1"/>
    <col min="12036" max="12036" width="10.85546875" style="369" customWidth="1"/>
    <col min="12037" max="12037" width="15" style="369" customWidth="1"/>
    <col min="12038" max="12038" width="17.140625" style="369" customWidth="1"/>
    <col min="12039" max="12039" width="4.7109375" style="369" customWidth="1"/>
    <col min="12040" max="12040" width="19" style="369" customWidth="1"/>
    <col min="12041" max="12041" width="11.140625" style="369"/>
    <col min="12042" max="12042" width="32.85546875" style="369" customWidth="1"/>
    <col min="12043" max="12043" width="37" style="369" customWidth="1"/>
    <col min="12044" max="12044" width="36.7109375" style="369" customWidth="1"/>
    <col min="12045" max="12045" width="11.140625" style="369"/>
    <col min="12046" max="12046" width="53.140625" style="369" customWidth="1"/>
    <col min="12047" max="12047" width="11.140625" style="369"/>
    <col min="12048" max="12048" width="14.42578125" style="369" customWidth="1"/>
    <col min="12049" max="12288" width="11.140625" style="369"/>
    <col min="12289" max="12289" width="8.7109375" style="369" customWidth="1"/>
    <col min="12290" max="12290" width="36.28515625" style="369" customWidth="1"/>
    <col min="12291" max="12291" width="8.7109375" style="369" customWidth="1"/>
    <col min="12292" max="12292" width="10.85546875" style="369" customWidth="1"/>
    <col min="12293" max="12293" width="15" style="369" customWidth="1"/>
    <col min="12294" max="12294" width="17.140625" style="369" customWidth="1"/>
    <col min="12295" max="12295" width="4.7109375" style="369" customWidth="1"/>
    <col min="12296" max="12296" width="19" style="369" customWidth="1"/>
    <col min="12297" max="12297" width="11.140625" style="369"/>
    <col min="12298" max="12298" width="32.85546875" style="369" customWidth="1"/>
    <col min="12299" max="12299" width="37" style="369" customWidth="1"/>
    <col min="12300" max="12300" width="36.7109375" style="369" customWidth="1"/>
    <col min="12301" max="12301" width="11.140625" style="369"/>
    <col min="12302" max="12302" width="53.140625" style="369" customWidth="1"/>
    <col min="12303" max="12303" width="11.140625" style="369"/>
    <col min="12304" max="12304" width="14.42578125" style="369" customWidth="1"/>
    <col min="12305" max="12544" width="11.140625" style="369"/>
    <col min="12545" max="12545" width="8.7109375" style="369" customWidth="1"/>
    <col min="12546" max="12546" width="36.28515625" style="369" customWidth="1"/>
    <col min="12547" max="12547" width="8.7109375" style="369" customWidth="1"/>
    <col min="12548" max="12548" width="10.85546875" style="369" customWidth="1"/>
    <col min="12549" max="12549" width="15" style="369" customWidth="1"/>
    <col min="12550" max="12550" width="17.140625" style="369" customWidth="1"/>
    <col min="12551" max="12551" width="4.7109375" style="369" customWidth="1"/>
    <col min="12552" max="12552" width="19" style="369" customWidth="1"/>
    <col min="12553" max="12553" width="11.140625" style="369"/>
    <col min="12554" max="12554" width="32.85546875" style="369" customWidth="1"/>
    <col min="12555" max="12555" width="37" style="369" customWidth="1"/>
    <col min="12556" max="12556" width="36.7109375" style="369" customWidth="1"/>
    <col min="12557" max="12557" width="11.140625" style="369"/>
    <col min="12558" max="12558" width="53.140625" style="369" customWidth="1"/>
    <col min="12559" max="12559" width="11.140625" style="369"/>
    <col min="12560" max="12560" width="14.42578125" style="369" customWidth="1"/>
    <col min="12561" max="12800" width="11.140625" style="369"/>
    <col min="12801" max="12801" width="8.7109375" style="369" customWidth="1"/>
    <col min="12802" max="12802" width="36.28515625" style="369" customWidth="1"/>
    <col min="12803" max="12803" width="8.7109375" style="369" customWidth="1"/>
    <col min="12804" max="12804" width="10.85546875" style="369" customWidth="1"/>
    <col min="12805" max="12805" width="15" style="369" customWidth="1"/>
    <col min="12806" max="12806" width="17.140625" style="369" customWidth="1"/>
    <col min="12807" max="12807" width="4.7109375" style="369" customWidth="1"/>
    <col min="12808" max="12808" width="19" style="369" customWidth="1"/>
    <col min="12809" max="12809" width="11.140625" style="369"/>
    <col min="12810" max="12810" width="32.85546875" style="369" customWidth="1"/>
    <col min="12811" max="12811" width="37" style="369" customWidth="1"/>
    <col min="12812" max="12812" width="36.7109375" style="369" customWidth="1"/>
    <col min="12813" max="12813" width="11.140625" style="369"/>
    <col min="12814" max="12814" width="53.140625" style="369" customWidth="1"/>
    <col min="12815" max="12815" width="11.140625" style="369"/>
    <col min="12816" max="12816" width="14.42578125" style="369" customWidth="1"/>
    <col min="12817" max="13056" width="11.140625" style="369"/>
    <col min="13057" max="13057" width="8.7109375" style="369" customWidth="1"/>
    <col min="13058" max="13058" width="36.28515625" style="369" customWidth="1"/>
    <col min="13059" max="13059" width="8.7109375" style="369" customWidth="1"/>
    <col min="13060" max="13060" width="10.85546875" style="369" customWidth="1"/>
    <col min="13061" max="13061" width="15" style="369" customWidth="1"/>
    <col min="13062" max="13062" width="17.140625" style="369" customWidth="1"/>
    <col min="13063" max="13063" width="4.7109375" style="369" customWidth="1"/>
    <col min="13064" max="13064" width="19" style="369" customWidth="1"/>
    <col min="13065" max="13065" width="11.140625" style="369"/>
    <col min="13066" max="13066" width="32.85546875" style="369" customWidth="1"/>
    <col min="13067" max="13067" width="37" style="369" customWidth="1"/>
    <col min="13068" max="13068" width="36.7109375" style="369" customWidth="1"/>
    <col min="13069" max="13069" width="11.140625" style="369"/>
    <col min="13070" max="13070" width="53.140625" style="369" customWidth="1"/>
    <col min="13071" max="13071" width="11.140625" style="369"/>
    <col min="13072" max="13072" width="14.42578125" style="369" customWidth="1"/>
    <col min="13073" max="13312" width="11.140625" style="369"/>
    <col min="13313" max="13313" width="8.7109375" style="369" customWidth="1"/>
    <col min="13314" max="13314" width="36.28515625" style="369" customWidth="1"/>
    <col min="13315" max="13315" width="8.7109375" style="369" customWidth="1"/>
    <col min="13316" max="13316" width="10.85546875" style="369" customWidth="1"/>
    <col min="13317" max="13317" width="15" style="369" customWidth="1"/>
    <col min="13318" max="13318" width="17.140625" style="369" customWidth="1"/>
    <col min="13319" max="13319" width="4.7109375" style="369" customWidth="1"/>
    <col min="13320" max="13320" width="19" style="369" customWidth="1"/>
    <col min="13321" max="13321" width="11.140625" style="369"/>
    <col min="13322" max="13322" width="32.85546875" style="369" customWidth="1"/>
    <col min="13323" max="13323" width="37" style="369" customWidth="1"/>
    <col min="13324" max="13324" width="36.7109375" style="369" customWidth="1"/>
    <col min="13325" max="13325" width="11.140625" style="369"/>
    <col min="13326" max="13326" width="53.140625" style="369" customWidth="1"/>
    <col min="13327" max="13327" width="11.140625" style="369"/>
    <col min="13328" max="13328" width="14.42578125" style="369" customWidth="1"/>
    <col min="13329" max="13568" width="11.140625" style="369"/>
    <col min="13569" max="13569" width="8.7109375" style="369" customWidth="1"/>
    <col min="13570" max="13570" width="36.28515625" style="369" customWidth="1"/>
    <col min="13571" max="13571" width="8.7109375" style="369" customWidth="1"/>
    <col min="13572" max="13572" width="10.85546875" style="369" customWidth="1"/>
    <col min="13573" max="13573" width="15" style="369" customWidth="1"/>
    <col min="13574" max="13574" width="17.140625" style="369" customWidth="1"/>
    <col min="13575" max="13575" width="4.7109375" style="369" customWidth="1"/>
    <col min="13576" max="13576" width="19" style="369" customWidth="1"/>
    <col min="13577" max="13577" width="11.140625" style="369"/>
    <col min="13578" max="13578" width="32.85546875" style="369" customWidth="1"/>
    <col min="13579" max="13579" width="37" style="369" customWidth="1"/>
    <col min="13580" max="13580" width="36.7109375" style="369" customWidth="1"/>
    <col min="13581" max="13581" width="11.140625" style="369"/>
    <col min="13582" max="13582" width="53.140625" style="369" customWidth="1"/>
    <col min="13583" max="13583" width="11.140625" style="369"/>
    <col min="13584" max="13584" width="14.42578125" style="369" customWidth="1"/>
    <col min="13585" max="13824" width="11.140625" style="369"/>
    <col min="13825" max="13825" width="8.7109375" style="369" customWidth="1"/>
    <col min="13826" max="13826" width="36.28515625" style="369" customWidth="1"/>
    <col min="13827" max="13827" width="8.7109375" style="369" customWidth="1"/>
    <col min="13828" max="13828" width="10.85546875" style="369" customWidth="1"/>
    <col min="13829" max="13829" width="15" style="369" customWidth="1"/>
    <col min="13830" max="13830" width="17.140625" style="369" customWidth="1"/>
    <col min="13831" max="13831" width="4.7109375" style="369" customWidth="1"/>
    <col min="13832" max="13832" width="19" style="369" customWidth="1"/>
    <col min="13833" max="13833" width="11.140625" style="369"/>
    <col min="13834" max="13834" width="32.85546875" style="369" customWidth="1"/>
    <col min="13835" max="13835" width="37" style="369" customWidth="1"/>
    <col min="13836" max="13836" width="36.7109375" style="369" customWidth="1"/>
    <col min="13837" max="13837" width="11.140625" style="369"/>
    <col min="13838" max="13838" width="53.140625" style="369" customWidth="1"/>
    <col min="13839" max="13839" width="11.140625" style="369"/>
    <col min="13840" max="13840" width="14.42578125" style="369" customWidth="1"/>
    <col min="13841" max="14080" width="11.140625" style="369"/>
    <col min="14081" max="14081" width="8.7109375" style="369" customWidth="1"/>
    <col min="14082" max="14082" width="36.28515625" style="369" customWidth="1"/>
    <col min="14083" max="14083" width="8.7109375" style="369" customWidth="1"/>
    <col min="14084" max="14084" width="10.85546875" style="369" customWidth="1"/>
    <col min="14085" max="14085" width="15" style="369" customWidth="1"/>
    <col min="14086" max="14086" width="17.140625" style="369" customWidth="1"/>
    <col min="14087" max="14087" width="4.7109375" style="369" customWidth="1"/>
    <col min="14088" max="14088" width="19" style="369" customWidth="1"/>
    <col min="14089" max="14089" width="11.140625" style="369"/>
    <col min="14090" max="14090" width="32.85546875" style="369" customWidth="1"/>
    <col min="14091" max="14091" width="37" style="369" customWidth="1"/>
    <col min="14092" max="14092" width="36.7109375" style="369" customWidth="1"/>
    <col min="14093" max="14093" width="11.140625" style="369"/>
    <col min="14094" max="14094" width="53.140625" style="369" customWidth="1"/>
    <col min="14095" max="14095" width="11.140625" style="369"/>
    <col min="14096" max="14096" width="14.42578125" style="369" customWidth="1"/>
    <col min="14097" max="14336" width="11.140625" style="369"/>
    <col min="14337" max="14337" width="8.7109375" style="369" customWidth="1"/>
    <col min="14338" max="14338" width="36.28515625" style="369" customWidth="1"/>
    <col min="14339" max="14339" width="8.7109375" style="369" customWidth="1"/>
    <col min="14340" max="14340" width="10.85546875" style="369" customWidth="1"/>
    <col min="14341" max="14341" width="15" style="369" customWidth="1"/>
    <col min="14342" max="14342" width="17.140625" style="369" customWidth="1"/>
    <col min="14343" max="14343" width="4.7109375" style="369" customWidth="1"/>
    <col min="14344" max="14344" width="19" style="369" customWidth="1"/>
    <col min="14345" max="14345" width="11.140625" style="369"/>
    <col min="14346" max="14346" width="32.85546875" style="369" customWidth="1"/>
    <col min="14347" max="14347" width="37" style="369" customWidth="1"/>
    <col min="14348" max="14348" width="36.7109375" style="369" customWidth="1"/>
    <col min="14349" max="14349" width="11.140625" style="369"/>
    <col min="14350" max="14350" width="53.140625" style="369" customWidth="1"/>
    <col min="14351" max="14351" width="11.140625" style="369"/>
    <col min="14352" max="14352" width="14.42578125" style="369" customWidth="1"/>
    <col min="14353" max="14592" width="11.140625" style="369"/>
    <col min="14593" max="14593" width="8.7109375" style="369" customWidth="1"/>
    <col min="14594" max="14594" width="36.28515625" style="369" customWidth="1"/>
    <col min="14595" max="14595" width="8.7109375" style="369" customWidth="1"/>
    <col min="14596" max="14596" width="10.85546875" style="369" customWidth="1"/>
    <col min="14597" max="14597" width="15" style="369" customWidth="1"/>
    <col min="14598" max="14598" width="17.140625" style="369" customWidth="1"/>
    <col min="14599" max="14599" width="4.7109375" style="369" customWidth="1"/>
    <col min="14600" max="14600" width="19" style="369" customWidth="1"/>
    <col min="14601" max="14601" width="11.140625" style="369"/>
    <col min="14602" max="14602" width="32.85546875" style="369" customWidth="1"/>
    <col min="14603" max="14603" width="37" style="369" customWidth="1"/>
    <col min="14604" max="14604" width="36.7109375" style="369" customWidth="1"/>
    <col min="14605" max="14605" width="11.140625" style="369"/>
    <col min="14606" max="14606" width="53.140625" style="369" customWidth="1"/>
    <col min="14607" max="14607" width="11.140625" style="369"/>
    <col min="14608" max="14608" width="14.42578125" style="369" customWidth="1"/>
    <col min="14609" max="14848" width="11.140625" style="369"/>
    <col min="14849" max="14849" width="8.7109375" style="369" customWidth="1"/>
    <col min="14850" max="14850" width="36.28515625" style="369" customWidth="1"/>
    <col min="14851" max="14851" width="8.7109375" style="369" customWidth="1"/>
    <col min="14852" max="14852" width="10.85546875" style="369" customWidth="1"/>
    <col min="14853" max="14853" width="15" style="369" customWidth="1"/>
    <col min="14854" max="14854" width="17.140625" style="369" customWidth="1"/>
    <col min="14855" max="14855" width="4.7109375" style="369" customWidth="1"/>
    <col min="14856" max="14856" width="19" style="369" customWidth="1"/>
    <col min="14857" max="14857" width="11.140625" style="369"/>
    <col min="14858" max="14858" width="32.85546875" style="369" customWidth="1"/>
    <col min="14859" max="14859" width="37" style="369" customWidth="1"/>
    <col min="14860" max="14860" width="36.7109375" style="369" customWidth="1"/>
    <col min="14861" max="14861" width="11.140625" style="369"/>
    <col min="14862" max="14862" width="53.140625" style="369" customWidth="1"/>
    <col min="14863" max="14863" width="11.140625" style="369"/>
    <col min="14864" max="14864" width="14.42578125" style="369" customWidth="1"/>
    <col min="14865" max="15104" width="11.140625" style="369"/>
    <col min="15105" max="15105" width="8.7109375" style="369" customWidth="1"/>
    <col min="15106" max="15106" width="36.28515625" style="369" customWidth="1"/>
    <col min="15107" max="15107" width="8.7109375" style="369" customWidth="1"/>
    <col min="15108" max="15108" width="10.85546875" style="369" customWidth="1"/>
    <col min="15109" max="15109" width="15" style="369" customWidth="1"/>
    <col min="15110" max="15110" width="17.140625" style="369" customWidth="1"/>
    <col min="15111" max="15111" width="4.7109375" style="369" customWidth="1"/>
    <col min="15112" max="15112" width="19" style="369" customWidth="1"/>
    <col min="15113" max="15113" width="11.140625" style="369"/>
    <col min="15114" max="15114" width="32.85546875" style="369" customWidth="1"/>
    <col min="15115" max="15115" width="37" style="369" customWidth="1"/>
    <col min="15116" max="15116" width="36.7109375" style="369" customWidth="1"/>
    <col min="15117" max="15117" width="11.140625" style="369"/>
    <col min="15118" max="15118" width="53.140625" style="369" customWidth="1"/>
    <col min="15119" max="15119" width="11.140625" style="369"/>
    <col min="15120" max="15120" width="14.42578125" style="369" customWidth="1"/>
    <col min="15121" max="15360" width="11.140625" style="369"/>
    <col min="15361" max="15361" width="8.7109375" style="369" customWidth="1"/>
    <col min="15362" max="15362" width="36.28515625" style="369" customWidth="1"/>
    <col min="15363" max="15363" width="8.7109375" style="369" customWidth="1"/>
    <col min="15364" max="15364" width="10.85546875" style="369" customWidth="1"/>
    <col min="15365" max="15365" width="15" style="369" customWidth="1"/>
    <col min="15366" max="15366" width="17.140625" style="369" customWidth="1"/>
    <col min="15367" max="15367" width="4.7109375" style="369" customWidth="1"/>
    <col min="15368" max="15368" width="19" style="369" customWidth="1"/>
    <col min="15369" max="15369" width="11.140625" style="369"/>
    <col min="15370" max="15370" width="32.85546875" style="369" customWidth="1"/>
    <col min="15371" max="15371" width="37" style="369" customWidth="1"/>
    <col min="15372" max="15372" width="36.7109375" style="369" customWidth="1"/>
    <col min="15373" max="15373" width="11.140625" style="369"/>
    <col min="15374" max="15374" width="53.140625" style="369" customWidth="1"/>
    <col min="15375" max="15375" width="11.140625" style="369"/>
    <col min="15376" max="15376" width="14.42578125" style="369" customWidth="1"/>
    <col min="15377" max="15616" width="11.140625" style="369"/>
    <col min="15617" max="15617" width="8.7109375" style="369" customWidth="1"/>
    <col min="15618" max="15618" width="36.28515625" style="369" customWidth="1"/>
    <col min="15619" max="15619" width="8.7109375" style="369" customWidth="1"/>
    <col min="15620" max="15620" width="10.85546875" style="369" customWidth="1"/>
    <col min="15621" max="15621" width="15" style="369" customWidth="1"/>
    <col min="15622" max="15622" width="17.140625" style="369" customWidth="1"/>
    <col min="15623" max="15623" width="4.7109375" style="369" customWidth="1"/>
    <col min="15624" max="15624" width="19" style="369" customWidth="1"/>
    <col min="15625" max="15625" width="11.140625" style="369"/>
    <col min="15626" max="15626" width="32.85546875" style="369" customWidth="1"/>
    <col min="15627" max="15627" width="37" style="369" customWidth="1"/>
    <col min="15628" max="15628" width="36.7109375" style="369" customWidth="1"/>
    <col min="15629" max="15629" width="11.140625" style="369"/>
    <col min="15630" max="15630" width="53.140625" style="369" customWidth="1"/>
    <col min="15631" max="15631" width="11.140625" style="369"/>
    <col min="15632" max="15632" width="14.42578125" style="369" customWidth="1"/>
    <col min="15633" max="15872" width="11.140625" style="369"/>
    <col min="15873" max="15873" width="8.7109375" style="369" customWidth="1"/>
    <col min="15874" max="15874" width="36.28515625" style="369" customWidth="1"/>
    <col min="15875" max="15875" width="8.7109375" style="369" customWidth="1"/>
    <col min="15876" max="15876" width="10.85546875" style="369" customWidth="1"/>
    <col min="15877" max="15877" width="15" style="369" customWidth="1"/>
    <col min="15878" max="15878" width="17.140625" style="369" customWidth="1"/>
    <col min="15879" max="15879" width="4.7109375" style="369" customWidth="1"/>
    <col min="15880" max="15880" width="19" style="369" customWidth="1"/>
    <col min="15881" max="15881" width="11.140625" style="369"/>
    <col min="15882" max="15882" width="32.85546875" style="369" customWidth="1"/>
    <col min="15883" max="15883" width="37" style="369" customWidth="1"/>
    <col min="15884" max="15884" width="36.7109375" style="369" customWidth="1"/>
    <col min="15885" max="15885" width="11.140625" style="369"/>
    <col min="15886" max="15886" width="53.140625" style="369" customWidth="1"/>
    <col min="15887" max="15887" width="11.140625" style="369"/>
    <col min="15888" max="15888" width="14.42578125" style="369" customWidth="1"/>
    <col min="15889" max="16128" width="11.140625" style="369"/>
    <col min="16129" max="16129" width="8.7109375" style="369" customWidth="1"/>
    <col min="16130" max="16130" width="36.28515625" style="369" customWidth="1"/>
    <col min="16131" max="16131" width="8.7109375" style="369" customWidth="1"/>
    <col min="16132" max="16132" width="10.85546875" style="369" customWidth="1"/>
    <col min="16133" max="16133" width="15" style="369" customWidth="1"/>
    <col min="16134" max="16134" width="17.140625" style="369" customWidth="1"/>
    <col min="16135" max="16135" width="4.7109375" style="369" customWidth="1"/>
    <col min="16136" max="16136" width="19" style="369" customWidth="1"/>
    <col min="16137" max="16137" width="11.140625" style="369"/>
    <col min="16138" max="16138" width="32.85546875" style="369" customWidth="1"/>
    <col min="16139" max="16139" width="37" style="369" customWidth="1"/>
    <col min="16140" max="16140" width="36.7109375" style="369" customWidth="1"/>
    <col min="16141" max="16141" width="11.140625" style="369"/>
    <col min="16142" max="16142" width="53.140625" style="369" customWidth="1"/>
    <col min="16143" max="16143" width="11.140625" style="369"/>
    <col min="16144" max="16144" width="14.42578125" style="369" customWidth="1"/>
    <col min="16145" max="16384" width="11.140625" style="369"/>
  </cols>
  <sheetData>
    <row r="2" spans="1:16">
      <c r="A2" s="365" t="s">
        <v>295</v>
      </c>
      <c r="B2" s="366" t="s">
        <v>381</v>
      </c>
      <c r="C2" s="366"/>
      <c r="D2" s="367"/>
      <c r="E2" s="51"/>
      <c r="F2" s="368"/>
      <c r="P2" s="368"/>
    </row>
    <row r="3" spans="1:16" s="373" customFormat="1" ht="17.25" thickBot="1">
      <c r="A3" s="365"/>
      <c r="B3" s="370"/>
      <c r="C3" s="370"/>
      <c r="D3" s="371"/>
      <c r="E3" s="55"/>
      <c r="F3" s="372"/>
      <c r="G3" s="369"/>
      <c r="P3" s="372"/>
    </row>
    <row r="4" spans="1:16" s="215" customFormat="1" ht="33.75" thickBot="1">
      <c r="A4" s="413" t="s">
        <v>54</v>
      </c>
      <c r="B4" s="374" t="s">
        <v>55</v>
      </c>
      <c r="C4" s="375" t="s">
        <v>301</v>
      </c>
      <c r="D4" s="376" t="s">
        <v>302</v>
      </c>
      <c r="E4" s="412" t="s">
        <v>303</v>
      </c>
      <c r="F4" s="377" t="s">
        <v>304</v>
      </c>
    </row>
    <row r="5" spans="1:16" s="373" customFormat="1">
      <c r="A5" s="365"/>
      <c r="B5" s="370"/>
      <c r="C5" s="370"/>
      <c r="D5" s="371"/>
      <c r="E5" s="55"/>
      <c r="F5" s="372"/>
      <c r="G5" s="369"/>
      <c r="P5" s="372"/>
    </row>
    <row r="6" spans="1:16" s="373" customFormat="1">
      <c r="A6" s="378" t="s">
        <v>305</v>
      </c>
      <c r="B6" s="379" t="s">
        <v>306</v>
      </c>
      <c r="C6" s="379"/>
      <c r="D6" s="367"/>
      <c r="E6" s="51"/>
      <c r="F6" s="368"/>
      <c r="G6" s="369"/>
      <c r="P6" s="368"/>
    </row>
    <row r="7" spans="1:16" s="373" customFormat="1">
      <c r="A7" s="365"/>
      <c r="B7" s="370"/>
      <c r="C7" s="370"/>
      <c r="D7" s="371"/>
      <c r="E7" s="55"/>
      <c r="F7" s="372"/>
      <c r="G7" s="369"/>
      <c r="P7" s="372"/>
    </row>
    <row r="8" spans="1:16">
      <c r="A8" s="380" t="s">
        <v>307</v>
      </c>
      <c r="B8" s="373" t="s">
        <v>45</v>
      </c>
      <c r="C8" s="373"/>
      <c r="D8" s="381"/>
      <c r="E8" s="56"/>
      <c r="F8" s="382"/>
      <c r="G8" s="373"/>
      <c r="P8" s="382"/>
    </row>
    <row r="9" spans="1:16" s="373" customFormat="1">
      <c r="A9" s="365"/>
      <c r="B9" s="370"/>
      <c r="C9" s="370"/>
      <c r="D9" s="371"/>
      <c r="E9" s="55"/>
      <c r="F9" s="372"/>
      <c r="G9" s="369"/>
      <c r="P9" s="372"/>
    </row>
    <row r="10" spans="1:16" s="373" customFormat="1">
      <c r="A10" s="378" t="s">
        <v>308</v>
      </c>
      <c r="B10" s="379" t="s">
        <v>309</v>
      </c>
      <c r="C10" s="379"/>
      <c r="D10" s="367"/>
      <c r="E10" s="51"/>
      <c r="F10" s="368"/>
      <c r="G10" s="369"/>
      <c r="P10" s="368"/>
    </row>
    <row r="11" spans="1:16" s="373" customFormat="1">
      <c r="A11" s="365"/>
      <c r="B11" s="370"/>
      <c r="C11" s="370"/>
      <c r="D11" s="371"/>
      <c r="E11" s="55"/>
      <c r="F11" s="372"/>
      <c r="G11" s="369"/>
      <c r="P11" s="372"/>
    </row>
    <row r="12" spans="1:16" s="373" customFormat="1" ht="49.5">
      <c r="A12" s="383" t="s">
        <v>310</v>
      </c>
      <c r="B12" s="384" t="s">
        <v>311</v>
      </c>
      <c r="C12" s="385" t="s">
        <v>61</v>
      </c>
      <c r="D12" s="371">
        <v>8</v>
      </c>
      <c r="E12" s="49"/>
      <c r="F12" s="372">
        <f>D12*E12</f>
        <v>0</v>
      </c>
      <c r="G12" s="369"/>
      <c r="P12" s="372"/>
    </row>
    <row r="13" spans="1:16" s="373" customFormat="1">
      <c r="A13" s="386"/>
      <c r="D13" s="387"/>
      <c r="E13" s="50"/>
      <c r="F13" s="388"/>
      <c r="P13" s="382"/>
    </row>
    <row r="14" spans="1:16" s="390" customFormat="1" ht="33">
      <c r="A14" s="386" t="s">
        <v>312</v>
      </c>
      <c r="B14" s="389" t="s">
        <v>313</v>
      </c>
      <c r="C14" s="385" t="s">
        <v>61</v>
      </c>
      <c r="D14" s="371">
        <v>7</v>
      </c>
      <c r="E14" s="49"/>
      <c r="F14" s="372">
        <f>D14*E14</f>
        <v>0</v>
      </c>
      <c r="G14" s="373"/>
      <c r="J14" s="391"/>
      <c r="P14" s="382"/>
    </row>
    <row r="15" spans="1:16" s="390" customFormat="1" ht="12.75" customHeight="1">
      <c r="A15" s="386"/>
      <c r="B15" s="389"/>
      <c r="C15" s="385"/>
      <c r="D15" s="371"/>
      <c r="E15" s="49"/>
      <c r="F15" s="372"/>
      <c r="G15" s="373"/>
      <c r="J15" s="391"/>
      <c r="P15" s="382"/>
    </row>
    <row r="16" spans="1:16" s="390" customFormat="1" ht="51" customHeight="1">
      <c r="A16" s="386" t="s">
        <v>314</v>
      </c>
      <c r="B16" s="389" t="s">
        <v>315</v>
      </c>
      <c r="C16" s="385" t="s">
        <v>61</v>
      </c>
      <c r="D16" s="371">
        <v>6</v>
      </c>
      <c r="E16" s="49"/>
      <c r="F16" s="372">
        <f>D16*E16</f>
        <v>0</v>
      </c>
      <c r="J16" s="391"/>
      <c r="P16" s="392"/>
    </row>
    <row r="17" spans="1:16" s="373" customFormat="1" ht="9" customHeight="1">
      <c r="A17" s="393"/>
      <c r="B17" s="391"/>
      <c r="C17" s="401"/>
      <c r="D17" s="402"/>
      <c r="E17" s="55"/>
      <c r="F17" s="392"/>
      <c r="G17" s="390"/>
      <c r="P17" s="392"/>
    </row>
    <row r="18" spans="1:16" s="373" customFormat="1">
      <c r="A18" s="396" t="s">
        <v>307</v>
      </c>
      <c r="B18" s="397" t="s">
        <v>316</v>
      </c>
      <c r="C18" s="397"/>
      <c r="D18" s="398"/>
      <c r="E18" s="52"/>
      <c r="F18" s="399">
        <f>SUM(F10:F16)</f>
        <v>0</v>
      </c>
      <c r="G18" s="369"/>
      <c r="P18" s="368"/>
    </row>
    <row r="19" spans="1:16" s="373" customFormat="1">
      <c r="A19" s="365"/>
      <c r="B19" s="379"/>
      <c r="C19" s="379"/>
      <c r="D19" s="367"/>
      <c r="E19" s="51"/>
      <c r="F19" s="368"/>
      <c r="G19" s="369"/>
      <c r="P19" s="368"/>
    </row>
    <row r="20" spans="1:16">
      <c r="A20" s="380" t="s">
        <v>317</v>
      </c>
      <c r="B20" s="373" t="s">
        <v>318</v>
      </c>
      <c r="C20" s="373"/>
      <c r="D20" s="381"/>
      <c r="E20" s="56"/>
      <c r="F20" s="382"/>
      <c r="G20" s="373"/>
      <c r="P20" s="382"/>
    </row>
    <row r="21" spans="1:16" s="373" customFormat="1">
      <c r="A21" s="365"/>
      <c r="B21" s="370"/>
      <c r="C21" s="370"/>
      <c r="D21" s="371"/>
      <c r="E21" s="55"/>
      <c r="F21" s="372"/>
      <c r="G21" s="369"/>
      <c r="P21" s="372"/>
    </row>
    <row r="22" spans="1:16" s="373" customFormat="1">
      <c r="A22" s="378" t="s">
        <v>319</v>
      </c>
      <c r="B22" s="379" t="s">
        <v>320</v>
      </c>
      <c r="C22" s="379"/>
      <c r="D22" s="367"/>
      <c r="E22" s="51"/>
      <c r="F22" s="368"/>
      <c r="G22" s="369"/>
      <c r="P22" s="368"/>
    </row>
    <row r="23" spans="1:16">
      <c r="A23" s="393"/>
      <c r="B23" s="384"/>
      <c r="C23" s="385"/>
      <c r="D23" s="400"/>
      <c r="E23" s="49"/>
    </row>
    <row r="24" spans="1:16" ht="49.5">
      <c r="A24" s="386" t="s">
        <v>310</v>
      </c>
      <c r="B24" s="384" t="s">
        <v>321</v>
      </c>
      <c r="C24" s="53" t="s">
        <v>322</v>
      </c>
      <c r="D24" s="54">
        <v>137</v>
      </c>
      <c r="E24" s="49"/>
      <c r="F24" s="372">
        <f>D24*E24</f>
        <v>0</v>
      </c>
    </row>
    <row r="25" spans="1:16">
      <c r="A25" s="386"/>
      <c r="B25" s="384"/>
      <c r="C25" s="385"/>
      <c r="D25" s="400"/>
      <c r="E25" s="49"/>
    </row>
    <row r="26" spans="1:16" ht="49.5">
      <c r="A26" s="386" t="s">
        <v>312</v>
      </c>
      <c r="B26" s="384" t="s">
        <v>323</v>
      </c>
      <c r="C26" s="53" t="s">
        <v>322</v>
      </c>
      <c r="D26" s="54">
        <v>1.54</v>
      </c>
      <c r="E26" s="49"/>
      <c r="F26" s="372">
        <f>D26*E26</f>
        <v>0</v>
      </c>
    </row>
    <row r="27" spans="1:16">
      <c r="A27" s="386"/>
      <c r="B27" s="384"/>
      <c r="C27" s="385"/>
      <c r="D27" s="400"/>
      <c r="E27" s="49"/>
    </row>
    <row r="28" spans="1:16" ht="66">
      <c r="A28" s="386" t="s">
        <v>314</v>
      </c>
      <c r="B28" s="384" t="s">
        <v>382</v>
      </c>
      <c r="C28" s="53" t="s">
        <v>322</v>
      </c>
      <c r="D28" s="54">
        <v>15</v>
      </c>
      <c r="E28" s="49"/>
      <c r="F28" s="372">
        <f>D28*E28</f>
        <v>0</v>
      </c>
    </row>
    <row r="29" spans="1:16">
      <c r="A29" s="393"/>
      <c r="B29" s="384"/>
      <c r="C29" s="385"/>
      <c r="D29" s="400"/>
      <c r="E29" s="49"/>
    </row>
    <row r="30" spans="1:16">
      <c r="A30" s="380" t="s">
        <v>325</v>
      </c>
      <c r="B30" s="373" t="s">
        <v>326</v>
      </c>
      <c r="C30" s="373"/>
      <c r="D30" s="381"/>
      <c r="E30" s="56"/>
      <c r="F30" s="382"/>
      <c r="G30" s="373"/>
      <c r="P30" s="382"/>
    </row>
    <row r="31" spans="1:16" s="373" customFormat="1">
      <c r="A31" s="365"/>
      <c r="B31" s="379"/>
      <c r="C31" s="379"/>
      <c r="D31" s="367"/>
      <c r="E31" s="51"/>
      <c r="F31" s="368"/>
      <c r="G31" s="369"/>
      <c r="P31" s="368"/>
    </row>
    <row r="32" spans="1:16" ht="33">
      <c r="A32" s="386" t="s">
        <v>310</v>
      </c>
      <c r="B32" s="384" t="s">
        <v>327</v>
      </c>
      <c r="C32" s="53" t="s">
        <v>322</v>
      </c>
      <c r="D32" s="54">
        <v>11.5</v>
      </c>
      <c r="E32" s="49"/>
      <c r="F32" s="372">
        <f>D32*E32</f>
        <v>0</v>
      </c>
    </row>
    <row r="33" spans="1:16">
      <c r="A33" s="386"/>
      <c r="B33" s="384"/>
      <c r="C33" s="385"/>
      <c r="D33" s="400"/>
      <c r="E33" s="49"/>
    </row>
    <row r="34" spans="1:16" ht="49.5">
      <c r="A34" s="386" t="s">
        <v>312</v>
      </c>
      <c r="B34" s="384" t="s">
        <v>328</v>
      </c>
      <c r="C34" s="53" t="s">
        <v>322</v>
      </c>
      <c r="D34" s="54">
        <v>125</v>
      </c>
      <c r="E34" s="49"/>
      <c r="F34" s="372">
        <f>D34*E34</f>
        <v>0</v>
      </c>
    </row>
    <row r="35" spans="1:16">
      <c r="A35" s="403"/>
      <c r="B35" s="384"/>
      <c r="C35" s="385"/>
      <c r="D35" s="400"/>
      <c r="E35" s="49"/>
    </row>
    <row r="36" spans="1:16">
      <c r="A36" s="380" t="s">
        <v>329</v>
      </c>
      <c r="B36" s="373" t="s">
        <v>330</v>
      </c>
      <c r="C36" s="373"/>
      <c r="D36" s="381"/>
      <c r="E36" s="56"/>
      <c r="F36" s="382"/>
      <c r="G36" s="373"/>
      <c r="P36" s="382"/>
    </row>
    <row r="37" spans="1:16" s="373" customFormat="1">
      <c r="A37" s="403"/>
      <c r="C37" s="394"/>
      <c r="D37" s="395"/>
      <c r="E37" s="51"/>
      <c r="F37" s="368"/>
      <c r="G37" s="366"/>
      <c r="H37" s="382"/>
      <c r="P37" s="368"/>
    </row>
    <row r="38" spans="1:16" s="390" customFormat="1" ht="30.75" customHeight="1">
      <c r="A38" s="386" t="s">
        <v>310</v>
      </c>
      <c r="B38" s="389" t="s">
        <v>331</v>
      </c>
      <c r="C38" s="385" t="s">
        <v>505</v>
      </c>
      <c r="D38" s="400">
        <v>137</v>
      </c>
      <c r="E38" s="49"/>
      <c r="F38" s="372">
        <f>D38*E38</f>
        <v>0</v>
      </c>
      <c r="G38" s="373"/>
      <c r="J38" s="391"/>
      <c r="P38" s="382"/>
    </row>
    <row r="39" spans="1:16">
      <c r="A39" s="393"/>
      <c r="B39" s="384"/>
      <c r="C39" s="385"/>
      <c r="D39" s="400"/>
      <c r="E39" s="49"/>
    </row>
    <row r="40" spans="1:16" s="373" customFormat="1">
      <c r="A40" s="396" t="s">
        <v>317</v>
      </c>
      <c r="B40" s="397" t="s">
        <v>332</v>
      </c>
      <c r="C40" s="397"/>
      <c r="D40" s="398"/>
      <c r="E40" s="52"/>
      <c r="F40" s="399">
        <f>SUM(F24:F39)</f>
        <v>0</v>
      </c>
      <c r="G40" s="369"/>
      <c r="P40" s="368"/>
    </row>
    <row r="41" spans="1:16" s="373" customFormat="1">
      <c r="A41" s="378"/>
      <c r="B41" s="379"/>
      <c r="C41" s="379"/>
      <c r="D41" s="367"/>
      <c r="E41" s="51"/>
      <c r="F41" s="368"/>
      <c r="G41" s="369"/>
      <c r="P41" s="368"/>
    </row>
    <row r="42" spans="1:16">
      <c r="A42" s="380" t="s">
        <v>333</v>
      </c>
      <c r="B42" s="373" t="s">
        <v>334</v>
      </c>
      <c r="C42" s="373"/>
      <c r="D42" s="381"/>
      <c r="E42" s="56"/>
      <c r="F42" s="382"/>
      <c r="G42" s="373"/>
      <c r="P42" s="382"/>
    </row>
    <row r="43" spans="1:16" s="373" customFormat="1">
      <c r="A43" s="378"/>
      <c r="B43" s="370"/>
      <c r="C43" s="370"/>
      <c r="D43" s="371"/>
      <c r="E43" s="55"/>
      <c r="F43" s="372"/>
      <c r="G43" s="369"/>
      <c r="P43" s="372"/>
    </row>
    <row r="44" spans="1:16" s="373" customFormat="1">
      <c r="A44" s="378" t="s">
        <v>335</v>
      </c>
      <c r="B44" s="373" t="s">
        <v>336</v>
      </c>
      <c r="C44" s="379"/>
      <c r="D44" s="367"/>
      <c r="E44" s="51"/>
      <c r="F44" s="368"/>
      <c r="G44" s="369"/>
      <c r="P44" s="368"/>
    </row>
    <row r="45" spans="1:16" s="373" customFormat="1">
      <c r="A45" s="365"/>
      <c r="B45" s="370"/>
      <c r="C45" s="370"/>
      <c r="D45" s="371"/>
      <c r="E45" s="55"/>
      <c r="F45" s="372"/>
      <c r="G45" s="369"/>
      <c r="P45" s="372"/>
    </row>
    <row r="46" spans="1:16" s="390" customFormat="1" ht="33">
      <c r="A46" s="386" t="s">
        <v>310</v>
      </c>
      <c r="B46" s="389" t="s">
        <v>337</v>
      </c>
      <c r="C46" s="385" t="s">
        <v>265</v>
      </c>
      <c r="D46" s="400">
        <v>85</v>
      </c>
      <c r="E46" s="49"/>
      <c r="F46" s="372">
        <f>D46*E46</f>
        <v>0</v>
      </c>
      <c r="G46" s="373"/>
      <c r="J46" s="391"/>
      <c r="P46" s="382"/>
    </row>
    <row r="47" spans="1:16" s="373" customFormat="1">
      <c r="A47" s="386"/>
      <c r="B47" s="405"/>
      <c r="C47" s="385"/>
      <c r="D47" s="402"/>
      <c r="E47" s="56"/>
      <c r="F47" s="382"/>
      <c r="P47" s="382"/>
    </row>
    <row r="48" spans="1:16" s="390" customFormat="1" ht="33">
      <c r="A48" s="386" t="s">
        <v>312</v>
      </c>
      <c r="B48" s="389" t="s">
        <v>338</v>
      </c>
      <c r="C48" s="385" t="s">
        <v>265</v>
      </c>
      <c r="D48" s="400">
        <v>397</v>
      </c>
      <c r="E48" s="49"/>
      <c r="F48" s="372">
        <f>D48*E48</f>
        <v>0</v>
      </c>
      <c r="G48" s="373"/>
      <c r="J48" s="391"/>
      <c r="P48" s="382"/>
    </row>
    <row r="50" spans="1:16" s="373" customFormat="1">
      <c r="A50" s="378" t="s">
        <v>339</v>
      </c>
      <c r="B50" s="373" t="s">
        <v>340</v>
      </c>
      <c r="C50" s="379"/>
      <c r="D50" s="367"/>
      <c r="E50" s="51"/>
      <c r="F50" s="368"/>
      <c r="G50" s="369"/>
      <c r="P50" s="368"/>
    </row>
    <row r="51" spans="1:16" s="373" customFormat="1">
      <c r="A51" s="380"/>
      <c r="C51" s="394"/>
      <c r="D51" s="395"/>
      <c r="E51" s="51"/>
      <c r="F51" s="368"/>
      <c r="G51" s="366"/>
      <c r="H51" s="382"/>
      <c r="P51" s="368"/>
    </row>
    <row r="52" spans="1:16" s="390" customFormat="1" ht="126.75" customHeight="1">
      <c r="A52" s="386" t="s">
        <v>310</v>
      </c>
      <c r="B52" s="389" t="s">
        <v>341</v>
      </c>
      <c r="C52" s="385" t="s">
        <v>4</v>
      </c>
      <c r="D52" s="400">
        <v>2</v>
      </c>
      <c r="E52" s="49"/>
      <c r="F52" s="372">
        <f>D52*E52</f>
        <v>0</v>
      </c>
      <c r="G52" s="373"/>
      <c r="J52" s="391"/>
      <c r="P52" s="382"/>
    </row>
    <row r="53" spans="1:16" s="373" customFormat="1">
      <c r="A53" s="386"/>
      <c r="B53" s="405"/>
      <c r="C53" s="385"/>
      <c r="D53" s="402"/>
      <c r="E53" s="56"/>
      <c r="F53" s="382"/>
      <c r="P53" s="382"/>
    </row>
    <row r="54" spans="1:16" s="373" customFormat="1" ht="33">
      <c r="A54" s="386" t="s">
        <v>312</v>
      </c>
      <c r="B54" s="384" t="s">
        <v>342</v>
      </c>
      <c r="C54" s="385" t="s">
        <v>4</v>
      </c>
      <c r="D54" s="400">
        <v>2</v>
      </c>
      <c r="E54" s="49"/>
      <c r="F54" s="406">
        <f>D54*E54</f>
        <v>0</v>
      </c>
      <c r="P54" s="382"/>
    </row>
    <row r="55" spans="1:16" s="373" customFormat="1" ht="12.75" customHeight="1">
      <c r="A55" s="393"/>
      <c r="C55" s="394"/>
      <c r="D55" s="395"/>
      <c r="E55" s="51"/>
      <c r="F55" s="407"/>
      <c r="G55" s="366"/>
      <c r="H55" s="382"/>
      <c r="P55" s="368"/>
    </row>
    <row r="56" spans="1:16" s="373" customFormat="1">
      <c r="A56" s="396" t="s">
        <v>333</v>
      </c>
      <c r="B56" s="408" t="s">
        <v>343</v>
      </c>
      <c r="C56" s="397"/>
      <c r="D56" s="398"/>
      <c r="E56" s="52"/>
      <c r="F56" s="399">
        <f>SUM(F45:F55)</f>
        <v>0</v>
      </c>
      <c r="G56" s="369"/>
      <c r="P56" s="368"/>
    </row>
    <row r="57" spans="1:16" s="373" customFormat="1" ht="12.75" customHeight="1">
      <c r="A57" s="365"/>
      <c r="B57" s="379"/>
      <c r="C57" s="379"/>
      <c r="D57" s="367"/>
      <c r="E57" s="51"/>
      <c r="F57" s="368"/>
      <c r="G57" s="369"/>
      <c r="P57" s="368"/>
    </row>
    <row r="58" spans="1:16" ht="12.75" customHeight="1">
      <c r="A58" s="380" t="s">
        <v>344</v>
      </c>
      <c r="B58" s="373" t="s">
        <v>345</v>
      </c>
      <c r="C58" s="373"/>
      <c r="D58" s="381"/>
      <c r="E58" s="56"/>
      <c r="F58" s="382"/>
      <c r="G58" s="373"/>
      <c r="P58" s="382"/>
    </row>
    <row r="59" spans="1:16" s="373" customFormat="1" ht="12.75" customHeight="1">
      <c r="A59" s="378"/>
      <c r="B59" s="370"/>
      <c r="C59" s="370"/>
      <c r="D59" s="371"/>
      <c r="E59" s="55"/>
      <c r="F59" s="372"/>
      <c r="G59" s="369"/>
      <c r="P59" s="372"/>
    </row>
    <row r="60" spans="1:16" s="373" customFormat="1" ht="12.75" customHeight="1">
      <c r="A60" s="378" t="s">
        <v>346</v>
      </c>
      <c r="B60" s="373" t="s">
        <v>347</v>
      </c>
      <c r="C60" s="379"/>
      <c r="D60" s="367"/>
      <c r="E60" s="51"/>
      <c r="F60" s="368"/>
      <c r="G60" s="369"/>
      <c r="P60" s="368"/>
    </row>
    <row r="61" spans="1:16" s="373" customFormat="1" ht="12.75" customHeight="1">
      <c r="A61" s="365"/>
      <c r="B61" s="370"/>
      <c r="C61" s="370"/>
      <c r="D61" s="371"/>
      <c r="E61" s="55"/>
      <c r="F61" s="372"/>
      <c r="G61" s="369"/>
      <c r="P61" s="372"/>
    </row>
    <row r="62" spans="1:16" s="390" customFormat="1" ht="49.5">
      <c r="A62" s="386" t="s">
        <v>310</v>
      </c>
      <c r="B62" s="389" t="s">
        <v>348</v>
      </c>
      <c r="C62" s="385" t="s">
        <v>4</v>
      </c>
      <c r="D62" s="400">
        <v>10</v>
      </c>
      <c r="E62" s="49"/>
      <c r="F62" s="372">
        <f>D62*E62</f>
        <v>0</v>
      </c>
      <c r="G62" s="373"/>
      <c r="J62" s="391"/>
      <c r="P62" s="382"/>
    </row>
    <row r="63" spans="1:16" s="373" customFormat="1">
      <c r="A63" s="386"/>
      <c r="B63" s="384"/>
      <c r="C63" s="385"/>
      <c r="D63" s="404"/>
      <c r="E63" s="56"/>
      <c r="F63" s="382"/>
      <c r="P63" s="382"/>
    </row>
    <row r="64" spans="1:16" s="373" customFormat="1" ht="49.5">
      <c r="A64" s="386" t="s">
        <v>312</v>
      </c>
      <c r="B64" s="384" t="s">
        <v>349</v>
      </c>
      <c r="C64" s="53" t="s">
        <v>322</v>
      </c>
      <c r="D64" s="400">
        <v>0.77</v>
      </c>
      <c r="E64" s="49"/>
      <c r="F64" s="372">
        <f>D64*E64</f>
        <v>0</v>
      </c>
      <c r="P64" s="382"/>
    </row>
    <row r="65" spans="1:16" ht="10.5" customHeight="1"/>
    <row r="66" spans="1:16" s="373" customFormat="1">
      <c r="A66" s="396" t="s">
        <v>344</v>
      </c>
      <c r="B66" s="408" t="s">
        <v>350</v>
      </c>
      <c r="C66" s="397"/>
      <c r="D66" s="398"/>
      <c r="E66" s="52"/>
      <c r="F66" s="399">
        <f>SUM(F62:F64)</f>
        <v>0</v>
      </c>
      <c r="G66" s="369"/>
      <c r="P66" s="368"/>
    </row>
    <row r="67" spans="1:16" s="373" customFormat="1">
      <c r="A67" s="365"/>
      <c r="B67" s="379"/>
      <c r="C67" s="379"/>
      <c r="D67" s="367"/>
      <c r="E67" s="51"/>
      <c r="F67" s="368"/>
      <c r="G67" s="369"/>
      <c r="P67" s="368"/>
    </row>
    <row r="68" spans="1:16" s="373" customFormat="1">
      <c r="A68" s="365"/>
      <c r="B68" s="379"/>
      <c r="C68" s="379"/>
      <c r="D68" s="367"/>
      <c r="E68" s="51"/>
      <c r="F68" s="368"/>
      <c r="G68" s="369"/>
      <c r="P68" s="368"/>
    </row>
    <row r="69" spans="1:16">
      <c r="A69" s="380" t="s">
        <v>299</v>
      </c>
      <c r="B69" s="373" t="s">
        <v>351</v>
      </c>
      <c r="C69" s="373"/>
      <c r="D69" s="381"/>
      <c r="E69" s="56"/>
      <c r="F69" s="382"/>
      <c r="G69" s="373"/>
      <c r="P69" s="382"/>
    </row>
    <row r="70" spans="1:16" s="373" customFormat="1">
      <c r="A70" s="365"/>
      <c r="B70" s="370"/>
      <c r="C70" s="370"/>
      <c r="D70" s="371"/>
      <c r="E70" s="55"/>
      <c r="F70" s="372"/>
      <c r="G70" s="369"/>
      <c r="P70" s="372"/>
    </row>
    <row r="71" spans="1:16" s="373" customFormat="1">
      <c r="A71" s="378" t="s">
        <v>352</v>
      </c>
      <c r="B71" s="373" t="s">
        <v>353</v>
      </c>
      <c r="C71" s="379"/>
      <c r="D71" s="367"/>
      <c r="E71" s="51"/>
      <c r="F71" s="368"/>
      <c r="G71" s="369"/>
      <c r="P71" s="368"/>
    </row>
    <row r="72" spans="1:16" s="373" customFormat="1">
      <c r="A72" s="365"/>
      <c r="B72" s="370"/>
      <c r="C72" s="370"/>
      <c r="D72" s="371"/>
      <c r="E72" s="55"/>
      <c r="F72" s="372"/>
      <c r="G72" s="369"/>
      <c r="P72" s="372"/>
    </row>
    <row r="73" spans="1:16" s="390" customFormat="1" ht="49.5">
      <c r="A73" s="386" t="s">
        <v>310</v>
      </c>
      <c r="B73" s="389" t="s">
        <v>354</v>
      </c>
      <c r="C73" s="385" t="s">
        <v>265</v>
      </c>
      <c r="D73" s="400">
        <v>94</v>
      </c>
      <c r="E73" s="49"/>
      <c r="F73" s="372">
        <f>D73*E73</f>
        <v>0</v>
      </c>
      <c r="G73" s="373"/>
      <c r="J73" s="391"/>
      <c r="P73" s="382"/>
    </row>
    <row r="74" spans="1:16" s="373" customFormat="1">
      <c r="A74" s="386"/>
      <c r="B74" s="405"/>
      <c r="C74" s="385"/>
      <c r="D74" s="402"/>
      <c r="E74" s="56"/>
      <c r="F74" s="382"/>
      <c r="P74" s="382"/>
    </row>
    <row r="75" spans="1:16" s="390" customFormat="1" ht="33">
      <c r="A75" s="386" t="s">
        <v>312</v>
      </c>
      <c r="B75" s="389" t="s">
        <v>355</v>
      </c>
      <c r="C75" s="385" t="s">
        <v>265</v>
      </c>
      <c r="D75" s="400">
        <v>455</v>
      </c>
      <c r="E75" s="49"/>
      <c r="F75" s="372">
        <f>D75*E75</f>
        <v>0</v>
      </c>
      <c r="G75" s="373"/>
      <c r="J75" s="391"/>
      <c r="P75" s="382"/>
    </row>
    <row r="76" spans="1:16" s="373" customFormat="1">
      <c r="A76" s="386"/>
      <c r="B76" s="405"/>
      <c r="C76" s="385"/>
      <c r="D76" s="402"/>
      <c r="E76" s="56"/>
      <c r="F76" s="382"/>
      <c r="P76" s="382"/>
    </row>
    <row r="77" spans="1:16" s="390" customFormat="1">
      <c r="A77" s="386" t="s">
        <v>358</v>
      </c>
      <c r="B77" s="389" t="s">
        <v>356</v>
      </c>
      <c r="C77" s="385" t="s">
        <v>357</v>
      </c>
      <c r="D77" s="400">
        <v>1</v>
      </c>
      <c r="E77" s="49"/>
      <c r="F77" s="372">
        <f>D77*E77</f>
        <v>0</v>
      </c>
      <c r="G77" s="373"/>
      <c r="J77" s="391"/>
      <c r="P77" s="382"/>
    </row>
    <row r="78" spans="1:16" s="373" customFormat="1">
      <c r="A78" s="386"/>
      <c r="B78" s="405"/>
      <c r="C78" s="385"/>
      <c r="D78" s="402"/>
      <c r="E78" s="56"/>
      <c r="F78" s="382"/>
      <c r="P78" s="382"/>
    </row>
    <row r="79" spans="1:16" s="373" customFormat="1" ht="115.5">
      <c r="A79" s="386" t="s">
        <v>314</v>
      </c>
      <c r="B79" s="384" t="s">
        <v>359</v>
      </c>
      <c r="C79" s="385" t="s">
        <v>4</v>
      </c>
      <c r="D79" s="400">
        <v>10</v>
      </c>
      <c r="E79" s="49"/>
      <c r="F79" s="372">
        <f>D79*E79</f>
        <v>0</v>
      </c>
      <c r="P79" s="382"/>
    </row>
    <row r="80" spans="1:16" s="373" customFormat="1">
      <c r="A80" s="386"/>
      <c r="B80" s="405"/>
      <c r="C80" s="385"/>
      <c r="D80" s="402"/>
      <c r="E80" s="56"/>
      <c r="F80" s="382"/>
      <c r="P80" s="382"/>
    </row>
    <row r="81" spans="1:16" s="373" customFormat="1" ht="49.5">
      <c r="A81" s="386" t="s">
        <v>360</v>
      </c>
      <c r="B81" s="384" t="s">
        <v>361</v>
      </c>
      <c r="C81" s="385" t="s">
        <v>4</v>
      </c>
      <c r="D81" s="400">
        <v>10</v>
      </c>
      <c r="E81" s="49"/>
      <c r="F81" s="372">
        <f>D81*E81</f>
        <v>0</v>
      </c>
      <c r="P81" s="382"/>
    </row>
    <row r="82" spans="1:16" s="373" customFormat="1">
      <c r="A82" s="386"/>
      <c r="B82" s="384"/>
      <c r="C82" s="385"/>
      <c r="D82" s="404"/>
      <c r="E82" s="56"/>
      <c r="F82" s="382"/>
      <c r="P82" s="382"/>
    </row>
    <row r="83" spans="1:16" s="373" customFormat="1" ht="231">
      <c r="A83" s="386" t="s">
        <v>362</v>
      </c>
      <c r="B83" s="384" t="s">
        <v>363</v>
      </c>
      <c r="C83" s="385" t="s">
        <v>4</v>
      </c>
      <c r="D83" s="400">
        <v>10</v>
      </c>
      <c r="E83" s="49"/>
      <c r="F83" s="372">
        <f>D83*E83</f>
        <v>0</v>
      </c>
      <c r="P83" s="382"/>
    </row>
    <row r="84" spans="1:16" s="373" customFormat="1">
      <c r="A84" s="386"/>
      <c r="B84" s="405"/>
      <c r="C84" s="385"/>
      <c r="D84" s="402"/>
      <c r="E84" s="56"/>
      <c r="F84" s="382"/>
      <c r="P84" s="382"/>
    </row>
    <row r="85" spans="1:16" s="373" customFormat="1" ht="33">
      <c r="A85" s="386" t="s">
        <v>364</v>
      </c>
      <c r="B85" s="384" t="s">
        <v>365</v>
      </c>
      <c r="C85" s="385" t="s">
        <v>265</v>
      </c>
      <c r="D85" s="400">
        <v>377</v>
      </c>
      <c r="E85" s="49"/>
      <c r="F85" s="372">
        <f>D85*E85</f>
        <v>0</v>
      </c>
      <c r="P85" s="382"/>
    </row>
    <row r="86" spans="1:16" s="373" customFormat="1">
      <c r="A86" s="386"/>
      <c r="B86" s="384"/>
      <c r="C86" s="385"/>
      <c r="D86" s="404"/>
      <c r="E86" s="56"/>
      <c r="F86" s="382"/>
      <c r="P86" s="382"/>
    </row>
    <row r="87" spans="1:16" s="373" customFormat="1" ht="33">
      <c r="A87" s="386" t="s">
        <v>366</v>
      </c>
      <c r="B87" s="384" t="s">
        <v>367</v>
      </c>
      <c r="C87" s="385" t="s">
        <v>4</v>
      </c>
      <c r="D87" s="400">
        <v>11</v>
      </c>
      <c r="E87" s="49"/>
      <c r="F87" s="372">
        <f>D87*E87</f>
        <v>0</v>
      </c>
      <c r="P87" s="382"/>
    </row>
    <row r="88" spans="1:16" s="373" customFormat="1">
      <c r="A88" s="386"/>
      <c r="B88" s="405"/>
      <c r="C88" s="385"/>
      <c r="D88" s="402"/>
      <c r="E88" s="56"/>
      <c r="F88" s="382"/>
      <c r="P88" s="382"/>
    </row>
    <row r="89" spans="1:16" s="373" customFormat="1" ht="33">
      <c r="A89" s="386" t="s">
        <v>368</v>
      </c>
      <c r="B89" s="384" t="s">
        <v>369</v>
      </c>
      <c r="C89" s="385" t="s">
        <v>4</v>
      </c>
      <c r="D89" s="400">
        <v>10</v>
      </c>
      <c r="E89" s="49"/>
      <c r="F89" s="372">
        <f>D89*E89</f>
        <v>0</v>
      </c>
      <c r="P89" s="382"/>
    </row>
    <row r="90" spans="1:16" s="373" customFormat="1">
      <c r="A90" s="386"/>
      <c r="B90" s="384"/>
      <c r="C90" s="385"/>
      <c r="D90" s="404"/>
      <c r="E90" s="56"/>
      <c r="F90" s="382"/>
      <c r="P90" s="382"/>
    </row>
    <row r="91" spans="1:16" s="373" customFormat="1" ht="33">
      <c r="A91" s="386" t="s">
        <v>370</v>
      </c>
      <c r="B91" s="384" t="s">
        <v>371</v>
      </c>
      <c r="C91" s="385" t="s">
        <v>265</v>
      </c>
      <c r="D91" s="400">
        <v>342</v>
      </c>
      <c r="E91" s="49"/>
      <c r="F91" s="372">
        <f>D91*E91</f>
        <v>0</v>
      </c>
      <c r="P91" s="382"/>
    </row>
    <row r="92" spans="1:16" s="373" customFormat="1">
      <c r="A92" s="386"/>
      <c r="B92" s="405"/>
      <c r="C92" s="385"/>
      <c r="D92" s="402"/>
      <c r="E92" s="56"/>
      <c r="F92" s="382"/>
      <c r="P92" s="382"/>
    </row>
    <row r="93" spans="1:16" s="373" customFormat="1" ht="33">
      <c r="A93" s="386" t="s">
        <v>372</v>
      </c>
      <c r="B93" s="384" t="s">
        <v>373</v>
      </c>
      <c r="C93" s="385" t="s">
        <v>4</v>
      </c>
      <c r="D93" s="400">
        <v>1</v>
      </c>
      <c r="E93" s="49"/>
      <c r="F93" s="372">
        <f>D93*E93</f>
        <v>0</v>
      </c>
      <c r="P93" s="382"/>
    </row>
    <row r="94" spans="1:16" s="373" customFormat="1">
      <c r="A94" s="386"/>
      <c r="B94" s="384"/>
      <c r="C94" s="385"/>
      <c r="D94" s="404"/>
      <c r="E94" s="56"/>
      <c r="F94" s="382"/>
      <c r="P94" s="382"/>
    </row>
    <row r="95" spans="1:16" s="373" customFormat="1">
      <c r="A95" s="386" t="s">
        <v>374</v>
      </c>
      <c r="B95" s="384" t="s">
        <v>375</v>
      </c>
      <c r="C95" s="385" t="s">
        <v>4</v>
      </c>
      <c r="D95" s="400">
        <v>1</v>
      </c>
      <c r="E95" s="49"/>
      <c r="F95" s="372">
        <f>D95*E95</f>
        <v>0</v>
      </c>
      <c r="P95" s="382"/>
    </row>
    <row r="96" spans="1:16" s="373" customFormat="1">
      <c r="A96" s="393"/>
      <c r="B96" s="405"/>
      <c r="C96" s="385"/>
      <c r="D96" s="402"/>
      <c r="E96" s="56"/>
      <c r="F96" s="382"/>
      <c r="P96" s="382"/>
    </row>
    <row r="97" spans="1:16" s="390" customFormat="1" ht="22.5" customHeight="1">
      <c r="A97" s="386" t="s">
        <v>507</v>
      </c>
      <c r="B97" s="389" t="s">
        <v>377</v>
      </c>
      <c r="C97" s="385" t="s">
        <v>357</v>
      </c>
      <c r="D97" s="400">
        <v>1</v>
      </c>
      <c r="E97" s="49"/>
      <c r="F97" s="372">
        <f>D97*E97</f>
        <v>0</v>
      </c>
      <c r="G97" s="373"/>
      <c r="J97" s="391"/>
      <c r="P97" s="382"/>
    </row>
    <row r="98" spans="1:16" s="373" customFormat="1">
      <c r="A98" s="393"/>
      <c r="B98" s="405"/>
      <c r="C98" s="385"/>
      <c r="D98" s="402"/>
      <c r="E98" s="56"/>
      <c r="F98" s="382"/>
      <c r="P98" s="382"/>
    </row>
    <row r="99" spans="1:16" s="373" customFormat="1" ht="18.75" customHeight="1">
      <c r="A99" s="396" t="s">
        <v>378</v>
      </c>
      <c r="B99" s="408" t="s">
        <v>379</v>
      </c>
      <c r="C99" s="397"/>
      <c r="D99" s="398"/>
      <c r="E99" s="52"/>
      <c r="F99" s="399">
        <f>SUM(F72:F98)</f>
        <v>0</v>
      </c>
      <c r="G99" s="369"/>
      <c r="P99" s="368"/>
    </row>
    <row r="100" spans="1:16" s="373" customFormat="1">
      <c r="A100" s="365"/>
      <c r="B100" s="379"/>
      <c r="C100" s="379"/>
      <c r="D100" s="367"/>
      <c r="E100" s="51"/>
      <c r="F100" s="368"/>
      <c r="G100" s="369"/>
      <c r="P100" s="368"/>
    </row>
    <row r="102" spans="1:16">
      <c r="A102" s="378" t="s">
        <v>297</v>
      </c>
      <c r="B102" s="366" t="s">
        <v>298</v>
      </c>
      <c r="C102" s="366"/>
      <c r="D102" s="367"/>
      <c r="E102" s="51"/>
      <c r="F102" s="368"/>
      <c r="P102" s="368"/>
    </row>
    <row r="103" spans="1:16">
      <c r="B103" s="366"/>
      <c r="C103" s="366"/>
      <c r="D103" s="367"/>
      <c r="E103" s="51"/>
      <c r="F103" s="368"/>
      <c r="P103" s="368"/>
    </row>
    <row r="104" spans="1:16" s="373" customFormat="1" ht="15.75" customHeight="1">
      <c r="A104" s="380" t="s">
        <v>307</v>
      </c>
      <c r="B104" s="373" t="s">
        <v>45</v>
      </c>
      <c r="C104" s="379"/>
      <c r="D104" s="367"/>
      <c r="E104" s="51"/>
      <c r="F104" s="399">
        <f>+F18</f>
        <v>0</v>
      </c>
      <c r="G104" s="236"/>
      <c r="J104" s="382"/>
      <c r="P104" s="368"/>
    </row>
    <row r="105" spans="1:16" s="373" customFormat="1" ht="15.75" customHeight="1">
      <c r="A105" s="380" t="s">
        <v>317</v>
      </c>
      <c r="B105" s="373" t="s">
        <v>318</v>
      </c>
      <c r="C105" s="379"/>
      <c r="D105" s="367"/>
      <c r="E105" s="51"/>
      <c r="F105" s="399">
        <f>+F40</f>
        <v>0</v>
      </c>
      <c r="G105" s="236"/>
      <c r="J105" s="382"/>
      <c r="P105" s="368"/>
    </row>
    <row r="106" spans="1:16" s="373" customFormat="1" ht="15.75" customHeight="1">
      <c r="A106" s="378" t="s">
        <v>333</v>
      </c>
      <c r="B106" s="373" t="s">
        <v>343</v>
      </c>
      <c r="C106" s="379"/>
      <c r="D106" s="367"/>
      <c r="E106" s="51"/>
      <c r="F106" s="399">
        <f>+F56</f>
        <v>0</v>
      </c>
      <c r="G106" s="236"/>
      <c r="J106" s="382"/>
      <c r="P106" s="368"/>
    </row>
    <row r="107" spans="1:16" ht="15.75" customHeight="1">
      <c r="A107" s="378" t="s">
        <v>344</v>
      </c>
      <c r="B107" s="373" t="s">
        <v>350</v>
      </c>
      <c r="C107" s="379"/>
      <c r="D107" s="367"/>
      <c r="E107" s="51"/>
      <c r="F107" s="399">
        <f>+F66</f>
        <v>0</v>
      </c>
      <c r="G107" s="236"/>
      <c r="J107" s="368"/>
      <c r="P107" s="368"/>
    </row>
    <row r="108" spans="1:16" ht="9.75" customHeight="1">
      <c r="B108" s="379"/>
      <c r="C108" s="379"/>
      <c r="D108" s="367"/>
      <c r="E108" s="51"/>
      <c r="F108" s="368"/>
      <c r="J108" s="368"/>
      <c r="P108" s="368"/>
    </row>
    <row r="109" spans="1:16" ht="21" customHeight="1" thickBot="1">
      <c r="A109" s="396"/>
      <c r="B109" s="397" t="s">
        <v>380</v>
      </c>
      <c r="C109" s="397"/>
      <c r="D109" s="398"/>
      <c r="E109" s="52"/>
      <c r="F109" s="399">
        <f>SUM(F104:F107)</f>
        <v>0</v>
      </c>
      <c r="G109" s="236"/>
      <c r="I109" s="368"/>
      <c r="J109" s="367"/>
      <c r="P109" s="410"/>
    </row>
    <row r="112" spans="1:16">
      <c r="A112" s="378" t="s">
        <v>299</v>
      </c>
      <c r="B112" s="366" t="s">
        <v>300</v>
      </c>
      <c r="C112" s="366"/>
      <c r="D112" s="367"/>
      <c r="E112" s="51"/>
      <c r="F112" s="368"/>
      <c r="P112" s="368"/>
    </row>
    <row r="113" spans="1:16">
      <c r="B113" s="366"/>
      <c r="C113" s="366"/>
      <c r="D113" s="367"/>
      <c r="E113" s="51"/>
      <c r="F113" s="368"/>
      <c r="P113" s="368"/>
    </row>
    <row r="114" spans="1:16" s="373" customFormat="1" ht="15.75" customHeight="1">
      <c r="A114" s="380" t="s">
        <v>352</v>
      </c>
      <c r="B114" s="373" t="s">
        <v>353</v>
      </c>
      <c r="C114" s="379"/>
      <c r="D114" s="367"/>
      <c r="E114" s="51"/>
      <c r="F114" s="399">
        <f>+F99</f>
        <v>0</v>
      </c>
      <c r="G114" s="236"/>
      <c r="J114" s="382"/>
      <c r="P114" s="368"/>
    </row>
    <row r="115" spans="1:16" ht="10.5" customHeight="1">
      <c r="B115" s="379"/>
      <c r="C115" s="379"/>
      <c r="D115" s="367"/>
      <c r="E115" s="51"/>
      <c r="F115" s="368"/>
      <c r="J115" s="368"/>
      <c r="P115" s="368"/>
    </row>
    <row r="116" spans="1:16" ht="19.5" customHeight="1" thickBot="1">
      <c r="A116" s="396"/>
      <c r="B116" s="411" t="s">
        <v>300</v>
      </c>
      <c r="C116" s="397"/>
      <c r="D116" s="398"/>
      <c r="E116" s="52"/>
      <c r="F116" s="399">
        <f>SUM(F114:F115)</f>
        <v>0</v>
      </c>
      <c r="G116" s="236"/>
      <c r="I116" s="368"/>
      <c r="J116" s="367"/>
      <c r="P116" s="410"/>
    </row>
    <row r="118" spans="1:16">
      <c r="A118" s="396"/>
      <c r="B118" s="411" t="s">
        <v>510</v>
      </c>
      <c r="C118" s="397"/>
      <c r="D118" s="398"/>
      <c r="E118" s="52"/>
      <c r="F118" s="399">
        <f>+F109+F114</f>
        <v>0</v>
      </c>
    </row>
  </sheetData>
  <sheetProtection algorithmName="SHA-512" hashValue="W58eTh1xvCCBgw9w4Bb171tePBilewHQVP13bmQgsn4pICP2fy7PNzlkatkl2Lb4DisGrRI6RM6Tii8+xOIdag==" saltValue="PwcEUEHGqMeB3wZAZq/jcA==" spinCount="100000" sheet="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223C4-FA99-40B5-98AD-C32518553D28}">
  <dimension ref="A1:G256"/>
  <sheetViews>
    <sheetView topLeftCell="A211" workbookViewId="0">
      <selection activeCell="D221" sqref="D221"/>
    </sheetView>
  </sheetViews>
  <sheetFormatPr defaultColWidth="13.7109375" defaultRowHeight="16.5"/>
  <cols>
    <col min="1" max="1" width="3.85546875" style="436" customWidth="1"/>
    <col min="2" max="2" width="53" style="431" customWidth="1"/>
    <col min="3" max="3" width="6" style="436" bestFit="1" customWidth="1"/>
    <col min="4" max="4" width="11.7109375" style="414" customWidth="1"/>
    <col min="5" max="5" width="14.7109375" style="437" customWidth="1"/>
    <col min="6" max="248" width="13.7109375" style="431"/>
    <col min="249" max="249" width="3.85546875" style="431" customWidth="1"/>
    <col min="250" max="250" width="1.42578125" style="431" customWidth="1"/>
    <col min="251" max="251" width="15.28515625" style="431" customWidth="1"/>
    <col min="252" max="252" width="10.85546875" style="431" customWidth="1"/>
    <col min="253" max="253" width="8.28515625" style="431" customWidth="1"/>
    <col min="254" max="254" width="1.42578125" style="431" customWidth="1"/>
    <col min="255" max="255" width="5.7109375" style="431" customWidth="1"/>
    <col min="256" max="256" width="2.28515625" style="431" customWidth="1"/>
    <col min="257" max="258" width="0" style="431" hidden="1" customWidth="1"/>
    <col min="259" max="259" width="11.7109375" style="431" customWidth="1"/>
    <col min="260" max="260" width="3.28515625" style="431" customWidth="1"/>
    <col min="261" max="261" width="14.7109375" style="431" customWidth="1"/>
    <col min="262" max="504" width="13.7109375" style="431"/>
    <col min="505" max="505" width="3.85546875" style="431" customWidth="1"/>
    <col min="506" max="506" width="1.42578125" style="431" customWidth="1"/>
    <col min="507" max="507" width="15.28515625" style="431" customWidth="1"/>
    <col min="508" max="508" width="10.85546875" style="431" customWidth="1"/>
    <col min="509" max="509" width="8.28515625" style="431" customWidth="1"/>
    <col min="510" max="510" width="1.42578125" style="431" customWidth="1"/>
    <col min="511" max="511" width="5.7109375" style="431" customWidth="1"/>
    <col min="512" max="512" width="2.28515625" style="431" customWidth="1"/>
    <col min="513" max="514" width="0" style="431" hidden="1" customWidth="1"/>
    <col min="515" max="515" width="11.7109375" style="431" customWidth="1"/>
    <col min="516" max="516" width="3.28515625" style="431" customWidth="1"/>
    <col min="517" max="517" width="14.7109375" style="431" customWidth="1"/>
    <col min="518" max="760" width="13.7109375" style="431"/>
    <col min="761" max="761" width="3.85546875" style="431" customWidth="1"/>
    <col min="762" max="762" width="1.42578125" style="431" customWidth="1"/>
    <col min="763" max="763" width="15.28515625" style="431" customWidth="1"/>
    <col min="764" max="764" width="10.85546875" style="431" customWidth="1"/>
    <col min="765" max="765" width="8.28515625" style="431" customWidth="1"/>
    <col min="766" max="766" width="1.42578125" style="431" customWidth="1"/>
    <col min="767" max="767" width="5.7109375" style="431" customWidth="1"/>
    <col min="768" max="768" width="2.28515625" style="431" customWidth="1"/>
    <col min="769" max="770" width="0" style="431" hidden="1" customWidth="1"/>
    <col min="771" max="771" width="11.7109375" style="431" customWidth="1"/>
    <col min="772" max="772" width="3.28515625" style="431" customWidth="1"/>
    <col min="773" max="773" width="14.7109375" style="431" customWidth="1"/>
    <col min="774" max="1016" width="13.7109375" style="431"/>
    <col min="1017" max="1017" width="3.85546875" style="431" customWidth="1"/>
    <col min="1018" max="1018" width="1.42578125" style="431" customWidth="1"/>
    <col min="1019" max="1019" width="15.28515625" style="431" customWidth="1"/>
    <col min="1020" max="1020" width="10.85546875" style="431" customWidth="1"/>
    <col min="1021" max="1021" width="8.28515625" style="431" customWidth="1"/>
    <col min="1022" max="1022" width="1.42578125" style="431" customWidth="1"/>
    <col min="1023" max="1023" width="5.7109375" style="431" customWidth="1"/>
    <col min="1024" max="1024" width="2.28515625" style="431" customWidth="1"/>
    <col min="1025" max="1026" width="0" style="431" hidden="1" customWidth="1"/>
    <col min="1027" max="1027" width="11.7109375" style="431" customWidth="1"/>
    <col min="1028" max="1028" width="3.28515625" style="431" customWidth="1"/>
    <col min="1029" max="1029" width="14.7109375" style="431" customWidth="1"/>
    <col min="1030" max="1272" width="13.7109375" style="431"/>
    <col min="1273" max="1273" width="3.85546875" style="431" customWidth="1"/>
    <col min="1274" max="1274" width="1.42578125" style="431" customWidth="1"/>
    <col min="1275" max="1275" width="15.28515625" style="431" customWidth="1"/>
    <col min="1276" max="1276" width="10.85546875" style="431" customWidth="1"/>
    <col min="1277" max="1277" width="8.28515625" style="431" customWidth="1"/>
    <col min="1278" max="1278" width="1.42578125" style="431" customWidth="1"/>
    <col min="1279" max="1279" width="5.7109375" style="431" customWidth="1"/>
    <col min="1280" max="1280" width="2.28515625" style="431" customWidth="1"/>
    <col min="1281" max="1282" width="0" style="431" hidden="1" customWidth="1"/>
    <col min="1283" max="1283" width="11.7109375" style="431" customWidth="1"/>
    <col min="1284" max="1284" width="3.28515625" style="431" customWidth="1"/>
    <col min="1285" max="1285" width="14.7109375" style="431" customWidth="1"/>
    <col min="1286" max="1528" width="13.7109375" style="431"/>
    <col min="1529" max="1529" width="3.85546875" style="431" customWidth="1"/>
    <col min="1530" max="1530" width="1.42578125" style="431" customWidth="1"/>
    <col min="1531" max="1531" width="15.28515625" style="431" customWidth="1"/>
    <col min="1532" max="1532" width="10.85546875" style="431" customWidth="1"/>
    <col min="1533" max="1533" width="8.28515625" style="431" customWidth="1"/>
    <col min="1534" max="1534" width="1.42578125" style="431" customWidth="1"/>
    <col min="1535" max="1535" width="5.7109375" style="431" customWidth="1"/>
    <col min="1536" max="1536" width="2.28515625" style="431" customWidth="1"/>
    <col min="1537" max="1538" width="0" style="431" hidden="1" customWidth="1"/>
    <col min="1539" max="1539" width="11.7109375" style="431" customWidth="1"/>
    <col min="1540" max="1540" width="3.28515625" style="431" customWidth="1"/>
    <col min="1541" max="1541" width="14.7109375" style="431" customWidth="1"/>
    <col min="1542" max="1784" width="13.7109375" style="431"/>
    <col min="1785" max="1785" width="3.85546875" style="431" customWidth="1"/>
    <col min="1786" max="1786" width="1.42578125" style="431" customWidth="1"/>
    <col min="1787" max="1787" width="15.28515625" style="431" customWidth="1"/>
    <col min="1788" max="1788" width="10.85546875" style="431" customWidth="1"/>
    <col min="1789" max="1789" width="8.28515625" style="431" customWidth="1"/>
    <col min="1790" max="1790" width="1.42578125" style="431" customWidth="1"/>
    <col min="1791" max="1791" width="5.7109375" style="431" customWidth="1"/>
    <col min="1792" max="1792" width="2.28515625" style="431" customWidth="1"/>
    <col min="1793" max="1794" width="0" style="431" hidden="1" customWidth="1"/>
    <col min="1795" max="1795" width="11.7109375" style="431" customWidth="1"/>
    <col min="1796" max="1796" width="3.28515625" style="431" customWidth="1"/>
    <col min="1797" max="1797" width="14.7109375" style="431" customWidth="1"/>
    <col min="1798" max="2040" width="13.7109375" style="431"/>
    <col min="2041" max="2041" width="3.85546875" style="431" customWidth="1"/>
    <col min="2042" max="2042" width="1.42578125" style="431" customWidth="1"/>
    <col min="2043" max="2043" width="15.28515625" style="431" customWidth="1"/>
    <col min="2044" max="2044" width="10.85546875" style="431" customWidth="1"/>
    <col min="2045" max="2045" width="8.28515625" style="431" customWidth="1"/>
    <col min="2046" max="2046" width="1.42578125" style="431" customWidth="1"/>
    <col min="2047" max="2047" width="5.7109375" style="431" customWidth="1"/>
    <col min="2048" max="2048" width="2.28515625" style="431" customWidth="1"/>
    <col min="2049" max="2050" width="0" style="431" hidden="1" customWidth="1"/>
    <col min="2051" max="2051" width="11.7109375" style="431" customWidth="1"/>
    <col min="2052" max="2052" width="3.28515625" style="431" customWidth="1"/>
    <col min="2053" max="2053" width="14.7109375" style="431" customWidth="1"/>
    <col min="2054" max="2296" width="13.7109375" style="431"/>
    <col min="2297" max="2297" width="3.85546875" style="431" customWidth="1"/>
    <col min="2298" max="2298" width="1.42578125" style="431" customWidth="1"/>
    <col min="2299" max="2299" width="15.28515625" style="431" customWidth="1"/>
    <col min="2300" max="2300" width="10.85546875" style="431" customWidth="1"/>
    <col min="2301" max="2301" width="8.28515625" style="431" customWidth="1"/>
    <col min="2302" max="2302" width="1.42578125" style="431" customWidth="1"/>
    <col min="2303" max="2303" width="5.7109375" style="431" customWidth="1"/>
    <col min="2304" max="2304" width="2.28515625" style="431" customWidth="1"/>
    <col min="2305" max="2306" width="0" style="431" hidden="1" customWidth="1"/>
    <col min="2307" max="2307" width="11.7109375" style="431" customWidth="1"/>
    <col min="2308" max="2308" width="3.28515625" style="431" customWidth="1"/>
    <col min="2309" max="2309" width="14.7109375" style="431" customWidth="1"/>
    <col min="2310" max="2552" width="13.7109375" style="431"/>
    <col min="2553" max="2553" width="3.85546875" style="431" customWidth="1"/>
    <col min="2554" max="2554" width="1.42578125" style="431" customWidth="1"/>
    <col min="2555" max="2555" width="15.28515625" style="431" customWidth="1"/>
    <col min="2556" max="2556" width="10.85546875" style="431" customWidth="1"/>
    <col min="2557" max="2557" width="8.28515625" style="431" customWidth="1"/>
    <col min="2558" max="2558" width="1.42578125" style="431" customWidth="1"/>
    <col min="2559" max="2559" width="5.7109375" style="431" customWidth="1"/>
    <col min="2560" max="2560" width="2.28515625" style="431" customWidth="1"/>
    <col min="2561" max="2562" width="0" style="431" hidden="1" customWidth="1"/>
    <col min="2563" max="2563" width="11.7109375" style="431" customWidth="1"/>
    <col min="2564" max="2564" width="3.28515625" style="431" customWidth="1"/>
    <col min="2565" max="2565" width="14.7109375" style="431" customWidth="1"/>
    <col min="2566" max="2808" width="13.7109375" style="431"/>
    <col min="2809" max="2809" width="3.85546875" style="431" customWidth="1"/>
    <col min="2810" max="2810" width="1.42578125" style="431" customWidth="1"/>
    <col min="2811" max="2811" width="15.28515625" style="431" customWidth="1"/>
    <col min="2812" max="2812" width="10.85546875" style="431" customWidth="1"/>
    <col min="2813" max="2813" width="8.28515625" style="431" customWidth="1"/>
    <col min="2814" max="2814" width="1.42578125" style="431" customWidth="1"/>
    <col min="2815" max="2815" width="5.7109375" style="431" customWidth="1"/>
    <col min="2816" max="2816" width="2.28515625" style="431" customWidth="1"/>
    <col min="2817" max="2818" width="0" style="431" hidden="1" customWidth="1"/>
    <col min="2819" max="2819" width="11.7109375" style="431" customWidth="1"/>
    <col min="2820" max="2820" width="3.28515625" style="431" customWidth="1"/>
    <col min="2821" max="2821" width="14.7109375" style="431" customWidth="1"/>
    <col min="2822" max="3064" width="13.7109375" style="431"/>
    <col min="3065" max="3065" width="3.85546875" style="431" customWidth="1"/>
    <col min="3066" max="3066" width="1.42578125" style="431" customWidth="1"/>
    <col min="3067" max="3067" width="15.28515625" style="431" customWidth="1"/>
    <col min="3068" max="3068" width="10.85546875" style="431" customWidth="1"/>
    <col min="3069" max="3069" width="8.28515625" style="431" customWidth="1"/>
    <col min="3070" max="3070" width="1.42578125" style="431" customWidth="1"/>
    <col min="3071" max="3071" width="5.7109375" style="431" customWidth="1"/>
    <col min="3072" max="3072" width="2.28515625" style="431" customWidth="1"/>
    <col min="3073" max="3074" width="0" style="431" hidden="1" customWidth="1"/>
    <col min="3075" max="3075" width="11.7109375" style="431" customWidth="1"/>
    <col min="3076" max="3076" width="3.28515625" style="431" customWidth="1"/>
    <col min="3077" max="3077" width="14.7109375" style="431" customWidth="1"/>
    <col min="3078" max="3320" width="13.7109375" style="431"/>
    <col min="3321" max="3321" width="3.85546875" style="431" customWidth="1"/>
    <col min="3322" max="3322" width="1.42578125" style="431" customWidth="1"/>
    <col min="3323" max="3323" width="15.28515625" style="431" customWidth="1"/>
    <col min="3324" max="3324" width="10.85546875" style="431" customWidth="1"/>
    <col min="3325" max="3325" width="8.28515625" style="431" customWidth="1"/>
    <col min="3326" max="3326" width="1.42578125" style="431" customWidth="1"/>
    <col min="3327" max="3327" width="5.7109375" style="431" customWidth="1"/>
    <col min="3328" max="3328" width="2.28515625" style="431" customWidth="1"/>
    <col min="3329" max="3330" width="0" style="431" hidden="1" customWidth="1"/>
    <col min="3331" max="3331" width="11.7109375" style="431" customWidth="1"/>
    <col min="3332" max="3332" width="3.28515625" style="431" customWidth="1"/>
    <col min="3333" max="3333" width="14.7109375" style="431" customWidth="1"/>
    <col min="3334" max="3576" width="13.7109375" style="431"/>
    <col min="3577" max="3577" width="3.85546875" style="431" customWidth="1"/>
    <col min="3578" max="3578" width="1.42578125" style="431" customWidth="1"/>
    <col min="3579" max="3579" width="15.28515625" style="431" customWidth="1"/>
    <col min="3580" max="3580" width="10.85546875" style="431" customWidth="1"/>
    <col min="3581" max="3581" width="8.28515625" style="431" customWidth="1"/>
    <col min="3582" max="3582" width="1.42578125" style="431" customWidth="1"/>
    <col min="3583" max="3583" width="5.7109375" style="431" customWidth="1"/>
    <col min="3584" max="3584" width="2.28515625" style="431" customWidth="1"/>
    <col min="3585" max="3586" width="0" style="431" hidden="1" customWidth="1"/>
    <col min="3587" max="3587" width="11.7109375" style="431" customWidth="1"/>
    <col min="3588" max="3588" width="3.28515625" style="431" customWidth="1"/>
    <col min="3589" max="3589" width="14.7109375" style="431" customWidth="1"/>
    <col min="3590" max="3832" width="13.7109375" style="431"/>
    <col min="3833" max="3833" width="3.85546875" style="431" customWidth="1"/>
    <col min="3834" max="3834" width="1.42578125" style="431" customWidth="1"/>
    <col min="3835" max="3835" width="15.28515625" style="431" customWidth="1"/>
    <col min="3836" max="3836" width="10.85546875" style="431" customWidth="1"/>
    <col min="3837" max="3837" width="8.28515625" style="431" customWidth="1"/>
    <col min="3838" max="3838" width="1.42578125" style="431" customWidth="1"/>
    <col min="3839" max="3839" width="5.7109375" style="431" customWidth="1"/>
    <col min="3840" max="3840" width="2.28515625" style="431" customWidth="1"/>
    <col min="3841" max="3842" width="0" style="431" hidden="1" customWidth="1"/>
    <col min="3843" max="3843" width="11.7109375" style="431" customWidth="1"/>
    <col min="3844" max="3844" width="3.28515625" style="431" customWidth="1"/>
    <col min="3845" max="3845" width="14.7109375" style="431" customWidth="1"/>
    <col min="3846" max="4088" width="13.7109375" style="431"/>
    <col min="4089" max="4089" width="3.85546875" style="431" customWidth="1"/>
    <col min="4090" max="4090" width="1.42578125" style="431" customWidth="1"/>
    <col min="4091" max="4091" width="15.28515625" style="431" customWidth="1"/>
    <col min="4092" max="4092" width="10.85546875" style="431" customWidth="1"/>
    <col min="4093" max="4093" width="8.28515625" style="431" customWidth="1"/>
    <col min="4094" max="4094" width="1.42578125" style="431" customWidth="1"/>
    <col min="4095" max="4095" width="5.7109375" style="431" customWidth="1"/>
    <col min="4096" max="4096" width="2.28515625" style="431" customWidth="1"/>
    <col min="4097" max="4098" width="0" style="431" hidden="1" customWidth="1"/>
    <col min="4099" max="4099" width="11.7109375" style="431" customWidth="1"/>
    <col min="4100" max="4100" width="3.28515625" style="431" customWidth="1"/>
    <col min="4101" max="4101" width="14.7109375" style="431" customWidth="1"/>
    <col min="4102" max="4344" width="13.7109375" style="431"/>
    <col min="4345" max="4345" width="3.85546875" style="431" customWidth="1"/>
    <col min="4346" max="4346" width="1.42578125" style="431" customWidth="1"/>
    <col min="4347" max="4347" width="15.28515625" style="431" customWidth="1"/>
    <col min="4348" max="4348" width="10.85546875" style="431" customWidth="1"/>
    <col min="4349" max="4349" width="8.28515625" style="431" customWidth="1"/>
    <col min="4350" max="4350" width="1.42578125" style="431" customWidth="1"/>
    <col min="4351" max="4351" width="5.7109375" style="431" customWidth="1"/>
    <col min="4352" max="4352" width="2.28515625" style="431" customWidth="1"/>
    <col min="4353" max="4354" width="0" style="431" hidden="1" customWidth="1"/>
    <col min="4355" max="4355" width="11.7109375" style="431" customWidth="1"/>
    <col min="4356" max="4356" width="3.28515625" style="431" customWidth="1"/>
    <col min="4357" max="4357" width="14.7109375" style="431" customWidth="1"/>
    <col min="4358" max="4600" width="13.7109375" style="431"/>
    <col min="4601" max="4601" width="3.85546875" style="431" customWidth="1"/>
    <col min="4602" max="4602" width="1.42578125" style="431" customWidth="1"/>
    <col min="4603" max="4603" width="15.28515625" style="431" customWidth="1"/>
    <col min="4604" max="4604" width="10.85546875" style="431" customWidth="1"/>
    <col min="4605" max="4605" width="8.28515625" style="431" customWidth="1"/>
    <col min="4606" max="4606" width="1.42578125" style="431" customWidth="1"/>
    <col min="4607" max="4607" width="5.7109375" style="431" customWidth="1"/>
    <col min="4608" max="4608" width="2.28515625" style="431" customWidth="1"/>
    <col min="4609" max="4610" width="0" style="431" hidden="1" customWidth="1"/>
    <col min="4611" max="4611" width="11.7109375" style="431" customWidth="1"/>
    <col min="4612" max="4612" width="3.28515625" style="431" customWidth="1"/>
    <col min="4613" max="4613" width="14.7109375" style="431" customWidth="1"/>
    <col min="4614" max="4856" width="13.7109375" style="431"/>
    <col min="4857" max="4857" width="3.85546875" style="431" customWidth="1"/>
    <col min="4858" max="4858" width="1.42578125" style="431" customWidth="1"/>
    <col min="4859" max="4859" width="15.28515625" style="431" customWidth="1"/>
    <col min="4860" max="4860" width="10.85546875" style="431" customWidth="1"/>
    <col min="4861" max="4861" width="8.28515625" style="431" customWidth="1"/>
    <col min="4862" max="4862" width="1.42578125" style="431" customWidth="1"/>
    <col min="4863" max="4863" width="5.7109375" style="431" customWidth="1"/>
    <col min="4864" max="4864" width="2.28515625" style="431" customWidth="1"/>
    <col min="4865" max="4866" width="0" style="431" hidden="1" customWidth="1"/>
    <col min="4867" max="4867" width="11.7109375" style="431" customWidth="1"/>
    <col min="4868" max="4868" width="3.28515625" style="431" customWidth="1"/>
    <col min="4869" max="4869" width="14.7109375" style="431" customWidth="1"/>
    <col min="4870" max="5112" width="13.7109375" style="431"/>
    <col min="5113" max="5113" width="3.85546875" style="431" customWidth="1"/>
    <col min="5114" max="5114" width="1.42578125" style="431" customWidth="1"/>
    <col min="5115" max="5115" width="15.28515625" style="431" customWidth="1"/>
    <col min="5116" max="5116" width="10.85546875" style="431" customWidth="1"/>
    <col min="5117" max="5117" width="8.28515625" style="431" customWidth="1"/>
    <col min="5118" max="5118" width="1.42578125" style="431" customWidth="1"/>
    <col min="5119" max="5119" width="5.7109375" style="431" customWidth="1"/>
    <col min="5120" max="5120" width="2.28515625" style="431" customWidth="1"/>
    <col min="5121" max="5122" width="0" style="431" hidden="1" customWidth="1"/>
    <col min="5123" max="5123" width="11.7109375" style="431" customWidth="1"/>
    <col min="5124" max="5124" width="3.28515625" style="431" customWidth="1"/>
    <col min="5125" max="5125" width="14.7109375" style="431" customWidth="1"/>
    <col min="5126" max="5368" width="13.7109375" style="431"/>
    <col min="5369" max="5369" width="3.85546875" style="431" customWidth="1"/>
    <col min="5370" max="5370" width="1.42578125" style="431" customWidth="1"/>
    <col min="5371" max="5371" width="15.28515625" style="431" customWidth="1"/>
    <col min="5372" max="5372" width="10.85546875" style="431" customWidth="1"/>
    <col min="5373" max="5373" width="8.28515625" style="431" customWidth="1"/>
    <col min="5374" max="5374" width="1.42578125" style="431" customWidth="1"/>
    <col min="5375" max="5375" width="5.7109375" style="431" customWidth="1"/>
    <col min="5376" max="5376" width="2.28515625" style="431" customWidth="1"/>
    <col min="5377" max="5378" width="0" style="431" hidden="1" customWidth="1"/>
    <col min="5379" max="5379" width="11.7109375" style="431" customWidth="1"/>
    <col min="5380" max="5380" width="3.28515625" style="431" customWidth="1"/>
    <col min="5381" max="5381" width="14.7109375" style="431" customWidth="1"/>
    <col min="5382" max="5624" width="13.7109375" style="431"/>
    <col min="5625" max="5625" width="3.85546875" style="431" customWidth="1"/>
    <col min="5626" max="5626" width="1.42578125" style="431" customWidth="1"/>
    <col min="5627" max="5627" width="15.28515625" style="431" customWidth="1"/>
    <col min="5628" max="5628" width="10.85546875" style="431" customWidth="1"/>
    <col min="5629" max="5629" width="8.28515625" style="431" customWidth="1"/>
    <col min="5630" max="5630" width="1.42578125" style="431" customWidth="1"/>
    <col min="5631" max="5631" width="5.7109375" style="431" customWidth="1"/>
    <col min="5632" max="5632" width="2.28515625" style="431" customWidth="1"/>
    <col min="5633" max="5634" width="0" style="431" hidden="1" customWidth="1"/>
    <col min="5635" max="5635" width="11.7109375" style="431" customWidth="1"/>
    <col min="5636" max="5636" width="3.28515625" style="431" customWidth="1"/>
    <col min="5637" max="5637" width="14.7109375" style="431" customWidth="1"/>
    <col min="5638" max="5880" width="13.7109375" style="431"/>
    <col min="5881" max="5881" width="3.85546875" style="431" customWidth="1"/>
    <col min="5882" max="5882" width="1.42578125" style="431" customWidth="1"/>
    <col min="5883" max="5883" width="15.28515625" style="431" customWidth="1"/>
    <col min="5884" max="5884" width="10.85546875" style="431" customWidth="1"/>
    <col min="5885" max="5885" width="8.28515625" style="431" customWidth="1"/>
    <col min="5886" max="5886" width="1.42578125" style="431" customWidth="1"/>
    <col min="5887" max="5887" width="5.7109375" style="431" customWidth="1"/>
    <col min="5888" max="5888" width="2.28515625" style="431" customWidth="1"/>
    <col min="5889" max="5890" width="0" style="431" hidden="1" customWidth="1"/>
    <col min="5891" max="5891" width="11.7109375" style="431" customWidth="1"/>
    <col min="5892" max="5892" width="3.28515625" style="431" customWidth="1"/>
    <col min="5893" max="5893" width="14.7109375" style="431" customWidth="1"/>
    <col min="5894" max="6136" width="13.7109375" style="431"/>
    <col min="6137" max="6137" width="3.85546875" style="431" customWidth="1"/>
    <col min="6138" max="6138" width="1.42578125" style="431" customWidth="1"/>
    <col min="6139" max="6139" width="15.28515625" style="431" customWidth="1"/>
    <col min="6140" max="6140" width="10.85546875" style="431" customWidth="1"/>
    <col min="6141" max="6141" width="8.28515625" style="431" customWidth="1"/>
    <col min="6142" max="6142" width="1.42578125" style="431" customWidth="1"/>
    <col min="6143" max="6143" width="5.7109375" style="431" customWidth="1"/>
    <col min="6144" max="6144" width="2.28515625" style="431" customWidth="1"/>
    <col min="6145" max="6146" width="0" style="431" hidden="1" customWidth="1"/>
    <col min="6147" max="6147" width="11.7109375" style="431" customWidth="1"/>
    <col min="6148" max="6148" width="3.28515625" style="431" customWidth="1"/>
    <col min="6149" max="6149" width="14.7109375" style="431" customWidth="1"/>
    <col min="6150" max="6392" width="13.7109375" style="431"/>
    <col min="6393" max="6393" width="3.85546875" style="431" customWidth="1"/>
    <col min="6394" max="6394" width="1.42578125" style="431" customWidth="1"/>
    <col min="6395" max="6395" width="15.28515625" style="431" customWidth="1"/>
    <col min="6396" max="6396" width="10.85546875" style="431" customWidth="1"/>
    <col min="6397" max="6397" width="8.28515625" style="431" customWidth="1"/>
    <col min="6398" max="6398" width="1.42578125" style="431" customWidth="1"/>
    <col min="6399" max="6399" width="5.7109375" style="431" customWidth="1"/>
    <col min="6400" max="6400" width="2.28515625" style="431" customWidth="1"/>
    <col min="6401" max="6402" width="0" style="431" hidden="1" customWidth="1"/>
    <col min="6403" max="6403" width="11.7109375" style="431" customWidth="1"/>
    <col min="6404" max="6404" width="3.28515625" style="431" customWidth="1"/>
    <col min="6405" max="6405" width="14.7109375" style="431" customWidth="1"/>
    <col min="6406" max="6648" width="13.7109375" style="431"/>
    <col min="6649" max="6649" width="3.85546875" style="431" customWidth="1"/>
    <col min="6650" max="6650" width="1.42578125" style="431" customWidth="1"/>
    <col min="6651" max="6651" width="15.28515625" style="431" customWidth="1"/>
    <col min="6652" max="6652" width="10.85546875" style="431" customWidth="1"/>
    <col min="6653" max="6653" width="8.28515625" style="431" customWidth="1"/>
    <col min="6654" max="6654" width="1.42578125" style="431" customWidth="1"/>
    <col min="6655" max="6655" width="5.7109375" style="431" customWidth="1"/>
    <col min="6656" max="6656" width="2.28515625" style="431" customWidth="1"/>
    <col min="6657" max="6658" width="0" style="431" hidden="1" customWidth="1"/>
    <col min="6659" max="6659" width="11.7109375" style="431" customWidth="1"/>
    <col min="6660" max="6660" width="3.28515625" style="431" customWidth="1"/>
    <col min="6661" max="6661" width="14.7109375" style="431" customWidth="1"/>
    <col min="6662" max="6904" width="13.7109375" style="431"/>
    <col min="6905" max="6905" width="3.85546875" style="431" customWidth="1"/>
    <col min="6906" max="6906" width="1.42578125" style="431" customWidth="1"/>
    <col min="6907" max="6907" width="15.28515625" style="431" customWidth="1"/>
    <col min="6908" max="6908" width="10.85546875" style="431" customWidth="1"/>
    <col min="6909" max="6909" width="8.28515625" style="431" customWidth="1"/>
    <col min="6910" max="6910" width="1.42578125" style="431" customWidth="1"/>
    <col min="6911" max="6911" width="5.7109375" style="431" customWidth="1"/>
    <col min="6912" max="6912" width="2.28515625" style="431" customWidth="1"/>
    <col min="6913" max="6914" width="0" style="431" hidden="1" customWidth="1"/>
    <col min="6915" max="6915" width="11.7109375" style="431" customWidth="1"/>
    <col min="6916" max="6916" width="3.28515625" style="431" customWidth="1"/>
    <col min="6917" max="6917" width="14.7109375" style="431" customWidth="1"/>
    <col min="6918" max="7160" width="13.7109375" style="431"/>
    <col min="7161" max="7161" width="3.85546875" style="431" customWidth="1"/>
    <col min="7162" max="7162" width="1.42578125" style="431" customWidth="1"/>
    <col min="7163" max="7163" width="15.28515625" style="431" customWidth="1"/>
    <col min="7164" max="7164" width="10.85546875" style="431" customWidth="1"/>
    <col min="7165" max="7165" width="8.28515625" style="431" customWidth="1"/>
    <col min="7166" max="7166" width="1.42578125" style="431" customWidth="1"/>
    <col min="7167" max="7167" width="5.7109375" style="431" customWidth="1"/>
    <col min="7168" max="7168" width="2.28515625" style="431" customWidth="1"/>
    <col min="7169" max="7170" width="0" style="431" hidden="1" customWidth="1"/>
    <col min="7171" max="7171" width="11.7109375" style="431" customWidth="1"/>
    <col min="7172" max="7172" width="3.28515625" style="431" customWidth="1"/>
    <col min="7173" max="7173" width="14.7109375" style="431" customWidth="1"/>
    <col min="7174" max="7416" width="13.7109375" style="431"/>
    <col min="7417" max="7417" width="3.85546875" style="431" customWidth="1"/>
    <col min="7418" max="7418" width="1.42578125" style="431" customWidth="1"/>
    <col min="7419" max="7419" width="15.28515625" style="431" customWidth="1"/>
    <col min="7420" max="7420" width="10.85546875" style="431" customWidth="1"/>
    <col min="7421" max="7421" width="8.28515625" style="431" customWidth="1"/>
    <col min="7422" max="7422" width="1.42578125" style="431" customWidth="1"/>
    <col min="7423" max="7423" width="5.7109375" style="431" customWidth="1"/>
    <col min="7424" max="7424" width="2.28515625" style="431" customWidth="1"/>
    <col min="7425" max="7426" width="0" style="431" hidden="1" customWidth="1"/>
    <col min="7427" max="7427" width="11.7109375" style="431" customWidth="1"/>
    <col min="7428" max="7428" width="3.28515625" style="431" customWidth="1"/>
    <col min="7429" max="7429" width="14.7109375" style="431" customWidth="1"/>
    <col min="7430" max="7672" width="13.7109375" style="431"/>
    <col min="7673" max="7673" width="3.85546875" style="431" customWidth="1"/>
    <col min="7674" max="7674" width="1.42578125" style="431" customWidth="1"/>
    <col min="7675" max="7675" width="15.28515625" style="431" customWidth="1"/>
    <col min="7676" max="7676" width="10.85546875" style="431" customWidth="1"/>
    <col min="7677" max="7677" width="8.28515625" style="431" customWidth="1"/>
    <col min="7678" max="7678" width="1.42578125" style="431" customWidth="1"/>
    <col min="7679" max="7679" width="5.7109375" style="431" customWidth="1"/>
    <col min="7680" max="7680" width="2.28515625" style="431" customWidth="1"/>
    <col min="7681" max="7682" width="0" style="431" hidden="1" customWidth="1"/>
    <col min="7683" max="7683" width="11.7109375" style="431" customWidth="1"/>
    <col min="7684" max="7684" width="3.28515625" style="431" customWidth="1"/>
    <col min="7685" max="7685" width="14.7109375" style="431" customWidth="1"/>
    <col min="7686" max="7928" width="13.7109375" style="431"/>
    <col min="7929" max="7929" width="3.85546875" style="431" customWidth="1"/>
    <col min="7930" max="7930" width="1.42578125" style="431" customWidth="1"/>
    <col min="7931" max="7931" width="15.28515625" style="431" customWidth="1"/>
    <col min="7932" max="7932" width="10.85546875" style="431" customWidth="1"/>
    <col min="7933" max="7933" width="8.28515625" style="431" customWidth="1"/>
    <col min="7934" max="7934" width="1.42578125" style="431" customWidth="1"/>
    <col min="7935" max="7935" width="5.7109375" style="431" customWidth="1"/>
    <col min="7936" max="7936" width="2.28515625" style="431" customWidth="1"/>
    <col min="7937" max="7938" width="0" style="431" hidden="1" customWidth="1"/>
    <col min="7939" max="7939" width="11.7109375" style="431" customWidth="1"/>
    <col min="7940" max="7940" width="3.28515625" style="431" customWidth="1"/>
    <col min="7941" max="7941" width="14.7109375" style="431" customWidth="1"/>
    <col min="7942" max="8184" width="13.7109375" style="431"/>
    <col min="8185" max="8185" width="3.85546875" style="431" customWidth="1"/>
    <col min="8186" max="8186" width="1.42578125" style="431" customWidth="1"/>
    <col min="8187" max="8187" width="15.28515625" style="431" customWidth="1"/>
    <col min="8188" max="8188" width="10.85546875" style="431" customWidth="1"/>
    <col min="8189" max="8189" width="8.28515625" style="431" customWidth="1"/>
    <col min="8190" max="8190" width="1.42578125" style="431" customWidth="1"/>
    <col min="8191" max="8191" width="5.7109375" style="431" customWidth="1"/>
    <col min="8192" max="8192" width="2.28515625" style="431" customWidth="1"/>
    <col min="8193" max="8194" width="0" style="431" hidden="1" customWidth="1"/>
    <col min="8195" max="8195" width="11.7109375" style="431" customWidth="1"/>
    <col min="8196" max="8196" width="3.28515625" style="431" customWidth="1"/>
    <col min="8197" max="8197" width="14.7109375" style="431" customWidth="1"/>
    <col min="8198" max="8440" width="13.7109375" style="431"/>
    <col min="8441" max="8441" width="3.85546875" style="431" customWidth="1"/>
    <col min="8442" max="8442" width="1.42578125" style="431" customWidth="1"/>
    <col min="8443" max="8443" width="15.28515625" style="431" customWidth="1"/>
    <col min="8444" max="8444" width="10.85546875" style="431" customWidth="1"/>
    <col min="8445" max="8445" width="8.28515625" style="431" customWidth="1"/>
    <col min="8446" max="8446" width="1.42578125" style="431" customWidth="1"/>
    <col min="8447" max="8447" width="5.7109375" style="431" customWidth="1"/>
    <col min="8448" max="8448" width="2.28515625" style="431" customWidth="1"/>
    <col min="8449" max="8450" width="0" style="431" hidden="1" customWidth="1"/>
    <col min="8451" max="8451" width="11.7109375" style="431" customWidth="1"/>
    <col min="8452" max="8452" width="3.28515625" style="431" customWidth="1"/>
    <col min="8453" max="8453" width="14.7109375" style="431" customWidth="1"/>
    <col min="8454" max="8696" width="13.7109375" style="431"/>
    <col min="8697" max="8697" width="3.85546875" style="431" customWidth="1"/>
    <col min="8698" max="8698" width="1.42578125" style="431" customWidth="1"/>
    <col min="8699" max="8699" width="15.28515625" style="431" customWidth="1"/>
    <col min="8700" max="8700" width="10.85546875" style="431" customWidth="1"/>
    <col min="8701" max="8701" width="8.28515625" style="431" customWidth="1"/>
    <col min="8702" max="8702" width="1.42578125" style="431" customWidth="1"/>
    <col min="8703" max="8703" width="5.7109375" style="431" customWidth="1"/>
    <col min="8704" max="8704" width="2.28515625" style="431" customWidth="1"/>
    <col min="8705" max="8706" width="0" style="431" hidden="1" customWidth="1"/>
    <col min="8707" max="8707" width="11.7109375" style="431" customWidth="1"/>
    <col min="8708" max="8708" width="3.28515625" style="431" customWidth="1"/>
    <col min="8709" max="8709" width="14.7109375" style="431" customWidth="1"/>
    <col min="8710" max="8952" width="13.7109375" style="431"/>
    <col min="8953" max="8953" width="3.85546875" style="431" customWidth="1"/>
    <col min="8954" max="8954" width="1.42578125" style="431" customWidth="1"/>
    <col min="8955" max="8955" width="15.28515625" style="431" customWidth="1"/>
    <col min="8956" max="8956" width="10.85546875" style="431" customWidth="1"/>
    <col min="8957" max="8957" width="8.28515625" style="431" customWidth="1"/>
    <col min="8958" max="8958" width="1.42578125" style="431" customWidth="1"/>
    <col min="8959" max="8959" width="5.7109375" style="431" customWidth="1"/>
    <col min="8960" max="8960" width="2.28515625" style="431" customWidth="1"/>
    <col min="8961" max="8962" width="0" style="431" hidden="1" customWidth="1"/>
    <col min="8963" max="8963" width="11.7109375" style="431" customWidth="1"/>
    <col min="8964" max="8964" width="3.28515625" style="431" customWidth="1"/>
    <col min="8965" max="8965" width="14.7109375" style="431" customWidth="1"/>
    <col min="8966" max="9208" width="13.7109375" style="431"/>
    <col min="9209" max="9209" width="3.85546875" style="431" customWidth="1"/>
    <col min="9210" max="9210" width="1.42578125" style="431" customWidth="1"/>
    <col min="9211" max="9211" width="15.28515625" style="431" customWidth="1"/>
    <col min="9212" max="9212" width="10.85546875" style="431" customWidth="1"/>
    <col min="9213" max="9213" width="8.28515625" style="431" customWidth="1"/>
    <col min="9214" max="9214" width="1.42578125" style="431" customWidth="1"/>
    <col min="9215" max="9215" width="5.7109375" style="431" customWidth="1"/>
    <col min="9216" max="9216" width="2.28515625" style="431" customWidth="1"/>
    <col min="9217" max="9218" width="0" style="431" hidden="1" customWidth="1"/>
    <col min="9219" max="9219" width="11.7109375" style="431" customWidth="1"/>
    <col min="9220" max="9220" width="3.28515625" style="431" customWidth="1"/>
    <col min="9221" max="9221" width="14.7109375" style="431" customWidth="1"/>
    <col min="9222" max="9464" width="13.7109375" style="431"/>
    <col min="9465" max="9465" width="3.85546875" style="431" customWidth="1"/>
    <col min="9466" max="9466" width="1.42578125" style="431" customWidth="1"/>
    <col min="9467" max="9467" width="15.28515625" style="431" customWidth="1"/>
    <col min="9468" max="9468" width="10.85546875" style="431" customWidth="1"/>
    <col min="9469" max="9469" width="8.28515625" style="431" customWidth="1"/>
    <col min="9470" max="9470" width="1.42578125" style="431" customWidth="1"/>
    <col min="9471" max="9471" width="5.7109375" style="431" customWidth="1"/>
    <col min="9472" max="9472" width="2.28515625" style="431" customWidth="1"/>
    <col min="9473" max="9474" width="0" style="431" hidden="1" customWidth="1"/>
    <col min="9475" max="9475" width="11.7109375" style="431" customWidth="1"/>
    <col min="9476" max="9476" width="3.28515625" style="431" customWidth="1"/>
    <col min="9477" max="9477" width="14.7109375" style="431" customWidth="1"/>
    <col min="9478" max="9720" width="13.7109375" style="431"/>
    <col min="9721" max="9721" width="3.85546875" style="431" customWidth="1"/>
    <col min="9722" max="9722" width="1.42578125" style="431" customWidth="1"/>
    <col min="9723" max="9723" width="15.28515625" style="431" customWidth="1"/>
    <col min="9724" max="9724" width="10.85546875" style="431" customWidth="1"/>
    <col min="9725" max="9725" width="8.28515625" style="431" customWidth="1"/>
    <col min="9726" max="9726" width="1.42578125" style="431" customWidth="1"/>
    <col min="9727" max="9727" width="5.7109375" style="431" customWidth="1"/>
    <col min="9728" max="9728" width="2.28515625" style="431" customWidth="1"/>
    <col min="9729" max="9730" width="0" style="431" hidden="1" customWidth="1"/>
    <col min="9731" max="9731" width="11.7109375" style="431" customWidth="1"/>
    <col min="9732" max="9732" width="3.28515625" style="431" customWidth="1"/>
    <col min="9733" max="9733" width="14.7109375" style="431" customWidth="1"/>
    <col min="9734" max="9976" width="13.7109375" style="431"/>
    <col min="9977" max="9977" width="3.85546875" style="431" customWidth="1"/>
    <col min="9978" max="9978" width="1.42578125" style="431" customWidth="1"/>
    <col min="9979" max="9979" width="15.28515625" style="431" customWidth="1"/>
    <col min="9980" max="9980" width="10.85546875" style="431" customWidth="1"/>
    <col min="9981" max="9981" width="8.28515625" style="431" customWidth="1"/>
    <col min="9982" max="9982" width="1.42578125" style="431" customWidth="1"/>
    <col min="9983" max="9983" width="5.7109375" style="431" customWidth="1"/>
    <col min="9984" max="9984" width="2.28515625" style="431" customWidth="1"/>
    <col min="9985" max="9986" width="0" style="431" hidden="1" customWidth="1"/>
    <col min="9987" max="9987" width="11.7109375" style="431" customWidth="1"/>
    <col min="9988" max="9988" width="3.28515625" style="431" customWidth="1"/>
    <col min="9989" max="9989" width="14.7109375" style="431" customWidth="1"/>
    <col min="9990" max="10232" width="13.7109375" style="431"/>
    <col min="10233" max="10233" width="3.85546875" style="431" customWidth="1"/>
    <col min="10234" max="10234" width="1.42578125" style="431" customWidth="1"/>
    <col min="10235" max="10235" width="15.28515625" style="431" customWidth="1"/>
    <col min="10236" max="10236" width="10.85546875" style="431" customWidth="1"/>
    <col min="10237" max="10237" width="8.28515625" style="431" customWidth="1"/>
    <col min="10238" max="10238" width="1.42578125" style="431" customWidth="1"/>
    <col min="10239" max="10239" width="5.7109375" style="431" customWidth="1"/>
    <col min="10240" max="10240" width="2.28515625" style="431" customWidth="1"/>
    <col min="10241" max="10242" width="0" style="431" hidden="1" customWidth="1"/>
    <col min="10243" max="10243" width="11.7109375" style="431" customWidth="1"/>
    <col min="10244" max="10244" width="3.28515625" style="431" customWidth="1"/>
    <col min="10245" max="10245" width="14.7109375" style="431" customWidth="1"/>
    <col min="10246" max="10488" width="13.7109375" style="431"/>
    <col min="10489" max="10489" width="3.85546875" style="431" customWidth="1"/>
    <col min="10490" max="10490" width="1.42578125" style="431" customWidth="1"/>
    <col min="10491" max="10491" width="15.28515625" style="431" customWidth="1"/>
    <col min="10492" max="10492" width="10.85546875" style="431" customWidth="1"/>
    <col min="10493" max="10493" width="8.28515625" style="431" customWidth="1"/>
    <col min="10494" max="10494" width="1.42578125" style="431" customWidth="1"/>
    <col min="10495" max="10495" width="5.7109375" style="431" customWidth="1"/>
    <col min="10496" max="10496" width="2.28515625" style="431" customWidth="1"/>
    <col min="10497" max="10498" width="0" style="431" hidden="1" customWidth="1"/>
    <col min="10499" max="10499" width="11.7109375" style="431" customWidth="1"/>
    <col min="10500" max="10500" width="3.28515625" style="431" customWidth="1"/>
    <col min="10501" max="10501" width="14.7109375" style="431" customWidth="1"/>
    <col min="10502" max="10744" width="13.7109375" style="431"/>
    <col min="10745" max="10745" width="3.85546875" style="431" customWidth="1"/>
    <col min="10746" max="10746" width="1.42578125" style="431" customWidth="1"/>
    <col min="10747" max="10747" width="15.28515625" style="431" customWidth="1"/>
    <col min="10748" max="10748" width="10.85546875" style="431" customWidth="1"/>
    <col min="10749" max="10749" width="8.28515625" style="431" customWidth="1"/>
    <col min="10750" max="10750" width="1.42578125" style="431" customWidth="1"/>
    <col min="10751" max="10751" width="5.7109375" style="431" customWidth="1"/>
    <col min="10752" max="10752" width="2.28515625" style="431" customWidth="1"/>
    <col min="10753" max="10754" width="0" style="431" hidden="1" customWidth="1"/>
    <col min="10755" max="10755" width="11.7109375" style="431" customWidth="1"/>
    <col min="10756" max="10756" width="3.28515625" style="431" customWidth="1"/>
    <col min="10757" max="10757" width="14.7109375" style="431" customWidth="1"/>
    <col min="10758" max="11000" width="13.7109375" style="431"/>
    <col min="11001" max="11001" width="3.85546875" style="431" customWidth="1"/>
    <col min="11002" max="11002" width="1.42578125" style="431" customWidth="1"/>
    <col min="11003" max="11003" width="15.28515625" style="431" customWidth="1"/>
    <col min="11004" max="11004" width="10.85546875" style="431" customWidth="1"/>
    <col min="11005" max="11005" width="8.28515625" style="431" customWidth="1"/>
    <col min="11006" max="11006" width="1.42578125" style="431" customWidth="1"/>
    <col min="11007" max="11007" width="5.7109375" style="431" customWidth="1"/>
    <col min="11008" max="11008" width="2.28515625" style="431" customWidth="1"/>
    <col min="11009" max="11010" width="0" style="431" hidden="1" customWidth="1"/>
    <col min="11011" max="11011" width="11.7109375" style="431" customWidth="1"/>
    <col min="11012" max="11012" width="3.28515625" style="431" customWidth="1"/>
    <col min="11013" max="11013" width="14.7109375" style="431" customWidth="1"/>
    <col min="11014" max="11256" width="13.7109375" style="431"/>
    <col min="11257" max="11257" width="3.85546875" style="431" customWidth="1"/>
    <col min="11258" max="11258" width="1.42578125" style="431" customWidth="1"/>
    <col min="11259" max="11259" width="15.28515625" style="431" customWidth="1"/>
    <col min="11260" max="11260" width="10.85546875" style="431" customWidth="1"/>
    <col min="11261" max="11261" width="8.28515625" style="431" customWidth="1"/>
    <col min="11262" max="11262" width="1.42578125" style="431" customWidth="1"/>
    <col min="11263" max="11263" width="5.7109375" style="431" customWidth="1"/>
    <col min="11264" max="11264" width="2.28515625" style="431" customWidth="1"/>
    <col min="11265" max="11266" width="0" style="431" hidden="1" customWidth="1"/>
    <col min="11267" max="11267" width="11.7109375" style="431" customWidth="1"/>
    <col min="11268" max="11268" width="3.28515625" style="431" customWidth="1"/>
    <col min="11269" max="11269" width="14.7109375" style="431" customWidth="1"/>
    <col min="11270" max="11512" width="13.7109375" style="431"/>
    <col min="11513" max="11513" width="3.85546875" style="431" customWidth="1"/>
    <col min="11514" max="11514" width="1.42578125" style="431" customWidth="1"/>
    <col min="11515" max="11515" width="15.28515625" style="431" customWidth="1"/>
    <col min="11516" max="11516" width="10.85546875" style="431" customWidth="1"/>
    <col min="11517" max="11517" width="8.28515625" style="431" customWidth="1"/>
    <col min="11518" max="11518" width="1.42578125" style="431" customWidth="1"/>
    <col min="11519" max="11519" width="5.7109375" style="431" customWidth="1"/>
    <col min="11520" max="11520" width="2.28515625" style="431" customWidth="1"/>
    <col min="11521" max="11522" width="0" style="431" hidden="1" customWidth="1"/>
    <col min="11523" max="11523" width="11.7109375" style="431" customWidth="1"/>
    <col min="11524" max="11524" width="3.28515625" style="431" customWidth="1"/>
    <col min="11525" max="11525" width="14.7109375" style="431" customWidth="1"/>
    <col min="11526" max="11768" width="13.7109375" style="431"/>
    <col min="11769" max="11769" width="3.85546875" style="431" customWidth="1"/>
    <col min="11770" max="11770" width="1.42578125" style="431" customWidth="1"/>
    <col min="11771" max="11771" width="15.28515625" style="431" customWidth="1"/>
    <col min="11772" max="11772" width="10.85546875" style="431" customWidth="1"/>
    <col min="11773" max="11773" width="8.28515625" style="431" customWidth="1"/>
    <col min="11774" max="11774" width="1.42578125" style="431" customWidth="1"/>
    <col min="11775" max="11775" width="5.7109375" style="431" customWidth="1"/>
    <col min="11776" max="11776" width="2.28515625" style="431" customWidth="1"/>
    <col min="11777" max="11778" width="0" style="431" hidden="1" customWidth="1"/>
    <col min="11779" max="11779" width="11.7109375" style="431" customWidth="1"/>
    <col min="11780" max="11780" width="3.28515625" style="431" customWidth="1"/>
    <col min="11781" max="11781" width="14.7109375" style="431" customWidth="1"/>
    <col min="11782" max="12024" width="13.7109375" style="431"/>
    <col min="12025" max="12025" width="3.85546875" style="431" customWidth="1"/>
    <col min="12026" max="12026" width="1.42578125" style="431" customWidth="1"/>
    <col min="12027" max="12027" width="15.28515625" style="431" customWidth="1"/>
    <col min="12028" max="12028" width="10.85546875" style="431" customWidth="1"/>
    <col min="12029" max="12029" width="8.28515625" style="431" customWidth="1"/>
    <col min="12030" max="12030" width="1.42578125" style="431" customWidth="1"/>
    <col min="12031" max="12031" width="5.7109375" style="431" customWidth="1"/>
    <col min="12032" max="12032" width="2.28515625" style="431" customWidth="1"/>
    <col min="12033" max="12034" width="0" style="431" hidden="1" customWidth="1"/>
    <col min="12035" max="12035" width="11.7109375" style="431" customWidth="1"/>
    <col min="12036" max="12036" width="3.28515625" style="431" customWidth="1"/>
    <col min="12037" max="12037" width="14.7109375" style="431" customWidth="1"/>
    <col min="12038" max="12280" width="13.7109375" style="431"/>
    <col min="12281" max="12281" width="3.85546875" style="431" customWidth="1"/>
    <col min="12282" max="12282" width="1.42578125" style="431" customWidth="1"/>
    <col min="12283" max="12283" width="15.28515625" style="431" customWidth="1"/>
    <col min="12284" max="12284" width="10.85546875" style="431" customWidth="1"/>
    <col min="12285" max="12285" width="8.28515625" style="431" customWidth="1"/>
    <col min="12286" max="12286" width="1.42578125" style="431" customWidth="1"/>
    <col min="12287" max="12287" width="5.7109375" style="431" customWidth="1"/>
    <col min="12288" max="12288" width="2.28515625" style="431" customWidth="1"/>
    <col min="12289" max="12290" width="0" style="431" hidden="1" customWidth="1"/>
    <col min="12291" max="12291" width="11.7109375" style="431" customWidth="1"/>
    <col min="12292" max="12292" width="3.28515625" style="431" customWidth="1"/>
    <col min="12293" max="12293" width="14.7109375" style="431" customWidth="1"/>
    <col min="12294" max="12536" width="13.7109375" style="431"/>
    <col min="12537" max="12537" width="3.85546875" style="431" customWidth="1"/>
    <col min="12538" max="12538" width="1.42578125" style="431" customWidth="1"/>
    <col min="12539" max="12539" width="15.28515625" style="431" customWidth="1"/>
    <col min="12540" max="12540" width="10.85546875" style="431" customWidth="1"/>
    <col min="12541" max="12541" width="8.28515625" style="431" customWidth="1"/>
    <col min="12542" max="12542" width="1.42578125" style="431" customWidth="1"/>
    <col min="12543" max="12543" width="5.7109375" style="431" customWidth="1"/>
    <col min="12544" max="12544" width="2.28515625" style="431" customWidth="1"/>
    <col min="12545" max="12546" width="0" style="431" hidden="1" customWidth="1"/>
    <col min="12547" max="12547" width="11.7109375" style="431" customWidth="1"/>
    <col min="12548" max="12548" width="3.28515625" style="431" customWidth="1"/>
    <col min="12549" max="12549" width="14.7109375" style="431" customWidth="1"/>
    <col min="12550" max="12792" width="13.7109375" style="431"/>
    <col min="12793" max="12793" width="3.85546875" style="431" customWidth="1"/>
    <col min="12794" max="12794" width="1.42578125" style="431" customWidth="1"/>
    <col min="12795" max="12795" width="15.28515625" style="431" customWidth="1"/>
    <col min="12796" max="12796" width="10.85546875" style="431" customWidth="1"/>
    <col min="12797" max="12797" width="8.28515625" style="431" customWidth="1"/>
    <col min="12798" max="12798" width="1.42578125" style="431" customWidth="1"/>
    <col min="12799" max="12799" width="5.7109375" style="431" customWidth="1"/>
    <col min="12800" max="12800" width="2.28515625" style="431" customWidth="1"/>
    <col min="12801" max="12802" width="0" style="431" hidden="1" customWidth="1"/>
    <col min="12803" max="12803" width="11.7109375" style="431" customWidth="1"/>
    <col min="12804" max="12804" width="3.28515625" style="431" customWidth="1"/>
    <col min="12805" max="12805" width="14.7109375" style="431" customWidth="1"/>
    <col min="12806" max="13048" width="13.7109375" style="431"/>
    <col min="13049" max="13049" width="3.85546875" style="431" customWidth="1"/>
    <col min="13050" max="13050" width="1.42578125" style="431" customWidth="1"/>
    <col min="13051" max="13051" width="15.28515625" style="431" customWidth="1"/>
    <col min="13052" max="13052" width="10.85546875" style="431" customWidth="1"/>
    <col min="13053" max="13053" width="8.28515625" style="431" customWidth="1"/>
    <col min="13054" max="13054" width="1.42578125" style="431" customWidth="1"/>
    <col min="13055" max="13055" width="5.7109375" style="431" customWidth="1"/>
    <col min="13056" max="13056" width="2.28515625" style="431" customWidth="1"/>
    <col min="13057" max="13058" width="0" style="431" hidden="1" customWidth="1"/>
    <col min="13059" max="13059" width="11.7109375" style="431" customWidth="1"/>
    <col min="13060" max="13060" width="3.28515625" style="431" customWidth="1"/>
    <col min="13061" max="13061" width="14.7109375" style="431" customWidth="1"/>
    <col min="13062" max="13304" width="13.7109375" style="431"/>
    <col min="13305" max="13305" width="3.85546875" style="431" customWidth="1"/>
    <col min="13306" max="13306" width="1.42578125" style="431" customWidth="1"/>
    <col min="13307" max="13307" width="15.28515625" style="431" customWidth="1"/>
    <col min="13308" max="13308" width="10.85546875" style="431" customWidth="1"/>
    <col min="13309" max="13309" width="8.28515625" style="431" customWidth="1"/>
    <col min="13310" max="13310" width="1.42578125" style="431" customWidth="1"/>
    <col min="13311" max="13311" width="5.7109375" style="431" customWidth="1"/>
    <col min="13312" max="13312" width="2.28515625" style="431" customWidth="1"/>
    <col min="13313" max="13314" width="0" style="431" hidden="1" customWidth="1"/>
    <col min="13315" max="13315" width="11.7109375" style="431" customWidth="1"/>
    <col min="13316" max="13316" width="3.28515625" style="431" customWidth="1"/>
    <col min="13317" max="13317" width="14.7109375" style="431" customWidth="1"/>
    <col min="13318" max="13560" width="13.7109375" style="431"/>
    <col min="13561" max="13561" width="3.85546875" style="431" customWidth="1"/>
    <col min="13562" max="13562" width="1.42578125" style="431" customWidth="1"/>
    <col min="13563" max="13563" width="15.28515625" style="431" customWidth="1"/>
    <col min="13564" max="13564" width="10.85546875" style="431" customWidth="1"/>
    <col min="13565" max="13565" width="8.28515625" style="431" customWidth="1"/>
    <col min="13566" max="13566" width="1.42578125" style="431" customWidth="1"/>
    <col min="13567" max="13567" width="5.7109375" style="431" customWidth="1"/>
    <col min="13568" max="13568" width="2.28515625" style="431" customWidth="1"/>
    <col min="13569" max="13570" width="0" style="431" hidden="1" customWidth="1"/>
    <col min="13571" max="13571" width="11.7109375" style="431" customWidth="1"/>
    <col min="13572" max="13572" width="3.28515625" style="431" customWidth="1"/>
    <col min="13573" max="13573" width="14.7109375" style="431" customWidth="1"/>
    <col min="13574" max="13816" width="13.7109375" style="431"/>
    <col min="13817" max="13817" width="3.85546875" style="431" customWidth="1"/>
    <col min="13818" max="13818" width="1.42578125" style="431" customWidth="1"/>
    <col min="13819" max="13819" width="15.28515625" style="431" customWidth="1"/>
    <col min="13820" max="13820" width="10.85546875" style="431" customWidth="1"/>
    <col min="13821" max="13821" width="8.28515625" style="431" customWidth="1"/>
    <col min="13822" max="13822" width="1.42578125" style="431" customWidth="1"/>
    <col min="13823" max="13823" width="5.7109375" style="431" customWidth="1"/>
    <col min="13824" max="13824" width="2.28515625" style="431" customWidth="1"/>
    <col min="13825" max="13826" width="0" style="431" hidden="1" customWidth="1"/>
    <col min="13827" max="13827" width="11.7109375" style="431" customWidth="1"/>
    <col min="13828" max="13828" width="3.28515625" style="431" customWidth="1"/>
    <col min="13829" max="13829" width="14.7109375" style="431" customWidth="1"/>
    <col min="13830" max="14072" width="13.7109375" style="431"/>
    <col min="14073" max="14073" width="3.85546875" style="431" customWidth="1"/>
    <col min="14074" max="14074" width="1.42578125" style="431" customWidth="1"/>
    <col min="14075" max="14075" width="15.28515625" style="431" customWidth="1"/>
    <col min="14076" max="14076" width="10.85546875" style="431" customWidth="1"/>
    <col min="14077" max="14077" width="8.28515625" style="431" customWidth="1"/>
    <col min="14078" max="14078" width="1.42578125" style="431" customWidth="1"/>
    <col min="14079" max="14079" width="5.7109375" style="431" customWidth="1"/>
    <col min="14080" max="14080" width="2.28515625" style="431" customWidth="1"/>
    <col min="14081" max="14082" width="0" style="431" hidden="1" customWidth="1"/>
    <col min="14083" max="14083" width="11.7109375" style="431" customWidth="1"/>
    <col min="14084" max="14084" width="3.28515625" style="431" customWidth="1"/>
    <col min="14085" max="14085" width="14.7109375" style="431" customWidth="1"/>
    <col min="14086" max="14328" width="13.7109375" style="431"/>
    <col min="14329" max="14329" width="3.85546875" style="431" customWidth="1"/>
    <col min="14330" max="14330" width="1.42578125" style="431" customWidth="1"/>
    <col min="14331" max="14331" width="15.28515625" style="431" customWidth="1"/>
    <col min="14332" max="14332" width="10.85546875" style="431" customWidth="1"/>
    <col min="14333" max="14333" width="8.28515625" style="431" customWidth="1"/>
    <col min="14334" max="14334" width="1.42578125" style="431" customWidth="1"/>
    <col min="14335" max="14335" width="5.7109375" style="431" customWidth="1"/>
    <col min="14336" max="14336" width="2.28515625" style="431" customWidth="1"/>
    <col min="14337" max="14338" width="0" style="431" hidden="1" customWidth="1"/>
    <col min="14339" max="14339" width="11.7109375" style="431" customWidth="1"/>
    <col min="14340" max="14340" width="3.28515625" style="431" customWidth="1"/>
    <col min="14341" max="14341" width="14.7109375" style="431" customWidth="1"/>
    <col min="14342" max="14584" width="13.7109375" style="431"/>
    <col min="14585" max="14585" width="3.85546875" style="431" customWidth="1"/>
    <col min="14586" max="14586" width="1.42578125" style="431" customWidth="1"/>
    <col min="14587" max="14587" width="15.28515625" style="431" customWidth="1"/>
    <col min="14588" max="14588" width="10.85546875" style="431" customWidth="1"/>
    <col min="14589" max="14589" width="8.28515625" style="431" customWidth="1"/>
    <col min="14590" max="14590" width="1.42578125" style="431" customWidth="1"/>
    <col min="14591" max="14591" width="5.7109375" style="431" customWidth="1"/>
    <col min="14592" max="14592" width="2.28515625" style="431" customWidth="1"/>
    <col min="14593" max="14594" width="0" style="431" hidden="1" customWidth="1"/>
    <col min="14595" max="14595" width="11.7109375" style="431" customWidth="1"/>
    <col min="14596" max="14596" width="3.28515625" style="431" customWidth="1"/>
    <col min="14597" max="14597" width="14.7109375" style="431" customWidth="1"/>
    <col min="14598" max="14840" width="13.7109375" style="431"/>
    <col min="14841" max="14841" width="3.85546875" style="431" customWidth="1"/>
    <col min="14842" max="14842" width="1.42578125" style="431" customWidth="1"/>
    <col min="14843" max="14843" width="15.28515625" style="431" customWidth="1"/>
    <col min="14844" max="14844" width="10.85546875" style="431" customWidth="1"/>
    <col min="14845" max="14845" width="8.28515625" style="431" customWidth="1"/>
    <col min="14846" max="14846" width="1.42578125" style="431" customWidth="1"/>
    <col min="14847" max="14847" width="5.7109375" style="431" customWidth="1"/>
    <col min="14848" max="14848" width="2.28515625" style="431" customWidth="1"/>
    <col min="14849" max="14850" width="0" style="431" hidden="1" customWidth="1"/>
    <col min="14851" max="14851" width="11.7109375" style="431" customWidth="1"/>
    <col min="14852" max="14852" width="3.28515625" style="431" customWidth="1"/>
    <col min="14853" max="14853" width="14.7109375" style="431" customWidth="1"/>
    <col min="14854" max="15096" width="13.7109375" style="431"/>
    <col min="15097" max="15097" width="3.85546875" style="431" customWidth="1"/>
    <col min="15098" max="15098" width="1.42578125" style="431" customWidth="1"/>
    <col min="15099" max="15099" width="15.28515625" style="431" customWidth="1"/>
    <col min="15100" max="15100" width="10.85546875" style="431" customWidth="1"/>
    <col min="15101" max="15101" width="8.28515625" style="431" customWidth="1"/>
    <col min="15102" max="15102" width="1.42578125" style="431" customWidth="1"/>
    <col min="15103" max="15103" width="5.7109375" style="431" customWidth="1"/>
    <col min="15104" max="15104" width="2.28515625" style="431" customWidth="1"/>
    <col min="15105" max="15106" width="0" style="431" hidden="1" customWidth="1"/>
    <col min="15107" max="15107" width="11.7109375" style="431" customWidth="1"/>
    <col min="15108" max="15108" width="3.28515625" style="431" customWidth="1"/>
    <col min="15109" max="15109" width="14.7109375" style="431" customWidth="1"/>
    <col min="15110" max="15352" width="13.7109375" style="431"/>
    <col min="15353" max="15353" width="3.85546875" style="431" customWidth="1"/>
    <col min="15354" max="15354" width="1.42578125" style="431" customWidth="1"/>
    <col min="15355" max="15355" width="15.28515625" style="431" customWidth="1"/>
    <col min="15356" max="15356" width="10.85546875" style="431" customWidth="1"/>
    <col min="15357" max="15357" width="8.28515625" style="431" customWidth="1"/>
    <col min="15358" max="15358" width="1.42578125" style="431" customWidth="1"/>
    <col min="15359" max="15359" width="5.7109375" style="431" customWidth="1"/>
    <col min="15360" max="15360" width="2.28515625" style="431" customWidth="1"/>
    <col min="15361" max="15362" width="0" style="431" hidden="1" customWidth="1"/>
    <col min="15363" max="15363" width="11.7109375" style="431" customWidth="1"/>
    <col min="15364" max="15364" width="3.28515625" style="431" customWidth="1"/>
    <col min="15365" max="15365" width="14.7109375" style="431" customWidth="1"/>
    <col min="15366" max="15608" width="13.7109375" style="431"/>
    <col min="15609" max="15609" width="3.85546875" style="431" customWidth="1"/>
    <col min="15610" max="15610" width="1.42578125" style="431" customWidth="1"/>
    <col min="15611" max="15611" width="15.28515625" style="431" customWidth="1"/>
    <col min="15612" max="15612" width="10.85546875" style="431" customWidth="1"/>
    <col min="15613" max="15613" width="8.28515625" style="431" customWidth="1"/>
    <col min="15614" max="15614" width="1.42578125" style="431" customWidth="1"/>
    <col min="15615" max="15615" width="5.7109375" style="431" customWidth="1"/>
    <col min="15616" max="15616" width="2.28515625" style="431" customWidth="1"/>
    <col min="15617" max="15618" width="0" style="431" hidden="1" customWidth="1"/>
    <col min="15619" max="15619" width="11.7109375" style="431" customWidth="1"/>
    <col min="15620" max="15620" width="3.28515625" style="431" customWidth="1"/>
    <col min="15621" max="15621" width="14.7109375" style="431" customWidth="1"/>
    <col min="15622" max="15864" width="13.7109375" style="431"/>
    <col min="15865" max="15865" width="3.85546875" style="431" customWidth="1"/>
    <col min="15866" max="15866" width="1.42578125" style="431" customWidth="1"/>
    <col min="15867" max="15867" width="15.28515625" style="431" customWidth="1"/>
    <col min="15868" max="15868" width="10.85546875" style="431" customWidth="1"/>
    <col min="15869" max="15869" width="8.28515625" style="431" customWidth="1"/>
    <col min="15870" max="15870" width="1.42578125" style="431" customWidth="1"/>
    <col min="15871" max="15871" width="5.7109375" style="431" customWidth="1"/>
    <col min="15872" max="15872" width="2.28515625" style="431" customWidth="1"/>
    <col min="15873" max="15874" width="0" style="431" hidden="1" customWidth="1"/>
    <col min="15875" max="15875" width="11.7109375" style="431" customWidth="1"/>
    <col min="15876" max="15876" width="3.28515625" style="431" customWidth="1"/>
    <col min="15877" max="15877" width="14.7109375" style="431" customWidth="1"/>
    <col min="15878" max="16120" width="13.7109375" style="431"/>
    <col min="16121" max="16121" width="3.85546875" style="431" customWidth="1"/>
    <col min="16122" max="16122" width="1.42578125" style="431" customWidth="1"/>
    <col min="16123" max="16123" width="15.28515625" style="431" customWidth="1"/>
    <col min="16124" max="16124" width="10.85546875" style="431" customWidth="1"/>
    <col min="16125" max="16125" width="8.28515625" style="431" customWidth="1"/>
    <col min="16126" max="16126" width="1.42578125" style="431" customWidth="1"/>
    <col min="16127" max="16127" width="5.7109375" style="431" customWidth="1"/>
    <col min="16128" max="16128" width="2.28515625" style="431" customWidth="1"/>
    <col min="16129" max="16130" width="0" style="431" hidden="1" customWidth="1"/>
    <col min="16131" max="16131" width="11.7109375" style="431" customWidth="1"/>
    <col min="16132" max="16132" width="3.28515625" style="431" customWidth="1"/>
    <col min="16133" max="16133" width="14.7109375" style="431" customWidth="1"/>
    <col min="16134" max="16384" width="13.7109375" style="431"/>
  </cols>
  <sheetData>
    <row r="1" spans="1:5">
      <c r="A1" s="435"/>
      <c r="D1" s="415"/>
    </row>
    <row r="2" spans="1:5" s="430" customFormat="1">
      <c r="A2" s="435"/>
      <c r="B2" s="438" t="s">
        <v>383</v>
      </c>
      <c r="C2" s="435"/>
      <c r="D2" s="416"/>
      <c r="E2" s="439"/>
    </row>
    <row r="3" spans="1:5" s="430" customFormat="1">
      <c r="A3" s="435"/>
      <c r="B3" s="438"/>
      <c r="C3" s="435"/>
      <c r="D3" s="416"/>
      <c r="E3" s="439"/>
    </row>
    <row r="4" spans="1:5" s="430" customFormat="1" ht="17.25" thickBot="1">
      <c r="A4" s="435"/>
      <c r="B4" s="438"/>
      <c r="C4" s="435"/>
      <c r="D4" s="416"/>
      <c r="E4" s="439"/>
    </row>
    <row r="5" spans="1:5" s="430" customFormat="1" ht="17.25" thickBot="1">
      <c r="A5" s="435"/>
      <c r="B5" s="440" t="s">
        <v>384</v>
      </c>
      <c r="C5" s="441"/>
      <c r="D5" s="418"/>
      <c r="E5" s="442">
        <f>SUM(E188)</f>
        <v>0</v>
      </c>
    </row>
    <row r="6" spans="1:5" s="430" customFormat="1" ht="17.25" thickBot="1">
      <c r="A6" s="435"/>
      <c r="C6" s="435"/>
      <c r="D6" s="419"/>
      <c r="E6" s="443"/>
    </row>
    <row r="7" spans="1:5" s="430" customFormat="1" ht="17.25" thickBot="1">
      <c r="A7" s="435"/>
      <c r="B7" s="440" t="s">
        <v>385</v>
      </c>
      <c r="C7" s="441"/>
      <c r="D7" s="418"/>
      <c r="E7" s="442">
        <f>SUM(E228)</f>
        <v>0</v>
      </c>
    </row>
    <row r="8" spans="1:5" s="430" customFormat="1">
      <c r="A8" s="435"/>
      <c r="C8" s="435"/>
      <c r="D8" s="419"/>
      <c r="E8" s="443"/>
    </row>
    <row r="9" spans="1:5">
      <c r="A9" s="435"/>
      <c r="B9" s="429" t="s">
        <v>386</v>
      </c>
      <c r="C9" s="444"/>
      <c r="D9" s="419"/>
      <c r="E9" s="443">
        <f>SUM(E7+E5)</f>
        <v>0</v>
      </c>
    </row>
    <row r="10" spans="1:5" s="429" customFormat="1">
      <c r="A10" s="444"/>
      <c r="D10" s="420"/>
    </row>
    <row r="11" spans="1:5" s="430" customFormat="1">
      <c r="A11" s="435"/>
      <c r="B11" s="430" t="s">
        <v>387</v>
      </c>
      <c r="D11" s="417"/>
      <c r="E11" s="446"/>
    </row>
    <row r="12" spans="1:5" s="430" customFormat="1">
      <c r="B12" s="430" t="s">
        <v>388</v>
      </c>
      <c r="D12" s="417"/>
      <c r="E12" s="446"/>
    </row>
    <row r="13" spans="1:5" s="430" customFormat="1">
      <c r="C13" s="435"/>
      <c r="D13" s="417"/>
      <c r="E13" s="446"/>
    </row>
    <row r="14" spans="1:5" s="430" customFormat="1">
      <c r="A14" s="435"/>
      <c r="B14" s="430" t="s">
        <v>389</v>
      </c>
      <c r="C14" s="435"/>
      <c r="D14" s="417"/>
      <c r="E14" s="446"/>
    </row>
    <row r="16" spans="1:5" hidden="1">
      <c r="A16" s="436">
        <v>1</v>
      </c>
      <c r="B16" s="431" t="s">
        <v>390</v>
      </c>
    </row>
    <row r="17" spans="1:3" hidden="1">
      <c r="A17" s="436" t="s">
        <v>391</v>
      </c>
      <c r="B17" s="431" t="s">
        <v>392</v>
      </c>
    </row>
    <row r="18" spans="1:3" hidden="1">
      <c r="B18" s="431" t="s">
        <v>393</v>
      </c>
    </row>
    <row r="19" spans="1:3" hidden="1">
      <c r="B19" s="431" t="s">
        <v>394</v>
      </c>
    </row>
    <row r="20" spans="1:3" hidden="1"/>
    <row r="21" spans="1:3" hidden="1">
      <c r="B21" s="431" t="s">
        <v>395</v>
      </c>
    </row>
    <row r="22" spans="1:3" hidden="1">
      <c r="B22" s="431" t="s">
        <v>391</v>
      </c>
    </row>
    <row r="23" spans="1:3" hidden="1">
      <c r="B23" s="431" t="s">
        <v>396</v>
      </c>
    </row>
    <row r="24" spans="1:3" hidden="1">
      <c r="B24" s="431" t="s">
        <v>397</v>
      </c>
    </row>
    <row r="25" spans="1:3" hidden="1">
      <c r="B25" s="431" t="s">
        <v>398</v>
      </c>
    </row>
    <row r="26" spans="1:3" hidden="1"/>
    <row r="27" spans="1:3" hidden="1">
      <c r="B27" s="431" t="s">
        <v>4</v>
      </c>
      <c r="C27" s="436">
        <v>0</v>
      </c>
    </row>
    <row r="28" spans="1:3" hidden="1"/>
    <row r="29" spans="1:3" hidden="1">
      <c r="A29" s="436">
        <v>1</v>
      </c>
      <c r="B29" s="431" t="s">
        <v>390</v>
      </c>
    </row>
    <row r="30" spans="1:3" hidden="1">
      <c r="A30" s="436" t="s">
        <v>391</v>
      </c>
      <c r="B30" s="431" t="s">
        <v>399</v>
      </c>
    </row>
    <row r="31" spans="1:3" hidden="1">
      <c r="B31" s="431" t="s">
        <v>391</v>
      </c>
    </row>
    <row r="32" spans="1:3" hidden="1">
      <c r="B32" s="431" t="s">
        <v>396</v>
      </c>
    </row>
    <row r="33" spans="1:3" hidden="1">
      <c r="B33" s="431" t="s">
        <v>397</v>
      </c>
    </row>
    <row r="34" spans="1:3" hidden="1">
      <c r="B34" s="431" t="s">
        <v>398</v>
      </c>
    </row>
    <row r="35" spans="1:3" hidden="1"/>
    <row r="36" spans="1:3" hidden="1">
      <c r="B36" s="431" t="s">
        <v>4</v>
      </c>
      <c r="C36" s="436">
        <v>0</v>
      </c>
    </row>
    <row r="37" spans="1:3" hidden="1"/>
    <row r="38" spans="1:3" hidden="1">
      <c r="A38" s="436">
        <v>2</v>
      </c>
      <c r="B38" s="431" t="s">
        <v>400</v>
      </c>
    </row>
    <row r="39" spans="1:3" hidden="1">
      <c r="A39" s="436" t="s">
        <v>391</v>
      </c>
      <c r="B39" s="431" t="s">
        <v>401</v>
      </c>
    </row>
    <row r="40" spans="1:3" hidden="1">
      <c r="B40" s="431" t="s">
        <v>391</v>
      </c>
    </row>
    <row r="41" spans="1:3" hidden="1">
      <c r="B41" s="431" t="s">
        <v>402</v>
      </c>
    </row>
    <row r="42" spans="1:3" hidden="1">
      <c r="B42" s="431" t="s">
        <v>398</v>
      </c>
    </row>
    <row r="43" spans="1:3" hidden="1"/>
    <row r="44" spans="1:3" hidden="1">
      <c r="B44" s="431" t="s">
        <v>4</v>
      </c>
      <c r="C44" s="436">
        <v>0</v>
      </c>
    </row>
    <row r="45" spans="1:3" hidden="1"/>
    <row r="46" spans="1:3" hidden="1">
      <c r="A46" s="436">
        <v>3</v>
      </c>
      <c r="B46" s="431" t="s">
        <v>403</v>
      </c>
    </row>
    <row r="47" spans="1:3" hidden="1">
      <c r="B47" s="431" t="s">
        <v>404</v>
      </c>
    </row>
    <row r="48" spans="1:3" hidden="1">
      <c r="B48" s="431" t="s">
        <v>405</v>
      </c>
    </row>
    <row r="49" spans="2:2" hidden="1"/>
    <row r="50" spans="2:2" hidden="1">
      <c r="B50" s="431" t="s">
        <v>406</v>
      </c>
    </row>
    <row r="51" spans="2:2" hidden="1">
      <c r="B51" s="431" t="s">
        <v>407</v>
      </c>
    </row>
    <row r="52" spans="2:2" hidden="1">
      <c r="B52" s="431" t="s">
        <v>408</v>
      </c>
    </row>
    <row r="53" spans="2:2" hidden="1">
      <c r="B53" s="431" t="s">
        <v>409</v>
      </c>
    </row>
    <row r="54" spans="2:2" hidden="1">
      <c r="B54" s="431" t="s">
        <v>410</v>
      </c>
    </row>
    <row r="55" spans="2:2" hidden="1">
      <c r="B55" s="431" t="s">
        <v>411</v>
      </c>
    </row>
    <row r="56" spans="2:2" hidden="1">
      <c r="B56" s="431" t="s">
        <v>412</v>
      </c>
    </row>
    <row r="57" spans="2:2" hidden="1">
      <c r="B57" s="431" t="s">
        <v>413</v>
      </c>
    </row>
    <row r="58" spans="2:2" hidden="1">
      <c r="B58" s="431" t="s">
        <v>414</v>
      </c>
    </row>
    <row r="59" spans="2:2" hidden="1">
      <c r="B59" s="431" t="s">
        <v>415</v>
      </c>
    </row>
    <row r="60" spans="2:2" hidden="1">
      <c r="B60" s="431" t="s">
        <v>416</v>
      </c>
    </row>
    <row r="61" spans="2:2" hidden="1">
      <c r="B61" s="431" t="s">
        <v>417</v>
      </c>
    </row>
    <row r="62" spans="2:2" hidden="1">
      <c r="B62" s="431" t="s">
        <v>418</v>
      </c>
    </row>
    <row r="63" spans="2:2" hidden="1">
      <c r="B63" s="431" t="s">
        <v>419</v>
      </c>
    </row>
    <row r="64" spans="2:2" hidden="1">
      <c r="B64" s="431" t="s">
        <v>420</v>
      </c>
    </row>
    <row r="65" spans="1:3" hidden="1">
      <c r="B65" s="431" t="s">
        <v>421</v>
      </c>
    </row>
    <row r="66" spans="1:3" hidden="1">
      <c r="B66" s="431" t="s">
        <v>422</v>
      </c>
    </row>
    <row r="67" spans="1:3" hidden="1">
      <c r="B67" s="431" t="s">
        <v>409</v>
      </c>
    </row>
    <row r="68" spans="1:3" hidden="1">
      <c r="B68" s="431" t="s">
        <v>410</v>
      </c>
    </row>
    <row r="69" spans="1:3" hidden="1">
      <c r="B69" s="431" t="s">
        <v>398</v>
      </c>
    </row>
    <row r="70" spans="1:3" hidden="1"/>
    <row r="71" spans="1:3" hidden="1">
      <c r="B71" s="431" t="s">
        <v>4</v>
      </c>
      <c r="C71" s="436">
        <v>0</v>
      </c>
    </row>
    <row r="72" spans="1:3" hidden="1"/>
    <row r="73" spans="1:3" hidden="1">
      <c r="A73" s="436">
        <v>3</v>
      </c>
      <c r="B73" s="431" t="s">
        <v>423</v>
      </c>
    </row>
    <row r="74" spans="1:3" hidden="1">
      <c r="B74" s="431" t="s">
        <v>424</v>
      </c>
    </row>
    <row r="75" spans="1:3" hidden="1">
      <c r="B75" s="431" t="s">
        <v>425</v>
      </c>
    </row>
    <row r="76" spans="1:3" hidden="1"/>
    <row r="77" spans="1:3" hidden="1">
      <c r="B77" s="431" t="s">
        <v>415</v>
      </c>
    </row>
    <row r="78" spans="1:3" hidden="1">
      <c r="B78" s="431" t="s">
        <v>426</v>
      </c>
    </row>
    <row r="79" spans="1:3" hidden="1">
      <c r="B79" s="431" t="s">
        <v>426</v>
      </c>
    </row>
    <row r="80" spans="1:3" hidden="1">
      <c r="B80" s="431" t="s">
        <v>427</v>
      </c>
    </row>
    <row r="81" spans="1:5" hidden="1">
      <c r="B81" s="431" t="s">
        <v>427</v>
      </c>
    </row>
    <row r="82" spans="1:5" hidden="1">
      <c r="B82" s="431" t="s">
        <v>418</v>
      </c>
    </row>
    <row r="83" spans="1:5" hidden="1">
      <c r="B83" s="431" t="s">
        <v>418</v>
      </c>
    </row>
    <row r="84" spans="1:5" hidden="1">
      <c r="B84" s="431" t="s">
        <v>428</v>
      </c>
    </row>
    <row r="85" spans="1:5" hidden="1">
      <c r="B85" s="431" t="s">
        <v>428</v>
      </c>
    </row>
    <row r="86" spans="1:5" hidden="1">
      <c r="B86" s="431" t="s">
        <v>428</v>
      </c>
    </row>
    <row r="87" spans="1:5" hidden="1">
      <c r="B87" s="431" t="s">
        <v>428</v>
      </c>
    </row>
    <row r="88" spans="1:5" hidden="1">
      <c r="B88" s="431" t="s">
        <v>429</v>
      </c>
    </row>
    <row r="89" spans="1:5" hidden="1">
      <c r="B89" s="431" t="s">
        <v>409</v>
      </c>
    </row>
    <row r="90" spans="1:5" hidden="1">
      <c r="B90" s="431" t="s">
        <v>410</v>
      </c>
    </row>
    <row r="91" spans="1:5" hidden="1">
      <c r="B91" s="431" t="s">
        <v>398</v>
      </c>
    </row>
    <row r="92" spans="1:5" hidden="1"/>
    <row r="93" spans="1:5" hidden="1">
      <c r="B93" s="431" t="s">
        <v>4</v>
      </c>
      <c r="C93" s="436">
        <v>0</v>
      </c>
    </row>
    <row r="94" spans="1:5" hidden="1"/>
    <row r="95" spans="1:5">
      <c r="A95" s="436">
        <v>1</v>
      </c>
      <c r="B95" s="431" t="s">
        <v>430</v>
      </c>
    </row>
    <row r="96" spans="1:5">
      <c r="B96" s="431" t="s">
        <v>61</v>
      </c>
      <c r="C96" s="436">
        <v>1</v>
      </c>
      <c r="D96" s="421"/>
      <c r="E96" s="445">
        <f>C96*D96</f>
        <v>0</v>
      </c>
    </row>
    <row r="98" spans="1:3" hidden="1">
      <c r="A98" s="436">
        <v>1</v>
      </c>
      <c r="B98" s="431" t="s">
        <v>390</v>
      </c>
    </row>
    <row r="99" spans="1:3" hidden="1">
      <c r="A99" s="436" t="s">
        <v>391</v>
      </c>
      <c r="B99" s="431" t="s">
        <v>392</v>
      </c>
    </row>
    <row r="100" spans="1:3" hidden="1">
      <c r="B100" s="431" t="s">
        <v>393</v>
      </c>
    </row>
    <row r="101" spans="1:3" hidden="1">
      <c r="B101" s="431" t="s">
        <v>394</v>
      </c>
    </row>
    <row r="102" spans="1:3" hidden="1"/>
    <row r="103" spans="1:3" hidden="1">
      <c r="B103" s="431" t="s">
        <v>395</v>
      </c>
    </row>
    <row r="104" spans="1:3" hidden="1">
      <c r="B104" s="431" t="s">
        <v>391</v>
      </c>
    </row>
    <row r="105" spans="1:3" hidden="1">
      <c r="B105" s="431" t="s">
        <v>396</v>
      </c>
    </row>
    <row r="106" spans="1:3" hidden="1">
      <c r="B106" s="431" t="s">
        <v>397</v>
      </c>
    </row>
    <row r="107" spans="1:3" hidden="1">
      <c r="B107" s="431" t="s">
        <v>398</v>
      </c>
    </row>
    <row r="108" spans="1:3" hidden="1"/>
    <row r="109" spans="1:3" hidden="1">
      <c r="B109" s="431" t="s">
        <v>4</v>
      </c>
      <c r="C109" s="436">
        <v>0</v>
      </c>
    </row>
    <row r="110" spans="1:3" hidden="1"/>
    <row r="111" spans="1:3" hidden="1">
      <c r="A111" s="436">
        <v>1</v>
      </c>
      <c r="B111" s="431" t="s">
        <v>390</v>
      </c>
    </row>
    <row r="112" spans="1:3" hidden="1">
      <c r="A112" s="436" t="s">
        <v>391</v>
      </c>
      <c r="B112" s="431" t="s">
        <v>399</v>
      </c>
    </row>
    <row r="113" spans="1:3" hidden="1">
      <c r="B113" s="431" t="s">
        <v>391</v>
      </c>
    </row>
    <row r="114" spans="1:3" hidden="1">
      <c r="B114" s="431" t="s">
        <v>396</v>
      </c>
    </row>
    <row r="115" spans="1:3" hidden="1">
      <c r="B115" s="431" t="s">
        <v>397</v>
      </c>
    </row>
    <row r="116" spans="1:3" hidden="1">
      <c r="B116" s="431" t="s">
        <v>398</v>
      </c>
    </row>
    <row r="117" spans="1:3" hidden="1"/>
    <row r="118" spans="1:3" hidden="1">
      <c r="B118" s="431" t="s">
        <v>4</v>
      </c>
      <c r="C118" s="436">
        <v>0</v>
      </c>
    </row>
    <row r="119" spans="1:3" hidden="1"/>
    <row r="120" spans="1:3" hidden="1">
      <c r="A120" s="436">
        <v>2</v>
      </c>
      <c r="B120" s="431" t="s">
        <v>400</v>
      </c>
    </row>
    <row r="121" spans="1:3" hidden="1">
      <c r="A121" s="436" t="s">
        <v>391</v>
      </c>
      <c r="B121" s="431" t="s">
        <v>401</v>
      </c>
    </row>
    <row r="122" spans="1:3" hidden="1">
      <c r="B122" s="431" t="s">
        <v>391</v>
      </c>
    </row>
    <row r="123" spans="1:3" hidden="1">
      <c r="B123" s="431" t="s">
        <v>402</v>
      </c>
    </row>
    <row r="124" spans="1:3" hidden="1">
      <c r="B124" s="431" t="s">
        <v>398</v>
      </c>
    </row>
    <row r="125" spans="1:3" hidden="1"/>
    <row r="126" spans="1:3" hidden="1">
      <c r="B126" s="431" t="s">
        <v>4</v>
      </c>
      <c r="C126" s="436">
        <v>0</v>
      </c>
    </row>
    <row r="127" spans="1:3" hidden="1"/>
    <row r="128" spans="1:3" hidden="1">
      <c r="A128" s="436">
        <v>3</v>
      </c>
      <c r="B128" s="431" t="s">
        <v>403</v>
      </c>
    </row>
    <row r="129" spans="2:2" hidden="1">
      <c r="B129" s="431" t="s">
        <v>404</v>
      </c>
    </row>
    <row r="130" spans="2:2" hidden="1">
      <c r="B130" s="431" t="s">
        <v>405</v>
      </c>
    </row>
    <row r="131" spans="2:2" hidden="1"/>
    <row r="132" spans="2:2" hidden="1">
      <c r="B132" s="431" t="s">
        <v>406</v>
      </c>
    </row>
    <row r="133" spans="2:2" hidden="1">
      <c r="B133" s="431" t="s">
        <v>407</v>
      </c>
    </row>
    <row r="134" spans="2:2" hidden="1">
      <c r="B134" s="431" t="s">
        <v>408</v>
      </c>
    </row>
    <row r="135" spans="2:2" hidden="1">
      <c r="B135" s="431" t="s">
        <v>409</v>
      </c>
    </row>
    <row r="136" spans="2:2" hidden="1">
      <c r="B136" s="431" t="s">
        <v>410</v>
      </c>
    </row>
    <row r="137" spans="2:2" hidden="1">
      <c r="B137" s="431" t="s">
        <v>411</v>
      </c>
    </row>
    <row r="138" spans="2:2" hidden="1">
      <c r="B138" s="431" t="s">
        <v>412</v>
      </c>
    </row>
    <row r="139" spans="2:2" hidden="1">
      <c r="B139" s="431" t="s">
        <v>413</v>
      </c>
    </row>
    <row r="140" spans="2:2" hidden="1">
      <c r="B140" s="431" t="s">
        <v>414</v>
      </c>
    </row>
    <row r="141" spans="2:2" hidden="1">
      <c r="B141" s="431" t="s">
        <v>415</v>
      </c>
    </row>
    <row r="142" spans="2:2" hidden="1">
      <c r="B142" s="431" t="s">
        <v>416</v>
      </c>
    </row>
    <row r="143" spans="2:2" hidden="1">
      <c r="B143" s="431" t="s">
        <v>417</v>
      </c>
    </row>
    <row r="144" spans="2:2" hidden="1">
      <c r="B144" s="431" t="s">
        <v>418</v>
      </c>
    </row>
    <row r="145" spans="1:3" hidden="1">
      <c r="B145" s="431" t="s">
        <v>419</v>
      </c>
    </row>
    <row r="146" spans="1:3" hidden="1">
      <c r="B146" s="431" t="s">
        <v>420</v>
      </c>
    </row>
    <row r="147" spans="1:3" hidden="1">
      <c r="B147" s="431" t="s">
        <v>421</v>
      </c>
    </row>
    <row r="148" spans="1:3" hidden="1">
      <c r="B148" s="431" t="s">
        <v>422</v>
      </c>
    </row>
    <row r="149" spans="1:3" hidden="1">
      <c r="B149" s="431" t="s">
        <v>409</v>
      </c>
    </row>
    <row r="150" spans="1:3" hidden="1">
      <c r="B150" s="431" t="s">
        <v>410</v>
      </c>
    </row>
    <row r="151" spans="1:3" hidden="1">
      <c r="B151" s="431" t="s">
        <v>398</v>
      </c>
    </row>
    <row r="152" spans="1:3" hidden="1"/>
    <row r="153" spans="1:3" hidden="1">
      <c r="B153" s="431" t="s">
        <v>4</v>
      </c>
      <c r="C153" s="436">
        <v>0</v>
      </c>
    </row>
    <row r="154" spans="1:3" hidden="1"/>
    <row r="155" spans="1:3" hidden="1">
      <c r="A155" s="436">
        <v>3</v>
      </c>
      <c r="B155" s="431" t="s">
        <v>423</v>
      </c>
    </row>
    <row r="156" spans="1:3" hidden="1">
      <c r="B156" s="431" t="s">
        <v>424</v>
      </c>
    </row>
    <row r="157" spans="1:3" hidden="1">
      <c r="B157" s="431" t="s">
        <v>425</v>
      </c>
    </row>
    <row r="158" spans="1:3" hidden="1"/>
    <row r="159" spans="1:3" hidden="1">
      <c r="B159" s="431" t="s">
        <v>415</v>
      </c>
    </row>
    <row r="160" spans="1:3" hidden="1">
      <c r="B160" s="431" t="s">
        <v>426</v>
      </c>
    </row>
    <row r="161" spans="2:3" hidden="1">
      <c r="B161" s="431" t="s">
        <v>426</v>
      </c>
    </row>
    <row r="162" spans="2:3" hidden="1">
      <c r="B162" s="431" t="s">
        <v>427</v>
      </c>
    </row>
    <row r="163" spans="2:3" hidden="1">
      <c r="B163" s="431" t="s">
        <v>427</v>
      </c>
    </row>
    <row r="164" spans="2:3" hidden="1">
      <c r="B164" s="431" t="s">
        <v>418</v>
      </c>
    </row>
    <row r="165" spans="2:3" hidden="1">
      <c r="B165" s="431" t="s">
        <v>418</v>
      </c>
    </row>
    <row r="166" spans="2:3" hidden="1">
      <c r="B166" s="431" t="s">
        <v>428</v>
      </c>
    </row>
    <row r="167" spans="2:3" hidden="1">
      <c r="B167" s="431" t="s">
        <v>428</v>
      </c>
    </row>
    <row r="168" spans="2:3" hidden="1">
      <c r="B168" s="431" t="s">
        <v>428</v>
      </c>
    </row>
    <row r="169" spans="2:3" hidden="1">
      <c r="B169" s="431" t="s">
        <v>428</v>
      </c>
    </row>
    <row r="170" spans="2:3" hidden="1">
      <c r="B170" s="431" t="s">
        <v>429</v>
      </c>
    </row>
    <row r="171" spans="2:3" hidden="1">
      <c r="B171" s="431" t="s">
        <v>409</v>
      </c>
    </row>
    <row r="172" spans="2:3" hidden="1">
      <c r="B172" s="431" t="s">
        <v>410</v>
      </c>
    </row>
    <row r="173" spans="2:3" hidden="1">
      <c r="B173" s="431" t="s">
        <v>398</v>
      </c>
    </row>
    <row r="174" spans="2:3" hidden="1"/>
    <row r="175" spans="2:3" hidden="1">
      <c r="B175" s="431" t="s">
        <v>4</v>
      </c>
      <c r="C175" s="436">
        <v>0</v>
      </c>
    </row>
    <row r="176" spans="2:3" hidden="1"/>
    <row r="177" spans="1:5">
      <c r="A177" s="436">
        <v>2</v>
      </c>
      <c r="B177" s="431" t="s">
        <v>431</v>
      </c>
    </row>
    <row r="178" spans="1:5">
      <c r="B178" s="431" t="s">
        <v>432</v>
      </c>
    </row>
    <row r="179" spans="1:5">
      <c r="B179" s="431" t="s">
        <v>433</v>
      </c>
    </row>
    <row r="180" spans="1:5">
      <c r="B180" s="431" t="s">
        <v>434</v>
      </c>
    </row>
    <row r="181" spans="1:5">
      <c r="B181" s="431" t="s">
        <v>435</v>
      </c>
    </row>
    <row r="182" spans="1:5">
      <c r="B182" s="431" t="s">
        <v>357</v>
      </c>
      <c r="C182" s="436">
        <v>1</v>
      </c>
      <c r="D182" s="421"/>
      <c r="E182" s="445">
        <f>C182*D182</f>
        <v>0</v>
      </c>
    </row>
    <row r="184" spans="1:5">
      <c r="A184" s="436">
        <v>3</v>
      </c>
      <c r="B184" s="431" t="s">
        <v>436</v>
      </c>
    </row>
    <row r="185" spans="1:5">
      <c r="B185" s="431" t="s">
        <v>61</v>
      </c>
      <c r="C185" s="436">
        <v>4</v>
      </c>
      <c r="D185" s="421"/>
      <c r="E185" s="445">
        <f>C185*D185</f>
        <v>0</v>
      </c>
    </row>
    <row r="186" spans="1:5" ht="17.25" thickBot="1">
      <c r="B186" s="433"/>
      <c r="C186" s="447"/>
      <c r="D186" s="422"/>
      <c r="E186" s="448"/>
    </row>
    <row r="187" spans="1:5" ht="17.25" thickTop="1">
      <c r="D187" s="421"/>
    </row>
    <row r="188" spans="1:5" s="430" customFormat="1">
      <c r="A188" s="435"/>
      <c r="B188" s="430" t="s">
        <v>384</v>
      </c>
      <c r="C188" s="435"/>
      <c r="D188" s="417"/>
      <c r="E188" s="439">
        <f>SUM(E95:E185)</f>
        <v>0</v>
      </c>
    </row>
    <row r="190" spans="1:5" s="430" customFormat="1">
      <c r="A190" s="435"/>
      <c r="B190" s="430" t="s">
        <v>437</v>
      </c>
      <c r="C190" s="435"/>
      <c r="D190" s="417"/>
      <c r="E190" s="446"/>
    </row>
    <row r="192" spans="1:5">
      <c r="A192" s="436">
        <v>1</v>
      </c>
      <c r="B192" s="431" t="s">
        <v>438</v>
      </c>
      <c r="E192" s="431"/>
    </row>
    <row r="193" spans="1:5">
      <c r="B193" s="431" t="s">
        <v>439</v>
      </c>
      <c r="E193" s="431"/>
    </row>
    <row r="194" spans="1:5">
      <c r="B194" s="431" t="s">
        <v>440</v>
      </c>
      <c r="E194" s="431"/>
    </row>
    <row r="195" spans="1:5">
      <c r="B195" s="431" t="s">
        <v>265</v>
      </c>
      <c r="C195" s="449">
        <v>20</v>
      </c>
      <c r="D195" s="423"/>
      <c r="E195" s="445">
        <f>C195*D195</f>
        <v>0</v>
      </c>
    </row>
    <row r="196" spans="1:5" s="450" customFormat="1">
      <c r="C196" s="449"/>
      <c r="D196" s="425"/>
      <c r="E196" s="445"/>
    </row>
    <row r="197" spans="1:5" s="450" customFormat="1">
      <c r="A197" s="436">
        <v>2</v>
      </c>
      <c r="B197" s="450" t="s">
        <v>441</v>
      </c>
      <c r="C197" s="436"/>
      <c r="D197" s="425"/>
    </row>
    <row r="198" spans="1:5" s="450" customFormat="1">
      <c r="A198" s="436"/>
      <c r="B198" s="450" t="s">
        <v>442</v>
      </c>
      <c r="C198" s="436"/>
      <c r="D198" s="425"/>
    </row>
    <row r="199" spans="1:5" s="450" customFormat="1">
      <c r="A199" s="436"/>
      <c r="B199" s="450" t="s">
        <v>443</v>
      </c>
      <c r="C199" s="436"/>
      <c r="D199" s="425"/>
    </row>
    <row r="200" spans="1:5" s="450" customFormat="1">
      <c r="A200" s="436"/>
      <c r="B200" s="450" t="s">
        <v>444</v>
      </c>
      <c r="C200" s="436"/>
      <c r="D200" s="425"/>
    </row>
    <row r="201" spans="1:5" s="450" customFormat="1">
      <c r="A201" s="436"/>
      <c r="B201" s="450" t="s">
        <v>445</v>
      </c>
      <c r="C201" s="436"/>
      <c r="D201" s="425"/>
    </row>
    <row r="202" spans="1:5" s="450" customFormat="1">
      <c r="A202" s="436"/>
      <c r="B202" s="450" t="s">
        <v>265</v>
      </c>
      <c r="C202" s="436">
        <v>12</v>
      </c>
      <c r="D202" s="426"/>
      <c r="E202" s="445">
        <f>C202*D202</f>
        <v>0</v>
      </c>
    </row>
    <row r="203" spans="1:5" s="450" customFormat="1">
      <c r="A203" s="436"/>
      <c r="C203" s="449"/>
      <c r="D203" s="427"/>
      <c r="E203" s="445"/>
    </row>
    <row r="204" spans="1:5" s="450" customFormat="1">
      <c r="A204" s="436">
        <v>3</v>
      </c>
      <c r="B204" s="450" t="s">
        <v>446</v>
      </c>
      <c r="C204" s="449"/>
      <c r="D204" s="425"/>
      <c r="E204" s="437"/>
    </row>
    <row r="205" spans="1:5" s="450" customFormat="1">
      <c r="A205" s="436"/>
      <c r="B205" s="450" t="s">
        <v>447</v>
      </c>
      <c r="C205" s="449"/>
      <c r="D205" s="425"/>
      <c r="E205" s="437"/>
    </row>
    <row r="206" spans="1:5" s="450" customFormat="1">
      <c r="B206" s="450" t="s">
        <v>322</v>
      </c>
      <c r="C206" s="449">
        <v>1.1000000000000001</v>
      </c>
      <c r="D206" s="425"/>
      <c r="E206" s="451">
        <f>C206*D206</f>
        <v>0</v>
      </c>
    </row>
    <row r="207" spans="1:5" s="450" customFormat="1">
      <c r="A207" s="436"/>
      <c r="C207" s="436"/>
      <c r="D207" s="427"/>
      <c r="E207" s="451"/>
    </row>
    <row r="208" spans="1:5" s="450" customFormat="1">
      <c r="A208" s="436">
        <v>4</v>
      </c>
      <c r="B208" s="450" t="s">
        <v>448</v>
      </c>
      <c r="C208" s="436"/>
      <c r="D208" s="425"/>
      <c r="E208" s="437"/>
    </row>
    <row r="209" spans="1:7" s="450" customFormat="1">
      <c r="A209" s="436"/>
      <c r="B209" s="450" t="s">
        <v>449</v>
      </c>
      <c r="C209" s="436"/>
      <c r="D209" s="425"/>
      <c r="E209" s="437"/>
    </row>
    <row r="210" spans="1:7" s="450" customFormat="1">
      <c r="A210" s="436"/>
      <c r="B210" s="450" t="s">
        <v>450</v>
      </c>
      <c r="C210" s="436"/>
      <c r="D210" s="425"/>
      <c r="E210" s="437"/>
    </row>
    <row r="211" spans="1:7" s="450" customFormat="1">
      <c r="A211" s="436"/>
      <c r="B211" s="450" t="s">
        <v>451</v>
      </c>
      <c r="C211" s="436"/>
      <c r="D211" s="425"/>
      <c r="E211" s="437"/>
    </row>
    <row r="212" spans="1:7" s="450" customFormat="1">
      <c r="A212" s="436"/>
      <c r="B212" s="450" t="s">
        <v>265</v>
      </c>
      <c r="C212" s="436">
        <v>24</v>
      </c>
      <c r="D212" s="427"/>
      <c r="E212" s="451">
        <f>C212*D212</f>
        <v>0</v>
      </c>
    </row>
    <row r="213" spans="1:7" s="450" customFormat="1">
      <c r="A213" s="436"/>
      <c r="C213" s="436"/>
      <c r="D213" s="425"/>
    </row>
    <row r="214" spans="1:7">
      <c r="A214" s="436">
        <v>5</v>
      </c>
      <c r="B214" s="431" t="s">
        <v>452</v>
      </c>
      <c r="D214" s="428"/>
      <c r="E214" s="445"/>
      <c r="F214" s="434"/>
      <c r="G214" s="434"/>
    </row>
    <row r="215" spans="1:7">
      <c r="B215" s="431" t="s">
        <v>453</v>
      </c>
      <c r="D215" s="428"/>
      <c r="E215" s="445"/>
      <c r="F215" s="434"/>
      <c r="G215" s="434"/>
    </row>
    <row r="216" spans="1:7">
      <c r="B216" s="431" t="s">
        <v>454</v>
      </c>
      <c r="D216" s="428"/>
      <c r="E216" s="445"/>
      <c r="F216" s="434"/>
      <c r="G216" s="434"/>
    </row>
    <row r="217" spans="1:7">
      <c r="B217" s="431" t="s">
        <v>322</v>
      </c>
      <c r="C217" s="436">
        <v>7.6</v>
      </c>
      <c r="D217" s="428"/>
      <c r="E217" s="445">
        <f>C217*D217</f>
        <v>0</v>
      </c>
    </row>
    <row r="218" spans="1:7">
      <c r="C218" s="449"/>
      <c r="E218" s="431"/>
    </row>
    <row r="219" spans="1:7">
      <c r="A219" s="436">
        <v>6</v>
      </c>
      <c r="B219" s="431" t="s">
        <v>455</v>
      </c>
      <c r="C219" s="449"/>
      <c r="E219" s="431"/>
    </row>
    <row r="220" spans="1:7">
      <c r="B220" s="431" t="s">
        <v>456</v>
      </c>
      <c r="C220" s="449"/>
      <c r="E220" s="431"/>
    </row>
    <row r="221" spans="1:7">
      <c r="B221" s="431" t="s">
        <v>265</v>
      </c>
      <c r="C221" s="449">
        <v>12</v>
      </c>
      <c r="D221" s="421"/>
      <c r="E221" s="445">
        <f>C221*D221</f>
        <v>0</v>
      </c>
    </row>
    <row r="222" spans="1:7">
      <c r="C222" s="449"/>
    </row>
    <row r="223" spans="1:7">
      <c r="A223" s="436">
        <v>7</v>
      </c>
      <c r="B223" s="431" t="s">
        <v>457</v>
      </c>
    </row>
    <row r="224" spans="1:7">
      <c r="B224" s="431" t="s">
        <v>458</v>
      </c>
    </row>
    <row r="225" spans="1:5">
      <c r="B225" s="431" t="s">
        <v>357</v>
      </c>
      <c r="C225" s="436">
        <v>1</v>
      </c>
      <c r="D225" s="421"/>
      <c r="E225" s="445">
        <f>C225*D225</f>
        <v>0</v>
      </c>
    </row>
    <row r="226" spans="1:5" ht="17.25" thickBot="1">
      <c r="B226" s="433"/>
      <c r="C226" s="447"/>
      <c r="D226" s="422"/>
      <c r="E226" s="448"/>
    </row>
    <row r="227" spans="1:5" ht="17.25" thickTop="1">
      <c r="D227" s="421"/>
    </row>
    <row r="228" spans="1:5">
      <c r="B228" s="430" t="s">
        <v>385</v>
      </c>
      <c r="C228" s="435"/>
      <c r="D228" s="417"/>
      <c r="E228" s="439">
        <f>SUM(E193:E225)</f>
        <v>0</v>
      </c>
    </row>
    <row r="229" spans="1:5">
      <c r="B229" s="430"/>
      <c r="C229" s="435"/>
      <c r="D229" s="417"/>
      <c r="E229" s="445"/>
    </row>
    <row r="230" spans="1:5">
      <c r="A230" s="431"/>
      <c r="C230" s="431"/>
      <c r="E230" s="431"/>
    </row>
    <row r="231" spans="1:5">
      <c r="A231" s="431"/>
      <c r="C231" s="431"/>
      <c r="E231" s="431"/>
    </row>
    <row r="232" spans="1:5">
      <c r="A232" s="431"/>
      <c r="C232" s="431"/>
      <c r="E232" s="431"/>
    </row>
    <row r="233" spans="1:5">
      <c r="A233" s="431"/>
      <c r="C233" s="431"/>
      <c r="E233" s="431"/>
    </row>
    <row r="234" spans="1:5">
      <c r="A234" s="431"/>
      <c r="C234" s="431"/>
      <c r="E234" s="431"/>
    </row>
    <row r="235" spans="1:5">
      <c r="A235" s="431"/>
      <c r="C235" s="431"/>
      <c r="E235" s="431"/>
    </row>
    <row r="236" spans="1:5">
      <c r="A236" s="431"/>
      <c r="C236" s="431"/>
      <c r="E236" s="431"/>
    </row>
    <row r="237" spans="1:5">
      <c r="A237" s="431"/>
      <c r="C237" s="431"/>
      <c r="E237" s="431"/>
    </row>
    <row r="238" spans="1:5">
      <c r="A238" s="431"/>
      <c r="C238" s="431"/>
      <c r="E238" s="431"/>
    </row>
    <row r="239" spans="1:5">
      <c r="A239" s="431"/>
      <c r="C239" s="431"/>
      <c r="E239" s="431"/>
    </row>
    <row r="240" spans="1:5">
      <c r="A240" s="431"/>
      <c r="C240" s="431"/>
      <c r="E240" s="431"/>
    </row>
    <row r="241" spans="1:5">
      <c r="A241" s="431"/>
      <c r="C241" s="431"/>
      <c r="E241" s="431"/>
    </row>
    <row r="242" spans="1:5">
      <c r="A242" s="431"/>
      <c r="C242" s="431"/>
      <c r="E242" s="431"/>
    </row>
    <row r="243" spans="1:5">
      <c r="A243" s="431"/>
      <c r="C243" s="431"/>
      <c r="E243" s="431"/>
    </row>
    <row r="244" spans="1:5">
      <c r="A244" s="431"/>
      <c r="C244" s="431"/>
      <c r="E244" s="431"/>
    </row>
    <row r="245" spans="1:5">
      <c r="A245" s="435"/>
      <c r="D245" s="421"/>
      <c r="E245" s="445"/>
    </row>
    <row r="246" spans="1:5">
      <c r="A246" s="435"/>
      <c r="D246" s="421"/>
      <c r="E246" s="445"/>
    </row>
    <row r="247" spans="1:5">
      <c r="A247" s="435"/>
      <c r="D247" s="421"/>
      <c r="E247" s="445"/>
    </row>
    <row r="248" spans="1:5">
      <c r="A248" s="435"/>
      <c r="D248" s="421"/>
      <c r="E248" s="445"/>
    </row>
    <row r="249" spans="1:5">
      <c r="A249" s="435"/>
      <c r="D249" s="421"/>
      <c r="E249" s="445"/>
    </row>
    <row r="250" spans="1:5">
      <c r="A250" s="435"/>
      <c r="D250" s="421"/>
      <c r="E250" s="445"/>
    </row>
    <row r="251" spans="1:5">
      <c r="A251" s="435"/>
      <c r="D251" s="421"/>
      <c r="E251" s="445"/>
    </row>
    <row r="252" spans="1:5">
      <c r="A252" s="435"/>
      <c r="D252" s="421"/>
      <c r="E252" s="445"/>
    </row>
    <row r="253" spans="1:5">
      <c r="A253" s="435"/>
      <c r="D253" s="421"/>
      <c r="E253" s="445"/>
    </row>
    <row r="254" spans="1:5" s="430" customFormat="1">
      <c r="A254" s="435"/>
      <c r="C254" s="435"/>
      <c r="D254" s="416"/>
      <c r="E254" s="439"/>
    </row>
    <row r="255" spans="1:5">
      <c r="A255" s="435"/>
      <c r="D255" s="421"/>
      <c r="E255" s="445"/>
    </row>
    <row r="256" spans="1:5">
      <c r="A256" s="435"/>
      <c r="D256" s="421"/>
      <c r="E256" s="445"/>
    </row>
  </sheetData>
  <sheetProtection algorithmName="SHA-512" hashValue="NCLPIJ2YDNdDCnIJCAxR0FlDb0fyh15VAuwnr1Ij0BaXf4jL+G9LkpF/QLz0yo0FC4un/XCw/cTHcQezvraCjw==" saltValue="FgyTphnAxCPLiMhULPFIng==" spinCount="100000" sheet="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B5832-0850-47C2-AD7E-B760799CD5D5}">
  <dimension ref="A1:G257"/>
  <sheetViews>
    <sheetView topLeftCell="A212" workbookViewId="0">
      <selection activeCell="D226" sqref="D226"/>
    </sheetView>
  </sheetViews>
  <sheetFormatPr defaultColWidth="13.7109375" defaultRowHeight="16.5"/>
  <cols>
    <col min="1" max="1" width="2.85546875" style="436" bestFit="1" customWidth="1"/>
    <col min="2" max="2" width="44.42578125" style="431" customWidth="1"/>
    <col min="3" max="3" width="4.85546875" style="436" bestFit="1" customWidth="1"/>
    <col min="4" max="4" width="11.7109375" style="414" customWidth="1"/>
    <col min="5" max="5" width="14.7109375" style="437" customWidth="1"/>
    <col min="6" max="248" width="13.7109375" style="431"/>
    <col min="249" max="249" width="3.85546875" style="431" customWidth="1"/>
    <col min="250" max="250" width="1.42578125" style="431" customWidth="1"/>
    <col min="251" max="251" width="15.28515625" style="431" customWidth="1"/>
    <col min="252" max="252" width="10.85546875" style="431" customWidth="1"/>
    <col min="253" max="253" width="8.28515625" style="431" customWidth="1"/>
    <col min="254" max="254" width="1.42578125" style="431" customWidth="1"/>
    <col min="255" max="255" width="5.7109375" style="431" customWidth="1"/>
    <col min="256" max="256" width="2.28515625" style="431" customWidth="1"/>
    <col min="257" max="258" width="0" style="431" hidden="1" customWidth="1"/>
    <col min="259" max="259" width="11.7109375" style="431" customWidth="1"/>
    <col min="260" max="260" width="3.28515625" style="431" customWidth="1"/>
    <col min="261" max="261" width="14.7109375" style="431" customWidth="1"/>
    <col min="262" max="504" width="13.7109375" style="431"/>
    <col min="505" max="505" width="3.85546875" style="431" customWidth="1"/>
    <col min="506" max="506" width="1.42578125" style="431" customWidth="1"/>
    <col min="507" max="507" width="15.28515625" style="431" customWidth="1"/>
    <col min="508" max="508" width="10.85546875" style="431" customWidth="1"/>
    <col min="509" max="509" width="8.28515625" style="431" customWidth="1"/>
    <col min="510" max="510" width="1.42578125" style="431" customWidth="1"/>
    <col min="511" max="511" width="5.7109375" style="431" customWidth="1"/>
    <col min="512" max="512" width="2.28515625" style="431" customWidth="1"/>
    <col min="513" max="514" width="0" style="431" hidden="1" customWidth="1"/>
    <col min="515" max="515" width="11.7109375" style="431" customWidth="1"/>
    <col min="516" max="516" width="3.28515625" style="431" customWidth="1"/>
    <col min="517" max="517" width="14.7109375" style="431" customWidth="1"/>
    <col min="518" max="760" width="13.7109375" style="431"/>
    <col min="761" max="761" width="3.85546875" style="431" customWidth="1"/>
    <col min="762" max="762" width="1.42578125" style="431" customWidth="1"/>
    <col min="763" max="763" width="15.28515625" style="431" customWidth="1"/>
    <col min="764" max="764" width="10.85546875" style="431" customWidth="1"/>
    <col min="765" max="765" width="8.28515625" style="431" customWidth="1"/>
    <col min="766" max="766" width="1.42578125" style="431" customWidth="1"/>
    <col min="767" max="767" width="5.7109375" style="431" customWidth="1"/>
    <col min="768" max="768" width="2.28515625" style="431" customWidth="1"/>
    <col min="769" max="770" width="0" style="431" hidden="1" customWidth="1"/>
    <col min="771" max="771" width="11.7109375" style="431" customWidth="1"/>
    <col min="772" max="772" width="3.28515625" style="431" customWidth="1"/>
    <col min="773" max="773" width="14.7109375" style="431" customWidth="1"/>
    <col min="774" max="1016" width="13.7109375" style="431"/>
    <col min="1017" max="1017" width="3.85546875" style="431" customWidth="1"/>
    <col min="1018" max="1018" width="1.42578125" style="431" customWidth="1"/>
    <col min="1019" max="1019" width="15.28515625" style="431" customWidth="1"/>
    <col min="1020" max="1020" width="10.85546875" style="431" customWidth="1"/>
    <col min="1021" max="1021" width="8.28515625" style="431" customWidth="1"/>
    <col min="1022" max="1022" width="1.42578125" style="431" customWidth="1"/>
    <col min="1023" max="1023" width="5.7109375" style="431" customWidth="1"/>
    <col min="1024" max="1024" width="2.28515625" style="431" customWidth="1"/>
    <col min="1025" max="1026" width="0" style="431" hidden="1" customWidth="1"/>
    <col min="1027" max="1027" width="11.7109375" style="431" customWidth="1"/>
    <col min="1028" max="1028" width="3.28515625" style="431" customWidth="1"/>
    <col min="1029" max="1029" width="14.7109375" style="431" customWidth="1"/>
    <col min="1030" max="1272" width="13.7109375" style="431"/>
    <col min="1273" max="1273" width="3.85546875" style="431" customWidth="1"/>
    <col min="1274" max="1274" width="1.42578125" style="431" customWidth="1"/>
    <col min="1275" max="1275" width="15.28515625" style="431" customWidth="1"/>
    <col min="1276" max="1276" width="10.85546875" style="431" customWidth="1"/>
    <col min="1277" max="1277" width="8.28515625" style="431" customWidth="1"/>
    <col min="1278" max="1278" width="1.42578125" style="431" customWidth="1"/>
    <col min="1279" max="1279" width="5.7109375" style="431" customWidth="1"/>
    <col min="1280" max="1280" width="2.28515625" style="431" customWidth="1"/>
    <col min="1281" max="1282" width="0" style="431" hidden="1" customWidth="1"/>
    <col min="1283" max="1283" width="11.7109375" style="431" customWidth="1"/>
    <col min="1284" max="1284" width="3.28515625" style="431" customWidth="1"/>
    <col min="1285" max="1285" width="14.7109375" style="431" customWidth="1"/>
    <col min="1286" max="1528" width="13.7109375" style="431"/>
    <col min="1529" max="1529" width="3.85546875" style="431" customWidth="1"/>
    <col min="1530" max="1530" width="1.42578125" style="431" customWidth="1"/>
    <col min="1531" max="1531" width="15.28515625" style="431" customWidth="1"/>
    <col min="1532" max="1532" width="10.85546875" style="431" customWidth="1"/>
    <col min="1533" max="1533" width="8.28515625" style="431" customWidth="1"/>
    <col min="1534" max="1534" width="1.42578125" style="431" customWidth="1"/>
    <col min="1535" max="1535" width="5.7109375" style="431" customWidth="1"/>
    <col min="1536" max="1536" width="2.28515625" style="431" customWidth="1"/>
    <col min="1537" max="1538" width="0" style="431" hidden="1" customWidth="1"/>
    <col min="1539" max="1539" width="11.7109375" style="431" customWidth="1"/>
    <col min="1540" max="1540" width="3.28515625" style="431" customWidth="1"/>
    <col min="1541" max="1541" width="14.7109375" style="431" customWidth="1"/>
    <col min="1542" max="1784" width="13.7109375" style="431"/>
    <col min="1785" max="1785" width="3.85546875" style="431" customWidth="1"/>
    <col min="1786" max="1786" width="1.42578125" style="431" customWidth="1"/>
    <col min="1787" max="1787" width="15.28515625" style="431" customWidth="1"/>
    <col min="1788" max="1788" width="10.85546875" style="431" customWidth="1"/>
    <col min="1789" max="1789" width="8.28515625" style="431" customWidth="1"/>
    <col min="1790" max="1790" width="1.42578125" style="431" customWidth="1"/>
    <col min="1791" max="1791" width="5.7109375" style="431" customWidth="1"/>
    <col min="1792" max="1792" width="2.28515625" style="431" customWidth="1"/>
    <col min="1793" max="1794" width="0" style="431" hidden="1" customWidth="1"/>
    <col min="1795" max="1795" width="11.7109375" style="431" customWidth="1"/>
    <col min="1796" max="1796" width="3.28515625" style="431" customWidth="1"/>
    <col min="1797" max="1797" width="14.7109375" style="431" customWidth="1"/>
    <col min="1798" max="2040" width="13.7109375" style="431"/>
    <col min="2041" max="2041" width="3.85546875" style="431" customWidth="1"/>
    <col min="2042" max="2042" width="1.42578125" style="431" customWidth="1"/>
    <col min="2043" max="2043" width="15.28515625" style="431" customWidth="1"/>
    <col min="2044" max="2044" width="10.85546875" style="431" customWidth="1"/>
    <col min="2045" max="2045" width="8.28515625" style="431" customWidth="1"/>
    <col min="2046" max="2046" width="1.42578125" style="431" customWidth="1"/>
    <col min="2047" max="2047" width="5.7109375" style="431" customWidth="1"/>
    <col min="2048" max="2048" width="2.28515625" style="431" customWidth="1"/>
    <col min="2049" max="2050" width="0" style="431" hidden="1" customWidth="1"/>
    <col min="2051" max="2051" width="11.7109375" style="431" customWidth="1"/>
    <col min="2052" max="2052" width="3.28515625" style="431" customWidth="1"/>
    <col min="2053" max="2053" width="14.7109375" style="431" customWidth="1"/>
    <col min="2054" max="2296" width="13.7109375" style="431"/>
    <col min="2297" max="2297" width="3.85546875" style="431" customWidth="1"/>
    <col min="2298" max="2298" width="1.42578125" style="431" customWidth="1"/>
    <col min="2299" max="2299" width="15.28515625" style="431" customWidth="1"/>
    <col min="2300" max="2300" width="10.85546875" style="431" customWidth="1"/>
    <col min="2301" max="2301" width="8.28515625" style="431" customWidth="1"/>
    <col min="2302" max="2302" width="1.42578125" style="431" customWidth="1"/>
    <col min="2303" max="2303" width="5.7109375" style="431" customWidth="1"/>
    <col min="2304" max="2304" width="2.28515625" style="431" customWidth="1"/>
    <col min="2305" max="2306" width="0" style="431" hidden="1" customWidth="1"/>
    <col min="2307" max="2307" width="11.7109375" style="431" customWidth="1"/>
    <col min="2308" max="2308" width="3.28515625" style="431" customWidth="1"/>
    <col min="2309" max="2309" width="14.7109375" style="431" customWidth="1"/>
    <col min="2310" max="2552" width="13.7109375" style="431"/>
    <col min="2553" max="2553" width="3.85546875" style="431" customWidth="1"/>
    <col min="2554" max="2554" width="1.42578125" style="431" customWidth="1"/>
    <col min="2555" max="2555" width="15.28515625" style="431" customWidth="1"/>
    <col min="2556" max="2556" width="10.85546875" style="431" customWidth="1"/>
    <col min="2557" max="2557" width="8.28515625" style="431" customWidth="1"/>
    <col min="2558" max="2558" width="1.42578125" style="431" customWidth="1"/>
    <col min="2559" max="2559" width="5.7109375" style="431" customWidth="1"/>
    <col min="2560" max="2560" width="2.28515625" style="431" customWidth="1"/>
    <col min="2561" max="2562" width="0" style="431" hidden="1" customWidth="1"/>
    <col min="2563" max="2563" width="11.7109375" style="431" customWidth="1"/>
    <col min="2564" max="2564" width="3.28515625" style="431" customWidth="1"/>
    <col min="2565" max="2565" width="14.7109375" style="431" customWidth="1"/>
    <col min="2566" max="2808" width="13.7109375" style="431"/>
    <col min="2809" max="2809" width="3.85546875" style="431" customWidth="1"/>
    <col min="2810" max="2810" width="1.42578125" style="431" customWidth="1"/>
    <col min="2811" max="2811" width="15.28515625" style="431" customWidth="1"/>
    <col min="2812" max="2812" width="10.85546875" style="431" customWidth="1"/>
    <col min="2813" max="2813" width="8.28515625" style="431" customWidth="1"/>
    <col min="2814" max="2814" width="1.42578125" style="431" customWidth="1"/>
    <col min="2815" max="2815" width="5.7109375" style="431" customWidth="1"/>
    <col min="2816" max="2816" width="2.28515625" style="431" customWidth="1"/>
    <col min="2817" max="2818" width="0" style="431" hidden="1" customWidth="1"/>
    <col min="2819" max="2819" width="11.7109375" style="431" customWidth="1"/>
    <col min="2820" max="2820" width="3.28515625" style="431" customWidth="1"/>
    <col min="2821" max="2821" width="14.7109375" style="431" customWidth="1"/>
    <col min="2822" max="3064" width="13.7109375" style="431"/>
    <col min="3065" max="3065" width="3.85546875" style="431" customWidth="1"/>
    <col min="3066" max="3066" width="1.42578125" style="431" customWidth="1"/>
    <col min="3067" max="3067" width="15.28515625" style="431" customWidth="1"/>
    <col min="3068" max="3068" width="10.85546875" style="431" customWidth="1"/>
    <col min="3069" max="3069" width="8.28515625" style="431" customWidth="1"/>
    <col min="3070" max="3070" width="1.42578125" style="431" customWidth="1"/>
    <col min="3071" max="3071" width="5.7109375" style="431" customWidth="1"/>
    <col min="3072" max="3072" width="2.28515625" style="431" customWidth="1"/>
    <col min="3073" max="3074" width="0" style="431" hidden="1" customWidth="1"/>
    <col min="3075" max="3075" width="11.7109375" style="431" customWidth="1"/>
    <col min="3076" max="3076" width="3.28515625" style="431" customWidth="1"/>
    <col min="3077" max="3077" width="14.7109375" style="431" customWidth="1"/>
    <col min="3078" max="3320" width="13.7109375" style="431"/>
    <col min="3321" max="3321" width="3.85546875" style="431" customWidth="1"/>
    <col min="3322" max="3322" width="1.42578125" style="431" customWidth="1"/>
    <col min="3323" max="3323" width="15.28515625" style="431" customWidth="1"/>
    <col min="3324" max="3324" width="10.85546875" style="431" customWidth="1"/>
    <col min="3325" max="3325" width="8.28515625" style="431" customWidth="1"/>
    <col min="3326" max="3326" width="1.42578125" style="431" customWidth="1"/>
    <col min="3327" max="3327" width="5.7109375" style="431" customWidth="1"/>
    <col min="3328" max="3328" width="2.28515625" style="431" customWidth="1"/>
    <col min="3329" max="3330" width="0" style="431" hidden="1" customWidth="1"/>
    <col min="3331" max="3331" width="11.7109375" style="431" customWidth="1"/>
    <col min="3332" max="3332" width="3.28515625" style="431" customWidth="1"/>
    <col min="3333" max="3333" width="14.7109375" style="431" customWidth="1"/>
    <col min="3334" max="3576" width="13.7109375" style="431"/>
    <col min="3577" max="3577" width="3.85546875" style="431" customWidth="1"/>
    <col min="3578" max="3578" width="1.42578125" style="431" customWidth="1"/>
    <col min="3579" max="3579" width="15.28515625" style="431" customWidth="1"/>
    <col min="3580" max="3580" width="10.85546875" style="431" customWidth="1"/>
    <col min="3581" max="3581" width="8.28515625" style="431" customWidth="1"/>
    <col min="3582" max="3582" width="1.42578125" style="431" customWidth="1"/>
    <col min="3583" max="3583" width="5.7109375" style="431" customWidth="1"/>
    <col min="3584" max="3584" width="2.28515625" style="431" customWidth="1"/>
    <col min="3585" max="3586" width="0" style="431" hidden="1" customWidth="1"/>
    <col min="3587" max="3587" width="11.7109375" style="431" customWidth="1"/>
    <col min="3588" max="3588" width="3.28515625" style="431" customWidth="1"/>
    <col min="3589" max="3589" width="14.7109375" style="431" customWidth="1"/>
    <col min="3590" max="3832" width="13.7109375" style="431"/>
    <col min="3833" max="3833" width="3.85546875" style="431" customWidth="1"/>
    <col min="3834" max="3834" width="1.42578125" style="431" customWidth="1"/>
    <col min="3835" max="3835" width="15.28515625" style="431" customWidth="1"/>
    <col min="3836" max="3836" width="10.85546875" style="431" customWidth="1"/>
    <col min="3837" max="3837" width="8.28515625" style="431" customWidth="1"/>
    <col min="3838" max="3838" width="1.42578125" style="431" customWidth="1"/>
    <col min="3839" max="3839" width="5.7109375" style="431" customWidth="1"/>
    <col min="3840" max="3840" width="2.28515625" style="431" customWidth="1"/>
    <col min="3841" max="3842" width="0" style="431" hidden="1" customWidth="1"/>
    <col min="3843" max="3843" width="11.7109375" style="431" customWidth="1"/>
    <col min="3844" max="3844" width="3.28515625" style="431" customWidth="1"/>
    <col min="3845" max="3845" width="14.7109375" style="431" customWidth="1"/>
    <col min="3846" max="4088" width="13.7109375" style="431"/>
    <col min="4089" max="4089" width="3.85546875" style="431" customWidth="1"/>
    <col min="4090" max="4090" width="1.42578125" style="431" customWidth="1"/>
    <col min="4091" max="4091" width="15.28515625" style="431" customWidth="1"/>
    <col min="4092" max="4092" width="10.85546875" style="431" customWidth="1"/>
    <col min="4093" max="4093" width="8.28515625" style="431" customWidth="1"/>
    <col min="4094" max="4094" width="1.42578125" style="431" customWidth="1"/>
    <col min="4095" max="4095" width="5.7109375" style="431" customWidth="1"/>
    <col min="4096" max="4096" width="2.28515625" style="431" customWidth="1"/>
    <col min="4097" max="4098" width="0" style="431" hidden="1" customWidth="1"/>
    <col min="4099" max="4099" width="11.7109375" style="431" customWidth="1"/>
    <col min="4100" max="4100" width="3.28515625" style="431" customWidth="1"/>
    <col min="4101" max="4101" width="14.7109375" style="431" customWidth="1"/>
    <col min="4102" max="4344" width="13.7109375" style="431"/>
    <col min="4345" max="4345" width="3.85546875" style="431" customWidth="1"/>
    <col min="4346" max="4346" width="1.42578125" style="431" customWidth="1"/>
    <col min="4347" max="4347" width="15.28515625" style="431" customWidth="1"/>
    <col min="4348" max="4348" width="10.85546875" style="431" customWidth="1"/>
    <col min="4349" max="4349" width="8.28515625" style="431" customWidth="1"/>
    <col min="4350" max="4350" width="1.42578125" style="431" customWidth="1"/>
    <col min="4351" max="4351" width="5.7109375" style="431" customWidth="1"/>
    <col min="4352" max="4352" width="2.28515625" style="431" customWidth="1"/>
    <col min="4353" max="4354" width="0" style="431" hidden="1" customWidth="1"/>
    <col min="4355" max="4355" width="11.7109375" style="431" customWidth="1"/>
    <col min="4356" max="4356" width="3.28515625" style="431" customWidth="1"/>
    <col min="4357" max="4357" width="14.7109375" style="431" customWidth="1"/>
    <col min="4358" max="4600" width="13.7109375" style="431"/>
    <col min="4601" max="4601" width="3.85546875" style="431" customWidth="1"/>
    <col min="4602" max="4602" width="1.42578125" style="431" customWidth="1"/>
    <col min="4603" max="4603" width="15.28515625" style="431" customWidth="1"/>
    <col min="4604" max="4604" width="10.85546875" style="431" customWidth="1"/>
    <col min="4605" max="4605" width="8.28515625" style="431" customWidth="1"/>
    <col min="4606" max="4606" width="1.42578125" style="431" customWidth="1"/>
    <col min="4607" max="4607" width="5.7109375" style="431" customWidth="1"/>
    <col min="4608" max="4608" width="2.28515625" style="431" customWidth="1"/>
    <col min="4609" max="4610" width="0" style="431" hidden="1" customWidth="1"/>
    <col min="4611" max="4611" width="11.7109375" style="431" customWidth="1"/>
    <col min="4612" max="4612" width="3.28515625" style="431" customWidth="1"/>
    <col min="4613" max="4613" width="14.7109375" style="431" customWidth="1"/>
    <col min="4614" max="4856" width="13.7109375" style="431"/>
    <col min="4857" max="4857" width="3.85546875" style="431" customWidth="1"/>
    <col min="4858" max="4858" width="1.42578125" style="431" customWidth="1"/>
    <col min="4859" max="4859" width="15.28515625" style="431" customWidth="1"/>
    <col min="4860" max="4860" width="10.85546875" style="431" customWidth="1"/>
    <col min="4861" max="4861" width="8.28515625" style="431" customWidth="1"/>
    <col min="4862" max="4862" width="1.42578125" style="431" customWidth="1"/>
    <col min="4863" max="4863" width="5.7109375" style="431" customWidth="1"/>
    <col min="4864" max="4864" width="2.28515625" style="431" customWidth="1"/>
    <col min="4865" max="4866" width="0" style="431" hidden="1" customWidth="1"/>
    <col min="4867" max="4867" width="11.7109375" style="431" customWidth="1"/>
    <col min="4868" max="4868" width="3.28515625" style="431" customWidth="1"/>
    <col min="4869" max="4869" width="14.7109375" style="431" customWidth="1"/>
    <col min="4870" max="5112" width="13.7109375" style="431"/>
    <col min="5113" max="5113" width="3.85546875" style="431" customWidth="1"/>
    <col min="5114" max="5114" width="1.42578125" style="431" customWidth="1"/>
    <col min="5115" max="5115" width="15.28515625" style="431" customWidth="1"/>
    <col min="5116" max="5116" width="10.85546875" style="431" customWidth="1"/>
    <col min="5117" max="5117" width="8.28515625" style="431" customWidth="1"/>
    <col min="5118" max="5118" width="1.42578125" style="431" customWidth="1"/>
    <col min="5119" max="5119" width="5.7109375" style="431" customWidth="1"/>
    <col min="5120" max="5120" width="2.28515625" style="431" customWidth="1"/>
    <col min="5121" max="5122" width="0" style="431" hidden="1" customWidth="1"/>
    <col min="5123" max="5123" width="11.7109375" style="431" customWidth="1"/>
    <col min="5124" max="5124" width="3.28515625" style="431" customWidth="1"/>
    <col min="5125" max="5125" width="14.7109375" style="431" customWidth="1"/>
    <col min="5126" max="5368" width="13.7109375" style="431"/>
    <col min="5369" max="5369" width="3.85546875" style="431" customWidth="1"/>
    <col min="5370" max="5370" width="1.42578125" style="431" customWidth="1"/>
    <col min="5371" max="5371" width="15.28515625" style="431" customWidth="1"/>
    <col min="5372" max="5372" width="10.85546875" style="431" customWidth="1"/>
    <col min="5373" max="5373" width="8.28515625" style="431" customWidth="1"/>
    <col min="5374" max="5374" width="1.42578125" style="431" customWidth="1"/>
    <col min="5375" max="5375" width="5.7109375" style="431" customWidth="1"/>
    <col min="5376" max="5376" width="2.28515625" style="431" customWidth="1"/>
    <col min="5377" max="5378" width="0" style="431" hidden="1" customWidth="1"/>
    <col min="5379" max="5379" width="11.7109375" style="431" customWidth="1"/>
    <col min="5380" max="5380" width="3.28515625" style="431" customWidth="1"/>
    <col min="5381" max="5381" width="14.7109375" style="431" customWidth="1"/>
    <col min="5382" max="5624" width="13.7109375" style="431"/>
    <col min="5625" max="5625" width="3.85546875" style="431" customWidth="1"/>
    <col min="5626" max="5626" width="1.42578125" style="431" customWidth="1"/>
    <col min="5627" max="5627" width="15.28515625" style="431" customWidth="1"/>
    <col min="5628" max="5628" width="10.85546875" style="431" customWidth="1"/>
    <col min="5629" max="5629" width="8.28515625" style="431" customWidth="1"/>
    <col min="5630" max="5630" width="1.42578125" style="431" customWidth="1"/>
    <col min="5631" max="5631" width="5.7109375" style="431" customWidth="1"/>
    <col min="5632" max="5632" width="2.28515625" style="431" customWidth="1"/>
    <col min="5633" max="5634" width="0" style="431" hidden="1" customWidth="1"/>
    <col min="5635" max="5635" width="11.7109375" style="431" customWidth="1"/>
    <col min="5636" max="5636" width="3.28515625" style="431" customWidth="1"/>
    <col min="5637" max="5637" width="14.7109375" style="431" customWidth="1"/>
    <col min="5638" max="5880" width="13.7109375" style="431"/>
    <col min="5881" max="5881" width="3.85546875" style="431" customWidth="1"/>
    <col min="5882" max="5882" width="1.42578125" style="431" customWidth="1"/>
    <col min="5883" max="5883" width="15.28515625" style="431" customWidth="1"/>
    <col min="5884" max="5884" width="10.85546875" style="431" customWidth="1"/>
    <col min="5885" max="5885" width="8.28515625" style="431" customWidth="1"/>
    <col min="5886" max="5886" width="1.42578125" style="431" customWidth="1"/>
    <col min="5887" max="5887" width="5.7109375" style="431" customWidth="1"/>
    <col min="5888" max="5888" width="2.28515625" style="431" customWidth="1"/>
    <col min="5889" max="5890" width="0" style="431" hidden="1" customWidth="1"/>
    <col min="5891" max="5891" width="11.7109375" style="431" customWidth="1"/>
    <col min="5892" max="5892" width="3.28515625" style="431" customWidth="1"/>
    <col min="5893" max="5893" width="14.7109375" style="431" customWidth="1"/>
    <col min="5894" max="6136" width="13.7109375" style="431"/>
    <col min="6137" max="6137" width="3.85546875" style="431" customWidth="1"/>
    <col min="6138" max="6138" width="1.42578125" style="431" customWidth="1"/>
    <col min="6139" max="6139" width="15.28515625" style="431" customWidth="1"/>
    <col min="6140" max="6140" width="10.85546875" style="431" customWidth="1"/>
    <col min="6141" max="6141" width="8.28515625" style="431" customWidth="1"/>
    <col min="6142" max="6142" width="1.42578125" style="431" customWidth="1"/>
    <col min="6143" max="6143" width="5.7109375" style="431" customWidth="1"/>
    <col min="6144" max="6144" width="2.28515625" style="431" customWidth="1"/>
    <col min="6145" max="6146" width="0" style="431" hidden="1" customWidth="1"/>
    <col min="6147" max="6147" width="11.7109375" style="431" customWidth="1"/>
    <col min="6148" max="6148" width="3.28515625" style="431" customWidth="1"/>
    <col min="6149" max="6149" width="14.7109375" style="431" customWidth="1"/>
    <col min="6150" max="6392" width="13.7109375" style="431"/>
    <col min="6393" max="6393" width="3.85546875" style="431" customWidth="1"/>
    <col min="6394" max="6394" width="1.42578125" style="431" customWidth="1"/>
    <col min="6395" max="6395" width="15.28515625" style="431" customWidth="1"/>
    <col min="6396" max="6396" width="10.85546875" style="431" customWidth="1"/>
    <col min="6397" max="6397" width="8.28515625" style="431" customWidth="1"/>
    <col min="6398" max="6398" width="1.42578125" style="431" customWidth="1"/>
    <col min="6399" max="6399" width="5.7109375" style="431" customWidth="1"/>
    <col min="6400" max="6400" width="2.28515625" style="431" customWidth="1"/>
    <col min="6401" max="6402" width="0" style="431" hidden="1" customWidth="1"/>
    <col min="6403" max="6403" width="11.7109375" style="431" customWidth="1"/>
    <col min="6404" max="6404" width="3.28515625" style="431" customWidth="1"/>
    <col min="6405" max="6405" width="14.7109375" style="431" customWidth="1"/>
    <col min="6406" max="6648" width="13.7109375" style="431"/>
    <col min="6649" max="6649" width="3.85546875" style="431" customWidth="1"/>
    <col min="6650" max="6650" width="1.42578125" style="431" customWidth="1"/>
    <col min="6651" max="6651" width="15.28515625" style="431" customWidth="1"/>
    <col min="6652" max="6652" width="10.85546875" style="431" customWidth="1"/>
    <col min="6653" max="6653" width="8.28515625" style="431" customWidth="1"/>
    <col min="6654" max="6654" width="1.42578125" style="431" customWidth="1"/>
    <col min="6655" max="6655" width="5.7109375" style="431" customWidth="1"/>
    <col min="6656" max="6656" width="2.28515625" style="431" customWidth="1"/>
    <col min="6657" max="6658" width="0" style="431" hidden="1" customWidth="1"/>
    <col min="6659" max="6659" width="11.7109375" style="431" customWidth="1"/>
    <col min="6660" max="6660" width="3.28515625" style="431" customWidth="1"/>
    <col min="6661" max="6661" width="14.7109375" style="431" customWidth="1"/>
    <col min="6662" max="6904" width="13.7109375" style="431"/>
    <col min="6905" max="6905" width="3.85546875" style="431" customWidth="1"/>
    <col min="6906" max="6906" width="1.42578125" style="431" customWidth="1"/>
    <col min="6907" max="6907" width="15.28515625" style="431" customWidth="1"/>
    <col min="6908" max="6908" width="10.85546875" style="431" customWidth="1"/>
    <col min="6909" max="6909" width="8.28515625" style="431" customWidth="1"/>
    <col min="6910" max="6910" width="1.42578125" style="431" customWidth="1"/>
    <col min="6911" max="6911" width="5.7109375" style="431" customWidth="1"/>
    <col min="6912" max="6912" width="2.28515625" style="431" customWidth="1"/>
    <col min="6913" max="6914" width="0" style="431" hidden="1" customWidth="1"/>
    <col min="6915" max="6915" width="11.7109375" style="431" customWidth="1"/>
    <col min="6916" max="6916" width="3.28515625" style="431" customWidth="1"/>
    <col min="6917" max="6917" width="14.7109375" style="431" customWidth="1"/>
    <col min="6918" max="7160" width="13.7109375" style="431"/>
    <col min="7161" max="7161" width="3.85546875" style="431" customWidth="1"/>
    <col min="7162" max="7162" width="1.42578125" style="431" customWidth="1"/>
    <col min="7163" max="7163" width="15.28515625" style="431" customWidth="1"/>
    <col min="7164" max="7164" width="10.85546875" style="431" customWidth="1"/>
    <col min="7165" max="7165" width="8.28515625" style="431" customWidth="1"/>
    <col min="7166" max="7166" width="1.42578125" style="431" customWidth="1"/>
    <col min="7167" max="7167" width="5.7109375" style="431" customWidth="1"/>
    <col min="7168" max="7168" width="2.28515625" style="431" customWidth="1"/>
    <col min="7169" max="7170" width="0" style="431" hidden="1" customWidth="1"/>
    <col min="7171" max="7171" width="11.7109375" style="431" customWidth="1"/>
    <col min="7172" max="7172" width="3.28515625" style="431" customWidth="1"/>
    <col min="7173" max="7173" width="14.7109375" style="431" customWidth="1"/>
    <col min="7174" max="7416" width="13.7109375" style="431"/>
    <col min="7417" max="7417" width="3.85546875" style="431" customWidth="1"/>
    <col min="7418" max="7418" width="1.42578125" style="431" customWidth="1"/>
    <col min="7419" max="7419" width="15.28515625" style="431" customWidth="1"/>
    <col min="7420" max="7420" width="10.85546875" style="431" customWidth="1"/>
    <col min="7421" max="7421" width="8.28515625" style="431" customWidth="1"/>
    <col min="7422" max="7422" width="1.42578125" style="431" customWidth="1"/>
    <col min="7423" max="7423" width="5.7109375" style="431" customWidth="1"/>
    <col min="7424" max="7424" width="2.28515625" style="431" customWidth="1"/>
    <col min="7425" max="7426" width="0" style="431" hidden="1" customWidth="1"/>
    <col min="7427" max="7427" width="11.7109375" style="431" customWidth="1"/>
    <col min="7428" max="7428" width="3.28515625" style="431" customWidth="1"/>
    <col min="7429" max="7429" width="14.7109375" style="431" customWidth="1"/>
    <col min="7430" max="7672" width="13.7109375" style="431"/>
    <col min="7673" max="7673" width="3.85546875" style="431" customWidth="1"/>
    <col min="7674" max="7674" width="1.42578125" style="431" customWidth="1"/>
    <col min="7675" max="7675" width="15.28515625" style="431" customWidth="1"/>
    <col min="7676" max="7676" width="10.85546875" style="431" customWidth="1"/>
    <col min="7677" max="7677" width="8.28515625" style="431" customWidth="1"/>
    <col min="7678" max="7678" width="1.42578125" style="431" customWidth="1"/>
    <col min="7679" max="7679" width="5.7109375" style="431" customWidth="1"/>
    <col min="7680" max="7680" width="2.28515625" style="431" customWidth="1"/>
    <col min="7681" max="7682" width="0" style="431" hidden="1" customWidth="1"/>
    <col min="7683" max="7683" width="11.7109375" style="431" customWidth="1"/>
    <col min="7684" max="7684" width="3.28515625" style="431" customWidth="1"/>
    <col min="7685" max="7685" width="14.7109375" style="431" customWidth="1"/>
    <col min="7686" max="7928" width="13.7109375" style="431"/>
    <col min="7929" max="7929" width="3.85546875" style="431" customWidth="1"/>
    <col min="7930" max="7930" width="1.42578125" style="431" customWidth="1"/>
    <col min="7931" max="7931" width="15.28515625" style="431" customWidth="1"/>
    <col min="7932" max="7932" width="10.85546875" style="431" customWidth="1"/>
    <col min="7933" max="7933" width="8.28515625" style="431" customWidth="1"/>
    <col min="7934" max="7934" width="1.42578125" style="431" customWidth="1"/>
    <col min="7935" max="7935" width="5.7109375" style="431" customWidth="1"/>
    <col min="7936" max="7936" width="2.28515625" style="431" customWidth="1"/>
    <col min="7937" max="7938" width="0" style="431" hidden="1" customWidth="1"/>
    <col min="7939" max="7939" width="11.7109375" style="431" customWidth="1"/>
    <col min="7940" max="7940" width="3.28515625" style="431" customWidth="1"/>
    <col min="7941" max="7941" width="14.7109375" style="431" customWidth="1"/>
    <col min="7942" max="8184" width="13.7109375" style="431"/>
    <col min="8185" max="8185" width="3.85546875" style="431" customWidth="1"/>
    <col min="8186" max="8186" width="1.42578125" style="431" customWidth="1"/>
    <col min="8187" max="8187" width="15.28515625" style="431" customWidth="1"/>
    <col min="8188" max="8188" width="10.85546875" style="431" customWidth="1"/>
    <col min="8189" max="8189" width="8.28515625" style="431" customWidth="1"/>
    <col min="8190" max="8190" width="1.42578125" style="431" customWidth="1"/>
    <col min="8191" max="8191" width="5.7109375" style="431" customWidth="1"/>
    <col min="8192" max="8192" width="2.28515625" style="431" customWidth="1"/>
    <col min="8193" max="8194" width="0" style="431" hidden="1" customWidth="1"/>
    <col min="8195" max="8195" width="11.7109375" style="431" customWidth="1"/>
    <col min="8196" max="8196" width="3.28515625" style="431" customWidth="1"/>
    <col min="8197" max="8197" width="14.7109375" style="431" customWidth="1"/>
    <col min="8198" max="8440" width="13.7109375" style="431"/>
    <col min="8441" max="8441" width="3.85546875" style="431" customWidth="1"/>
    <col min="8442" max="8442" width="1.42578125" style="431" customWidth="1"/>
    <col min="8443" max="8443" width="15.28515625" style="431" customWidth="1"/>
    <col min="8444" max="8444" width="10.85546875" style="431" customWidth="1"/>
    <col min="8445" max="8445" width="8.28515625" style="431" customWidth="1"/>
    <col min="8446" max="8446" width="1.42578125" style="431" customWidth="1"/>
    <col min="8447" max="8447" width="5.7109375" style="431" customWidth="1"/>
    <col min="8448" max="8448" width="2.28515625" style="431" customWidth="1"/>
    <col min="8449" max="8450" width="0" style="431" hidden="1" customWidth="1"/>
    <col min="8451" max="8451" width="11.7109375" style="431" customWidth="1"/>
    <col min="8452" max="8452" width="3.28515625" style="431" customWidth="1"/>
    <col min="8453" max="8453" width="14.7109375" style="431" customWidth="1"/>
    <col min="8454" max="8696" width="13.7109375" style="431"/>
    <col min="8697" max="8697" width="3.85546875" style="431" customWidth="1"/>
    <col min="8698" max="8698" width="1.42578125" style="431" customWidth="1"/>
    <col min="8699" max="8699" width="15.28515625" style="431" customWidth="1"/>
    <col min="8700" max="8700" width="10.85546875" style="431" customWidth="1"/>
    <col min="8701" max="8701" width="8.28515625" style="431" customWidth="1"/>
    <col min="8702" max="8702" width="1.42578125" style="431" customWidth="1"/>
    <col min="8703" max="8703" width="5.7109375" style="431" customWidth="1"/>
    <col min="8704" max="8704" width="2.28515625" style="431" customWidth="1"/>
    <col min="8705" max="8706" width="0" style="431" hidden="1" customWidth="1"/>
    <col min="8707" max="8707" width="11.7109375" style="431" customWidth="1"/>
    <col min="8708" max="8708" width="3.28515625" style="431" customWidth="1"/>
    <col min="8709" max="8709" width="14.7109375" style="431" customWidth="1"/>
    <col min="8710" max="8952" width="13.7109375" style="431"/>
    <col min="8953" max="8953" width="3.85546875" style="431" customWidth="1"/>
    <col min="8954" max="8954" width="1.42578125" style="431" customWidth="1"/>
    <col min="8955" max="8955" width="15.28515625" style="431" customWidth="1"/>
    <col min="8956" max="8956" width="10.85546875" style="431" customWidth="1"/>
    <col min="8957" max="8957" width="8.28515625" style="431" customWidth="1"/>
    <col min="8958" max="8958" width="1.42578125" style="431" customWidth="1"/>
    <col min="8959" max="8959" width="5.7109375" style="431" customWidth="1"/>
    <col min="8960" max="8960" width="2.28515625" style="431" customWidth="1"/>
    <col min="8961" max="8962" width="0" style="431" hidden="1" customWidth="1"/>
    <col min="8963" max="8963" width="11.7109375" style="431" customWidth="1"/>
    <col min="8964" max="8964" width="3.28515625" style="431" customWidth="1"/>
    <col min="8965" max="8965" width="14.7109375" style="431" customWidth="1"/>
    <col min="8966" max="9208" width="13.7109375" style="431"/>
    <col min="9209" max="9209" width="3.85546875" style="431" customWidth="1"/>
    <col min="9210" max="9210" width="1.42578125" style="431" customWidth="1"/>
    <col min="9211" max="9211" width="15.28515625" style="431" customWidth="1"/>
    <col min="9212" max="9212" width="10.85546875" style="431" customWidth="1"/>
    <col min="9213" max="9213" width="8.28515625" style="431" customWidth="1"/>
    <col min="9214" max="9214" width="1.42578125" style="431" customWidth="1"/>
    <col min="9215" max="9215" width="5.7109375" style="431" customWidth="1"/>
    <col min="9216" max="9216" width="2.28515625" style="431" customWidth="1"/>
    <col min="9217" max="9218" width="0" style="431" hidden="1" customWidth="1"/>
    <col min="9219" max="9219" width="11.7109375" style="431" customWidth="1"/>
    <col min="9220" max="9220" width="3.28515625" style="431" customWidth="1"/>
    <col min="9221" max="9221" width="14.7109375" style="431" customWidth="1"/>
    <col min="9222" max="9464" width="13.7109375" style="431"/>
    <col min="9465" max="9465" width="3.85546875" style="431" customWidth="1"/>
    <col min="9466" max="9466" width="1.42578125" style="431" customWidth="1"/>
    <col min="9467" max="9467" width="15.28515625" style="431" customWidth="1"/>
    <col min="9468" max="9468" width="10.85546875" style="431" customWidth="1"/>
    <col min="9469" max="9469" width="8.28515625" style="431" customWidth="1"/>
    <col min="9470" max="9470" width="1.42578125" style="431" customWidth="1"/>
    <col min="9471" max="9471" width="5.7109375" style="431" customWidth="1"/>
    <col min="9472" max="9472" width="2.28515625" style="431" customWidth="1"/>
    <col min="9473" max="9474" width="0" style="431" hidden="1" customWidth="1"/>
    <col min="9475" max="9475" width="11.7109375" style="431" customWidth="1"/>
    <col min="9476" max="9476" width="3.28515625" style="431" customWidth="1"/>
    <col min="9477" max="9477" width="14.7109375" style="431" customWidth="1"/>
    <col min="9478" max="9720" width="13.7109375" style="431"/>
    <col min="9721" max="9721" width="3.85546875" style="431" customWidth="1"/>
    <col min="9722" max="9722" width="1.42578125" style="431" customWidth="1"/>
    <col min="9723" max="9723" width="15.28515625" style="431" customWidth="1"/>
    <col min="9724" max="9724" width="10.85546875" style="431" customWidth="1"/>
    <col min="9725" max="9725" width="8.28515625" style="431" customWidth="1"/>
    <col min="9726" max="9726" width="1.42578125" style="431" customWidth="1"/>
    <col min="9727" max="9727" width="5.7109375" style="431" customWidth="1"/>
    <col min="9728" max="9728" width="2.28515625" style="431" customWidth="1"/>
    <col min="9729" max="9730" width="0" style="431" hidden="1" customWidth="1"/>
    <col min="9731" max="9731" width="11.7109375" style="431" customWidth="1"/>
    <col min="9732" max="9732" width="3.28515625" style="431" customWidth="1"/>
    <col min="9733" max="9733" width="14.7109375" style="431" customWidth="1"/>
    <col min="9734" max="9976" width="13.7109375" style="431"/>
    <col min="9977" max="9977" width="3.85546875" style="431" customWidth="1"/>
    <col min="9978" max="9978" width="1.42578125" style="431" customWidth="1"/>
    <col min="9979" max="9979" width="15.28515625" style="431" customWidth="1"/>
    <col min="9980" max="9980" width="10.85546875" style="431" customWidth="1"/>
    <col min="9981" max="9981" width="8.28515625" style="431" customWidth="1"/>
    <col min="9982" max="9982" width="1.42578125" style="431" customWidth="1"/>
    <col min="9983" max="9983" width="5.7109375" style="431" customWidth="1"/>
    <col min="9984" max="9984" width="2.28515625" style="431" customWidth="1"/>
    <col min="9985" max="9986" width="0" style="431" hidden="1" customWidth="1"/>
    <col min="9987" max="9987" width="11.7109375" style="431" customWidth="1"/>
    <col min="9988" max="9988" width="3.28515625" style="431" customWidth="1"/>
    <col min="9989" max="9989" width="14.7109375" style="431" customWidth="1"/>
    <col min="9990" max="10232" width="13.7109375" style="431"/>
    <col min="10233" max="10233" width="3.85546875" style="431" customWidth="1"/>
    <col min="10234" max="10234" width="1.42578125" style="431" customWidth="1"/>
    <col min="10235" max="10235" width="15.28515625" style="431" customWidth="1"/>
    <col min="10236" max="10236" width="10.85546875" style="431" customWidth="1"/>
    <col min="10237" max="10237" width="8.28515625" style="431" customWidth="1"/>
    <col min="10238" max="10238" width="1.42578125" style="431" customWidth="1"/>
    <col min="10239" max="10239" width="5.7109375" style="431" customWidth="1"/>
    <col min="10240" max="10240" width="2.28515625" style="431" customWidth="1"/>
    <col min="10241" max="10242" width="0" style="431" hidden="1" customWidth="1"/>
    <col min="10243" max="10243" width="11.7109375" style="431" customWidth="1"/>
    <col min="10244" max="10244" width="3.28515625" style="431" customWidth="1"/>
    <col min="10245" max="10245" width="14.7109375" style="431" customWidth="1"/>
    <col min="10246" max="10488" width="13.7109375" style="431"/>
    <col min="10489" max="10489" width="3.85546875" style="431" customWidth="1"/>
    <col min="10490" max="10490" width="1.42578125" style="431" customWidth="1"/>
    <col min="10491" max="10491" width="15.28515625" style="431" customWidth="1"/>
    <col min="10492" max="10492" width="10.85546875" style="431" customWidth="1"/>
    <col min="10493" max="10493" width="8.28515625" style="431" customWidth="1"/>
    <col min="10494" max="10494" width="1.42578125" style="431" customWidth="1"/>
    <col min="10495" max="10495" width="5.7109375" style="431" customWidth="1"/>
    <col min="10496" max="10496" width="2.28515625" style="431" customWidth="1"/>
    <col min="10497" max="10498" width="0" style="431" hidden="1" customWidth="1"/>
    <col min="10499" max="10499" width="11.7109375" style="431" customWidth="1"/>
    <col min="10500" max="10500" width="3.28515625" style="431" customWidth="1"/>
    <col min="10501" max="10501" width="14.7109375" style="431" customWidth="1"/>
    <col min="10502" max="10744" width="13.7109375" style="431"/>
    <col min="10745" max="10745" width="3.85546875" style="431" customWidth="1"/>
    <col min="10746" max="10746" width="1.42578125" style="431" customWidth="1"/>
    <col min="10747" max="10747" width="15.28515625" style="431" customWidth="1"/>
    <col min="10748" max="10748" width="10.85546875" style="431" customWidth="1"/>
    <col min="10749" max="10749" width="8.28515625" style="431" customWidth="1"/>
    <col min="10750" max="10750" width="1.42578125" style="431" customWidth="1"/>
    <col min="10751" max="10751" width="5.7109375" style="431" customWidth="1"/>
    <col min="10752" max="10752" width="2.28515625" style="431" customWidth="1"/>
    <col min="10753" max="10754" width="0" style="431" hidden="1" customWidth="1"/>
    <col min="10755" max="10755" width="11.7109375" style="431" customWidth="1"/>
    <col min="10756" max="10756" width="3.28515625" style="431" customWidth="1"/>
    <col min="10757" max="10757" width="14.7109375" style="431" customWidth="1"/>
    <col min="10758" max="11000" width="13.7109375" style="431"/>
    <col min="11001" max="11001" width="3.85546875" style="431" customWidth="1"/>
    <col min="11002" max="11002" width="1.42578125" style="431" customWidth="1"/>
    <col min="11003" max="11003" width="15.28515625" style="431" customWidth="1"/>
    <col min="11004" max="11004" width="10.85546875" style="431" customWidth="1"/>
    <col min="11005" max="11005" width="8.28515625" style="431" customWidth="1"/>
    <col min="11006" max="11006" width="1.42578125" style="431" customWidth="1"/>
    <col min="11007" max="11007" width="5.7109375" style="431" customWidth="1"/>
    <col min="11008" max="11008" width="2.28515625" style="431" customWidth="1"/>
    <col min="11009" max="11010" width="0" style="431" hidden="1" customWidth="1"/>
    <col min="11011" max="11011" width="11.7109375" style="431" customWidth="1"/>
    <col min="11012" max="11012" width="3.28515625" style="431" customWidth="1"/>
    <col min="11013" max="11013" width="14.7109375" style="431" customWidth="1"/>
    <col min="11014" max="11256" width="13.7109375" style="431"/>
    <col min="11257" max="11257" width="3.85546875" style="431" customWidth="1"/>
    <col min="11258" max="11258" width="1.42578125" style="431" customWidth="1"/>
    <col min="11259" max="11259" width="15.28515625" style="431" customWidth="1"/>
    <col min="11260" max="11260" width="10.85546875" style="431" customWidth="1"/>
    <col min="11261" max="11261" width="8.28515625" style="431" customWidth="1"/>
    <col min="11262" max="11262" width="1.42578125" style="431" customWidth="1"/>
    <col min="11263" max="11263" width="5.7109375" style="431" customWidth="1"/>
    <col min="11264" max="11264" width="2.28515625" style="431" customWidth="1"/>
    <col min="11265" max="11266" width="0" style="431" hidden="1" customWidth="1"/>
    <col min="11267" max="11267" width="11.7109375" style="431" customWidth="1"/>
    <col min="11268" max="11268" width="3.28515625" style="431" customWidth="1"/>
    <col min="11269" max="11269" width="14.7109375" style="431" customWidth="1"/>
    <col min="11270" max="11512" width="13.7109375" style="431"/>
    <col min="11513" max="11513" width="3.85546875" style="431" customWidth="1"/>
    <col min="11514" max="11514" width="1.42578125" style="431" customWidth="1"/>
    <col min="11515" max="11515" width="15.28515625" style="431" customWidth="1"/>
    <col min="11516" max="11516" width="10.85546875" style="431" customWidth="1"/>
    <col min="11517" max="11517" width="8.28515625" style="431" customWidth="1"/>
    <col min="11518" max="11518" width="1.42578125" style="431" customWidth="1"/>
    <col min="11519" max="11519" width="5.7109375" style="431" customWidth="1"/>
    <col min="11520" max="11520" width="2.28515625" style="431" customWidth="1"/>
    <col min="11521" max="11522" width="0" style="431" hidden="1" customWidth="1"/>
    <col min="11523" max="11523" width="11.7109375" style="431" customWidth="1"/>
    <col min="11524" max="11524" width="3.28515625" style="431" customWidth="1"/>
    <col min="11525" max="11525" width="14.7109375" style="431" customWidth="1"/>
    <col min="11526" max="11768" width="13.7109375" style="431"/>
    <col min="11769" max="11769" width="3.85546875" style="431" customWidth="1"/>
    <col min="11770" max="11770" width="1.42578125" style="431" customWidth="1"/>
    <col min="11771" max="11771" width="15.28515625" style="431" customWidth="1"/>
    <col min="11772" max="11772" width="10.85546875" style="431" customWidth="1"/>
    <col min="11773" max="11773" width="8.28515625" style="431" customWidth="1"/>
    <col min="11774" max="11774" width="1.42578125" style="431" customWidth="1"/>
    <col min="11775" max="11775" width="5.7109375" style="431" customWidth="1"/>
    <col min="11776" max="11776" width="2.28515625" style="431" customWidth="1"/>
    <col min="11777" max="11778" width="0" style="431" hidden="1" customWidth="1"/>
    <col min="11779" max="11779" width="11.7109375" style="431" customWidth="1"/>
    <col min="11780" max="11780" width="3.28515625" style="431" customWidth="1"/>
    <col min="11781" max="11781" width="14.7109375" style="431" customWidth="1"/>
    <col min="11782" max="12024" width="13.7109375" style="431"/>
    <col min="12025" max="12025" width="3.85546875" style="431" customWidth="1"/>
    <col min="12026" max="12026" width="1.42578125" style="431" customWidth="1"/>
    <col min="12027" max="12027" width="15.28515625" style="431" customWidth="1"/>
    <col min="12028" max="12028" width="10.85546875" style="431" customWidth="1"/>
    <col min="12029" max="12029" width="8.28515625" style="431" customWidth="1"/>
    <col min="12030" max="12030" width="1.42578125" style="431" customWidth="1"/>
    <col min="12031" max="12031" width="5.7109375" style="431" customWidth="1"/>
    <col min="12032" max="12032" width="2.28515625" style="431" customWidth="1"/>
    <col min="12033" max="12034" width="0" style="431" hidden="1" customWidth="1"/>
    <col min="12035" max="12035" width="11.7109375" style="431" customWidth="1"/>
    <col min="12036" max="12036" width="3.28515625" style="431" customWidth="1"/>
    <col min="12037" max="12037" width="14.7109375" style="431" customWidth="1"/>
    <col min="12038" max="12280" width="13.7109375" style="431"/>
    <col min="12281" max="12281" width="3.85546875" style="431" customWidth="1"/>
    <col min="12282" max="12282" width="1.42578125" style="431" customWidth="1"/>
    <col min="12283" max="12283" width="15.28515625" style="431" customWidth="1"/>
    <col min="12284" max="12284" width="10.85546875" style="431" customWidth="1"/>
    <col min="12285" max="12285" width="8.28515625" style="431" customWidth="1"/>
    <col min="12286" max="12286" width="1.42578125" style="431" customWidth="1"/>
    <col min="12287" max="12287" width="5.7109375" style="431" customWidth="1"/>
    <col min="12288" max="12288" width="2.28515625" style="431" customWidth="1"/>
    <col min="12289" max="12290" width="0" style="431" hidden="1" customWidth="1"/>
    <col min="12291" max="12291" width="11.7109375" style="431" customWidth="1"/>
    <col min="12292" max="12292" width="3.28515625" style="431" customWidth="1"/>
    <col min="12293" max="12293" width="14.7109375" style="431" customWidth="1"/>
    <col min="12294" max="12536" width="13.7109375" style="431"/>
    <col min="12537" max="12537" width="3.85546875" style="431" customWidth="1"/>
    <col min="12538" max="12538" width="1.42578125" style="431" customWidth="1"/>
    <col min="12539" max="12539" width="15.28515625" style="431" customWidth="1"/>
    <col min="12540" max="12540" width="10.85546875" style="431" customWidth="1"/>
    <col min="12541" max="12541" width="8.28515625" style="431" customWidth="1"/>
    <col min="12542" max="12542" width="1.42578125" style="431" customWidth="1"/>
    <col min="12543" max="12543" width="5.7109375" style="431" customWidth="1"/>
    <col min="12544" max="12544" width="2.28515625" style="431" customWidth="1"/>
    <col min="12545" max="12546" width="0" style="431" hidden="1" customWidth="1"/>
    <col min="12547" max="12547" width="11.7109375" style="431" customWidth="1"/>
    <col min="12548" max="12548" width="3.28515625" style="431" customWidth="1"/>
    <col min="12549" max="12549" width="14.7109375" style="431" customWidth="1"/>
    <col min="12550" max="12792" width="13.7109375" style="431"/>
    <col min="12793" max="12793" width="3.85546875" style="431" customWidth="1"/>
    <col min="12794" max="12794" width="1.42578125" style="431" customWidth="1"/>
    <col min="12795" max="12795" width="15.28515625" style="431" customWidth="1"/>
    <col min="12796" max="12796" width="10.85546875" style="431" customWidth="1"/>
    <col min="12797" max="12797" width="8.28515625" style="431" customWidth="1"/>
    <col min="12798" max="12798" width="1.42578125" style="431" customWidth="1"/>
    <col min="12799" max="12799" width="5.7109375" style="431" customWidth="1"/>
    <col min="12800" max="12800" width="2.28515625" style="431" customWidth="1"/>
    <col min="12801" max="12802" width="0" style="431" hidden="1" customWidth="1"/>
    <col min="12803" max="12803" width="11.7109375" style="431" customWidth="1"/>
    <col min="12804" max="12804" width="3.28515625" style="431" customWidth="1"/>
    <col min="12805" max="12805" width="14.7109375" style="431" customWidth="1"/>
    <col min="12806" max="13048" width="13.7109375" style="431"/>
    <col min="13049" max="13049" width="3.85546875" style="431" customWidth="1"/>
    <col min="13050" max="13050" width="1.42578125" style="431" customWidth="1"/>
    <col min="13051" max="13051" width="15.28515625" style="431" customWidth="1"/>
    <col min="13052" max="13052" width="10.85546875" style="431" customWidth="1"/>
    <col min="13053" max="13053" width="8.28515625" style="431" customWidth="1"/>
    <col min="13054" max="13054" width="1.42578125" style="431" customWidth="1"/>
    <col min="13055" max="13055" width="5.7109375" style="431" customWidth="1"/>
    <col min="13056" max="13056" width="2.28515625" style="431" customWidth="1"/>
    <col min="13057" max="13058" width="0" style="431" hidden="1" customWidth="1"/>
    <col min="13059" max="13059" width="11.7109375" style="431" customWidth="1"/>
    <col min="13060" max="13060" width="3.28515625" style="431" customWidth="1"/>
    <col min="13061" max="13061" width="14.7109375" style="431" customWidth="1"/>
    <col min="13062" max="13304" width="13.7109375" style="431"/>
    <col min="13305" max="13305" width="3.85546875" style="431" customWidth="1"/>
    <col min="13306" max="13306" width="1.42578125" style="431" customWidth="1"/>
    <col min="13307" max="13307" width="15.28515625" style="431" customWidth="1"/>
    <col min="13308" max="13308" width="10.85546875" style="431" customWidth="1"/>
    <col min="13309" max="13309" width="8.28515625" style="431" customWidth="1"/>
    <col min="13310" max="13310" width="1.42578125" style="431" customWidth="1"/>
    <col min="13311" max="13311" width="5.7109375" style="431" customWidth="1"/>
    <col min="13312" max="13312" width="2.28515625" style="431" customWidth="1"/>
    <col min="13313" max="13314" width="0" style="431" hidden="1" customWidth="1"/>
    <col min="13315" max="13315" width="11.7109375" style="431" customWidth="1"/>
    <col min="13316" max="13316" width="3.28515625" style="431" customWidth="1"/>
    <col min="13317" max="13317" width="14.7109375" style="431" customWidth="1"/>
    <col min="13318" max="13560" width="13.7109375" style="431"/>
    <col min="13561" max="13561" width="3.85546875" style="431" customWidth="1"/>
    <col min="13562" max="13562" width="1.42578125" style="431" customWidth="1"/>
    <col min="13563" max="13563" width="15.28515625" style="431" customWidth="1"/>
    <col min="13564" max="13564" width="10.85546875" style="431" customWidth="1"/>
    <col min="13565" max="13565" width="8.28515625" style="431" customWidth="1"/>
    <col min="13566" max="13566" width="1.42578125" style="431" customWidth="1"/>
    <col min="13567" max="13567" width="5.7109375" style="431" customWidth="1"/>
    <col min="13568" max="13568" width="2.28515625" style="431" customWidth="1"/>
    <col min="13569" max="13570" width="0" style="431" hidden="1" customWidth="1"/>
    <col min="13571" max="13571" width="11.7109375" style="431" customWidth="1"/>
    <col min="13572" max="13572" width="3.28515625" style="431" customWidth="1"/>
    <col min="13573" max="13573" width="14.7109375" style="431" customWidth="1"/>
    <col min="13574" max="13816" width="13.7109375" style="431"/>
    <col min="13817" max="13817" width="3.85546875" style="431" customWidth="1"/>
    <col min="13818" max="13818" width="1.42578125" style="431" customWidth="1"/>
    <col min="13819" max="13819" width="15.28515625" style="431" customWidth="1"/>
    <col min="13820" max="13820" width="10.85546875" style="431" customWidth="1"/>
    <col min="13821" max="13821" width="8.28515625" style="431" customWidth="1"/>
    <col min="13822" max="13822" width="1.42578125" style="431" customWidth="1"/>
    <col min="13823" max="13823" width="5.7109375" style="431" customWidth="1"/>
    <col min="13824" max="13824" width="2.28515625" style="431" customWidth="1"/>
    <col min="13825" max="13826" width="0" style="431" hidden="1" customWidth="1"/>
    <col min="13827" max="13827" width="11.7109375" style="431" customWidth="1"/>
    <col min="13828" max="13828" width="3.28515625" style="431" customWidth="1"/>
    <col min="13829" max="13829" width="14.7109375" style="431" customWidth="1"/>
    <col min="13830" max="14072" width="13.7109375" style="431"/>
    <col min="14073" max="14073" width="3.85546875" style="431" customWidth="1"/>
    <col min="14074" max="14074" width="1.42578125" style="431" customWidth="1"/>
    <col min="14075" max="14075" width="15.28515625" style="431" customWidth="1"/>
    <col min="14076" max="14076" width="10.85546875" style="431" customWidth="1"/>
    <col min="14077" max="14077" width="8.28515625" style="431" customWidth="1"/>
    <col min="14078" max="14078" width="1.42578125" style="431" customWidth="1"/>
    <col min="14079" max="14079" width="5.7109375" style="431" customWidth="1"/>
    <col min="14080" max="14080" width="2.28515625" style="431" customWidth="1"/>
    <col min="14081" max="14082" width="0" style="431" hidden="1" customWidth="1"/>
    <col min="14083" max="14083" width="11.7109375" style="431" customWidth="1"/>
    <col min="14084" max="14084" width="3.28515625" style="431" customWidth="1"/>
    <col min="14085" max="14085" width="14.7109375" style="431" customWidth="1"/>
    <col min="14086" max="14328" width="13.7109375" style="431"/>
    <col min="14329" max="14329" width="3.85546875" style="431" customWidth="1"/>
    <col min="14330" max="14330" width="1.42578125" style="431" customWidth="1"/>
    <col min="14331" max="14331" width="15.28515625" style="431" customWidth="1"/>
    <col min="14332" max="14332" width="10.85546875" style="431" customWidth="1"/>
    <col min="14333" max="14333" width="8.28515625" style="431" customWidth="1"/>
    <col min="14334" max="14334" width="1.42578125" style="431" customWidth="1"/>
    <col min="14335" max="14335" width="5.7109375" style="431" customWidth="1"/>
    <col min="14336" max="14336" width="2.28515625" style="431" customWidth="1"/>
    <col min="14337" max="14338" width="0" style="431" hidden="1" customWidth="1"/>
    <col min="14339" max="14339" width="11.7109375" style="431" customWidth="1"/>
    <col min="14340" max="14340" width="3.28515625" style="431" customWidth="1"/>
    <col min="14341" max="14341" width="14.7109375" style="431" customWidth="1"/>
    <col min="14342" max="14584" width="13.7109375" style="431"/>
    <col min="14585" max="14585" width="3.85546875" style="431" customWidth="1"/>
    <col min="14586" max="14586" width="1.42578125" style="431" customWidth="1"/>
    <col min="14587" max="14587" width="15.28515625" style="431" customWidth="1"/>
    <col min="14588" max="14588" width="10.85546875" style="431" customWidth="1"/>
    <col min="14589" max="14589" width="8.28515625" style="431" customWidth="1"/>
    <col min="14590" max="14590" width="1.42578125" style="431" customWidth="1"/>
    <col min="14591" max="14591" width="5.7109375" style="431" customWidth="1"/>
    <col min="14592" max="14592" width="2.28515625" style="431" customWidth="1"/>
    <col min="14593" max="14594" width="0" style="431" hidden="1" customWidth="1"/>
    <col min="14595" max="14595" width="11.7109375" style="431" customWidth="1"/>
    <col min="14596" max="14596" width="3.28515625" style="431" customWidth="1"/>
    <col min="14597" max="14597" width="14.7109375" style="431" customWidth="1"/>
    <col min="14598" max="14840" width="13.7109375" style="431"/>
    <col min="14841" max="14841" width="3.85546875" style="431" customWidth="1"/>
    <col min="14842" max="14842" width="1.42578125" style="431" customWidth="1"/>
    <col min="14843" max="14843" width="15.28515625" style="431" customWidth="1"/>
    <col min="14844" max="14844" width="10.85546875" style="431" customWidth="1"/>
    <col min="14845" max="14845" width="8.28515625" style="431" customWidth="1"/>
    <col min="14846" max="14846" width="1.42578125" style="431" customWidth="1"/>
    <col min="14847" max="14847" width="5.7109375" style="431" customWidth="1"/>
    <col min="14848" max="14848" width="2.28515625" style="431" customWidth="1"/>
    <col min="14849" max="14850" width="0" style="431" hidden="1" customWidth="1"/>
    <col min="14851" max="14851" width="11.7109375" style="431" customWidth="1"/>
    <col min="14852" max="14852" width="3.28515625" style="431" customWidth="1"/>
    <col min="14853" max="14853" width="14.7109375" style="431" customWidth="1"/>
    <col min="14854" max="15096" width="13.7109375" style="431"/>
    <col min="15097" max="15097" width="3.85546875" style="431" customWidth="1"/>
    <col min="15098" max="15098" width="1.42578125" style="431" customWidth="1"/>
    <col min="15099" max="15099" width="15.28515625" style="431" customWidth="1"/>
    <col min="15100" max="15100" width="10.85546875" style="431" customWidth="1"/>
    <col min="15101" max="15101" width="8.28515625" style="431" customWidth="1"/>
    <col min="15102" max="15102" width="1.42578125" style="431" customWidth="1"/>
    <col min="15103" max="15103" width="5.7109375" style="431" customWidth="1"/>
    <col min="15104" max="15104" width="2.28515625" style="431" customWidth="1"/>
    <col min="15105" max="15106" width="0" style="431" hidden="1" customWidth="1"/>
    <col min="15107" max="15107" width="11.7109375" style="431" customWidth="1"/>
    <col min="15108" max="15108" width="3.28515625" style="431" customWidth="1"/>
    <col min="15109" max="15109" width="14.7109375" style="431" customWidth="1"/>
    <col min="15110" max="15352" width="13.7109375" style="431"/>
    <col min="15353" max="15353" width="3.85546875" style="431" customWidth="1"/>
    <col min="15354" max="15354" width="1.42578125" style="431" customWidth="1"/>
    <col min="15355" max="15355" width="15.28515625" style="431" customWidth="1"/>
    <col min="15356" max="15356" width="10.85546875" style="431" customWidth="1"/>
    <col min="15357" max="15357" width="8.28515625" style="431" customWidth="1"/>
    <col min="15358" max="15358" width="1.42578125" style="431" customWidth="1"/>
    <col min="15359" max="15359" width="5.7109375" style="431" customWidth="1"/>
    <col min="15360" max="15360" width="2.28515625" style="431" customWidth="1"/>
    <col min="15361" max="15362" width="0" style="431" hidden="1" customWidth="1"/>
    <col min="15363" max="15363" width="11.7109375" style="431" customWidth="1"/>
    <col min="15364" max="15364" width="3.28515625" style="431" customWidth="1"/>
    <col min="15365" max="15365" width="14.7109375" style="431" customWidth="1"/>
    <col min="15366" max="15608" width="13.7109375" style="431"/>
    <col min="15609" max="15609" width="3.85546875" style="431" customWidth="1"/>
    <col min="15610" max="15610" width="1.42578125" style="431" customWidth="1"/>
    <col min="15611" max="15611" width="15.28515625" style="431" customWidth="1"/>
    <col min="15612" max="15612" width="10.85546875" style="431" customWidth="1"/>
    <col min="15613" max="15613" width="8.28515625" style="431" customWidth="1"/>
    <col min="15614" max="15614" width="1.42578125" style="431" customWidth="1"/>
    <col min="15615" max="15615" width="5.7109375" style="431" customWidth="1"/>
    <col min="15616" max="15616" width="2.28515625" style="431" customWidth="1"/>
    <col min="15617" max="15618" width="0" style="431" hidden="1" customWidth="1"/>
    <col min="15619" max="15619" width="11.7109375" style="431" customWidth="1"/>
    <col min="15620" max="15620" width="3.28515625" style="431" customWidth="1"/>
    <col min="15621" max="15621" width="14.7109375" style="431" customWidth="1"/>
    <col min="15622" max="15864" width="13.7109375" style="431"/>
    <col min="15865" max="15865" width="3.85546875" style="431" customWidth="1"/>
    <col min="15866" max="15866" width="1.42578125" style="431" customWidth="1"/>
    <col min="15867" max="15867" width="15.28515625" style="431" customWidth="1"/>
    <col min="15868" max="15868" width="10.85546875" style="431" customWidth="1"/>
    <col min="15869" max="15869" width="8.28515625" style="431" customWidth="1"/>
    <col min="15870" max="15870" width="1.42578125" style="431" customWidth="1"/>
    <col min="15871" max="15871" width="5.7109375" style="431" customWidth="1"/>
    <col min="15872" max="15872" width="2.28515625" style="431" customWidth="1"/>
    <col min="15873" max="15874" width="0" style="431" hidden="1" customWidth="1"/>
    <col min="15875" max="15875" width="11.7109375" style="431" customWidth="1"/>
    <col min="15876" max="15876" width="3.28515625" style="431" customWidth="1"/>
    <col min="15877" max="15877" width="14.7109375" style="431" customWidth="1"/>
    <col min="15878" max="16120" width="13.7109375" style="431"/>
    <col min="16121" max="16121" width="3.85546875" style="431" customWidth="1"/>
    <col min="16122" max="16122" width="1.42578125" style="431" customWidth="1"/>
    <col min="16123" max="16123" width="15.28515625" style="431" customWidth="1"/>
    <col min="16124" max="16124" width="10.85546875" style="431" customWidth="1"/>
    <col min="16125" max="16125" width="8.28515625" style="431" customWidth="1"/>
    <col min="16126" max="16126" width="1.42578125" style="431" customWidth="1"/>
    <col min="16127" max="16127" width="5.7109375" style="431" customWidth="1"/>
    <col min="16128" max="16128" width="2.28515625" style="431" customWidth="1"/>
    <col min="16129" max="16130" width="0" style="431" hidden="1" customWidth="1"/>
    <col min="16131" max="16131" width="11.7109375" style="431" customWidth="1"/>
    <col min="16132" max="16132" width="3.28515625" style="431" customWidth="1"/>
    <col min="16133" max="16133" width="14.7109375" style="431" customWidth="1"/>
    <col min="16134" max="16384" width="13.7109375" style="431"/>
  </cols>
  <sheetData>
    <row r="1" spans="1:5">
      <c r="A1" s="435"/>
      <c r="D1" s="415"/>
    </row>
    <row r="2" spans="1:5" s="430" customFormat="1">
      <c r="A2" s="435"/>
      <c r="B2" s="438" t="s">
        <v>459</v>
      </c>
      <c r="C2" s="435"/>
      <c r="D2" s="416"/>
      <c r="E2" s="439"/>
    </row>
    <row r="3" spans="1:5" s="430" customFormat="1" ht="17.25" thickBot="1">
      <c r="A3" s="435"/>
      <c r="B3" s="438"/>
      <c r="C3" s="435"/>
      <c r="D3" s="416"/>
      <c r="E3" s="439"/>
    </row>
    <row r="4" spans="1:5" s="430" customFormat="1" ht="17.25" thickBot="1">
      <c r="A4" s="435"/>
      <c r="B4" s="440" t="s">
        <v>384</v>
      </c>
      <c r="C4" s="441"/>
      <c r="D4" s="418"/>
      <c r="E4" s="442">
        <f>SUM(E187)</f>
        <v>0</v>
      </c>
    </row>
    <row r="5" spans="1:5" s="430" customFormat="1" ht="17.25" thickBot="1">
      <c r="A5" s="435"/>
      <c r="C5" s="435"/>
      <c r="D5" s="419"/>
      <c r="E5" s="443"/>
    </row>
    <row r="6" spans="1:5" s="430" customFormat="1" ht="17.25" thickBot="1">
      <c r="A6" s="435"/>
      <c r="B6" s="440" t="s">
        <v>385</v>
      </c>
      <c r="C6" s="441"/>
      <c r="D6" s="418"/>
      <c r="E6" s="442">
        <f>SUM(E229)</f>
        <v>0</v>
      </c>
    </row>
    <row r="7" spans="1:5" s="430" customFormat="1">
      <c r="A7" s="435"/>
      <c r="C7" s="435"/>
      <c r="D7" s="419"/>
      <c r="E7" s="443"/>
    </row>
    <row r="8" spans="1:5" s="429" customFormat="1">
      <c r="A8" s="444"/>
      <c r="B8" s="429" t="s">
        <v>386</v>
      </c>
      <c r="C8" s="444"/>
      <c r="D8" s="419"/>
      <c r="E8" s="443">
        <f>SUM(E6+E4)</f>
        <v>0</v>
      </c>
    </row>
    <row r="9" spans="1:5">
      <c r="A9" s="435"/>
      <c r="D9" s="421"/>
      <c r="E9" s="445"/>
    </row>
    <row r="10" spans="1:5" s="430" customFormat="1">
      <c r="A10" s="435"/>
      <c r="B10" s="430" t="s">
        <v>387</v>
      </c>
      <c r="D10" s="417"/>
      <c r="E10" s="446"/>
    </row>
    <row r="11" spans="1:5" s="430" customFormat="1">
      <c r="B11" s="430" t="s">
        <v>388</v>
      </c>
      <c r="D11" s="417"/>
      <c r="E11" s="446"/>
    </row>
    <row r="12" spans="1:5" s="430" customFormat="1">
      <c r="C12" s="435"/>
      <c r="D12" s="417"/>
      <c r="E12" s="446"/>
    </row>
    <row r="13" spans="1:5" s="430" customFormat="1">
      <c r="A13" s="435"/>
      <c r="B13" s="430" t="s">
        <v>389</v>
      </c>
      <c r="C13" s="435"/>
      <c r="D13" s="417"/>
      <c r="E13" s="446"/>
    </row>
    <row r="15" spans="1:5" hidden="1">
      <c r="A15" s="436">
        <v>1</v>
      </c>
      <c r="B15" s="431" t="s">
        <v>390</v>
      </c>
    </row>
    <row r="16" spans="1:5" hidden="1">
      <c r="A16" s="436" t="s">
        <v>391</v>
      </c>
      <c r="B16" s="431" t="s">
        <v>392</v>
      </c>
    </row>
    <row r="17" spans="1:3" hidden="1">
      <c r="B17" s="431" t="s">
        <v>393</v>
      </c>
    </row>
    <row r="18" spans="1:3" hidden="1">
      <c r="B18" s="431" t="s">
        <v>394</v>
      </c>
    </row>
    <row r="19" spans="1:3" hidden="1"/>
    <row r="20" spans="1:3" hidden="1">
      <c r="B20" s="431" t="s">
        <v>395</v>
      </c>
    </row>
    <row r="21" spans="1:3" hidden="1">
      <c r="B21" s="431" t="s">
        <v>391</v>
      </c>
    </row>
    <row r="22" spans="1:3" hidden="1">
      <c r="B22" s="431" t="s">
        <v>396</v>
      </c>
    </row>
    <row r="23" spans="1:3" hidden="1">
      <c r="B23" s="431" t="s">
        <v>397</v>
      </c>
    </row>
    <row r="24" spans="1:3" hidden="1">
      <c r="B24" s="431" t="s">
        <v>398</v>
      </c>
    </row>
    <row r="25" spans="1:3" hidden="1"/>
    <row r="26" spans="1:3" hidden="1">
      <c r="B26" s="431" t="s">
        <v>4</v>
      </c>
      <c r="C26" s="436">
        <v>0</v>
      </c>
    </row>
    <row r="27" spans="1:3" hidden="1"/>
    <row r="28" spans="1:3" hidden="1">
      <c r="A28" s="436">
        <v>1</v>
      </c>
      <c r="B28" s="431" t="s">
        <v>390</v>
      </c>
    </row>
    <row r="29" spans="1:3" hidden="1">
      <c r="A29" s="436" t="s">
        <v>391</v>
      </c>
      <c r="B29" s="431" t="s">
        <v>399</v>
      </c>
    </row>
    <row r="30" spans="1:3" hidden="1">
      <c r="B30" s="431" t="s">
        <v>391</v>
      </c>
    </row>
    <row r="31" spans="1:3" hidden="1">
      <c r="B31" s="431" t="s">
        <v>396</v>
      </c>
    </row>
    <row r="32" spans="1:3" hidden="1">
      <c r="B32" s="431" t="s">
        <v>397</v>
      </c>
    </row>
    <row r="33" spans="1:3" hidden="1">
      <c r="B33" s="431" t="s">
        <v>398</v>
      </c>
    </row>
    <row r="34" spans="1:3" hidden="1"/>
    <row r="35" spans="1:3" hidden="1">
      <c r="B35" s="431" t="s">
        <v>4</v>
      </c>
      <c r="C35" s="436">
        <v>0</v>
      </c>
    </row>
    <row r="36" spans="1:3" hidden="1"/>
    <row r="37" spans="1:3" hidden="1">
      <c r="A37" s="436">
        <v>2</v>
      </c>
      <c r="B37" s="431" t="s">
        <v>400</v>
      </c>
    </row>
    <row r="38" spans="1:3" hidden="1">
      <c r="A38" s="436" t="s">
        <v>391</v>
      </c>
      <c r="B38" s="431" t="s">
        <v>401</v>
      </c>
    </row>
    <row r="39" spans="1:3" hidden="1">
      <c r="B39" s="431" t="s">
        <v>391</v>
      </c>
    </row>
    <row r="40" spans="1:3" hidden="1">
      <c r="B40" s="431" t="s">
        <v>402</v>
      </c>
    </row>
    <row r="41" spans="1:3" hidden="1">
      <c r="B41" s="431" t="s">
        <v>398</v>
      </c>
    </row>
    <row r="42" spans="1:3" hidden="1"/>
    <row r="43" spans="1:3" hidden="1">
      <c r="B43" s="431" t="s">
        <v>4</v>
      </c>
      <c r="C43" s="436">
        <v>0</v>
      </c>
    </row>
    <row r="44" spans="1:3" hidden="1"/>
    <row r="45" spans="1:3" hidden="1">
      <c r="A45" s="436">
        <v>3</v>
      </c>
      <c r="B45" s="431" t="s">
        <v>403</v>
      </c>
    </row>
    <row r="46" spans="1:3" hidden="1">
      <c r="B46" s="431" t="s">
        <v>404</v>
      </c>
    </row>
    <row r="47" spans="1:3" hidden="1">
      <c r="B47" s="431" t="s">
        <v>405</v>
      </c>
    </row>
    <row r="48" spans="1:3" hidden="1"/>
    <row r="49" spans="2:2" hidden="1">
      <c r="B49" s="431" t="s">
        <v>406</v>
      </c>
    </row>
    <row r="50" spans="2:2" hidden="1">
      <c r="B50" s="431" t="s">
        <v>407</v>
      </c>
    </row>
    <row r="51" spans="2:2" hidden="1">
      <c r="B51" s="431" t="s">
        <v>408</v>
      </c>
    </row>
    <row r="52" spans="2:2" hidden="1">
      <c r="B52" s="431" t="s">
        <v>409</v>
      </c>
    </row>
    <row r="53" spans="2:2" hidden="1">
      <c r="B53" s="431" t="s">
        <v>410</v>
      </c>
    </row>
    <row r="54" spans="2:2" hidden="1">
      <c r="B54" s="431" t="s">
        <v>411</v>
      </c>
    </row>
    <row r="55" spans="2:2" hidden="1">
      <c r="B55" s="431" t="s">
        <v>412</v>
      </c>
    </row>
    <row r="56" spans="2:2" hidden="1">
      <c r="B56" s="431" t="s">
        <v>413</v>
      </c>
    </row>
    <row r="57" spans="2:2" hidden="1">
      <c r="B57" s="431" t="s">
        <v>414</v>
      </c>
    </row>
    <row r="58" spans="2:2" hidden="1">
      <c r="B58" s="431" t="s">
        <v>415</v>
      </c>
    </row>
    <row r="59" spans="2:2" hidden="1">
      <c r="B59" s="431" t="s">
        <v>416</v>
      </c>
    </row>
    <row r="60" spans="2:2" hidden="1">
      <c r="B60" s="431" t="s">
        <v>417</v>
      </c>
    </row>
    <row r="61" spans="2:2" hidden="1">
      <c r="B61" s="431" t="s">
        <v>418</v>
      </c>
    </row>
    <row r="62" spans="2:2" hidden="1">
      <c r="B62" s="431" t="s">
        <v>419</v>
      </c>
    </row>
    <row r="63" spans="2:2" hidden="1">
      <c r="B63" s="431" t="s">
        <v>420</v>
      </c>
    </row>
    <row r="64" spans="2:2" hidden="1">
      <c r="B64" s="431" t="s">
        <v>421</v>
      </c>
    </row>
    <row r="65" spans="1:3" hidden="1">
      <c r="B65" s="431" t="s">
        <v>422</v>
      </c>
    </row>
    <row r="66" spans="1:3" hidden="1">
      <c r="B66" s="431" t="s">
        <v>409</v>
      </c>
    </row>
    <row r="67" spans="1:3" hidden="1">
      <c r="B67" s="431" t="s">
        <v>410</v>
      </c>
    </row>
    <row r="68" spans="1:3" hidden="1">
      <c r="B68" s="431" t="s">
        <v>398</v>
      </c>
    </row>
    <row r="69" spans="1:3" hidden="1"/>
    <row r="70" spans="1:3" hidden="1">
      <c r="B70" s="431" t="s">
        <v>4</v>
      </c>
      <c r="C70" s="436">
        <v>0</v>
      </c>
    </row>
    <row r="71" spans="1:3" hidden="1"/>
    <row r="72" spans="1:3" hidden="1">
      <c r="A72" s="436">
        <v>3</v>
      </c>
      <c r="B72" s="431" t="s">
        <v>423</v>
      </c>
    </row>
    <row r="73" spans="1:3" hidden="1">
      <c r="B73" s="431" t="s">
        <v>424</v>
      </c>
    </row>
    <row r="74" spans="1:3" hidden="1">
      <c r="B74" s="431" t="s">
        <v>425</v>
      </c>
    </row>
    <row r="75" spans="1:3" hidden="1"/>
    <row r="76" spans="1:3" hidden="1">
      <c r="B76" s="431" t="s">
        <v>415</v>
      </c>
    </row>
    <row r="77" spans="1:3" hidden="1">
      <c r="B77" s="431" t="s">
        <v>426</v>
      </c>
    </row>
    <row r="78" spans="1:3" hidden="1">
      <c r="B78" s="431" t="s">
        <v>426</v>
      </c>
    </row>
    <row r="79" spans="1:3" hidden="1">
      <c r="B79" s="431" t="s">
        <v>427</v>
      </c>
    </row>
    <row r="80" spans="1:3" hidden="1">
      <c r="B80" s="431" t="s">
        <v>427</v>
      </c>
    </row>
    <row r="81" spans="1:5" hidden="1">
      <c r="B81" s="431" t="s">
        <v>418</v>
      </c>
    </row>
    <row r="82" spans="1:5" hidden="1">
      <c r="B82" s="431" t="s">
        <v>418</v>
      </c>
    </row>
    <row r="83" spans="1:5" hidden="1">
      <c r="B83" s="431" t="s">
        <v>428</v>
      </c>
    </row>
    <row r="84" spans="1:5" hidden="1">
      <c r="B84" s="431" t="s">
        <v>428</v>
      </c>
    </row>
    <row r="85" spans="1:5" hidden="1">
      <c r="B85" s="431" t="s">
        <v>428</v>
      </c>
    </row>
    <row r="86" spans="1:5" hidden="1">
      <c r="B86" s="431" t="s">
        <v>428</v>
      </c>
    </row>
    <row r="87" spans="1:5" hidden="1">
      <c r="B87" s="431" t="s">
        <v>429</v>
      </c>
    </row>
    <row r="88" spans="1:5" hidden="1">
      <c r="B88" s="431" t="s">
        <v>409</v>
      </c>
    </row>
    <row r="89" spans="1:5" hidden="1">
      <c r="B89" s="431" t="s">
        <v>410</v>
      </c>
    </row>
    <row r="90" spans="1:5" hidden="1">
      <c r="B90" s="431" t="s">
        <v>398</v>
      </c>
    </row>
    <row r="91" spans="1:5" hidden="1"/>
    <row r="92" spans="1:5" hidden="1">
      <c r="B92" s="431" t="s">
        <v>4</v>
      </c>
      <c r="C92" s="436">
        <v>0</v>
      </c>
    </row>
    <row r="93" spans="1:5" hidden="1"/>
    <row r="94" spans="1:5">
      <c r="A94" s="436">
        <v>1</v>
      </c>
      <c r="B94" s="431" t="s">
        <v>430</v>
      </c>
    </row>
    <row r="95" spans="1:5">
      <c r="B95" s="431" t="s">
        <v>61</v>
      </c>
      <c r="C95" s="436">
        <v>1</v>
      </c>
      <c r="D95" s="421"/>
      <c r="E95" s="445">
        <f>C95*D95</f>
        <v>0</v>
      </c>
    </row>
    <row r="97" spans="1:3" hidden="1">
      <c r="A97" s="436">
        <v>1</v>
      </c>
      <c r="B97" s="431" t="s">
        <v>390</v>
      </c>
    </row>
    <row r="98" spans="1:3" hidden="1">
      <c r="A98" s="436" t="s">
        <v>391</v>
      </c>
      <c r="B98" s="431" t="s">
        <v>392</v>
      </c>
    </row>
    <row r="99" spans="1:3" hidden="1">
      <c r="B99" s="431" t="s">
        <v>393</v>
      </c>
    </row>
    <row r="100" spans="1:3" hidden="1">
      <c r="B100" s="431" t="s">
        <v>394</v>
      </c>
    </row>
    <row r="101" spans="1:3" hidden="1"/>
    <row r="102" spans="1:3" hidden="1">
      <c r="B102" s="431" t="s">
        <v>395</v>
      </c>
    </row>
    <row r="103" spans="1:3" hidden="1">
      <c r="B103" s="431" t="s">
        <v>391</v>
      </c>
    </row>
    <row r="104" spans="1:3" hidden="1">
      <c r="B104" s="431" t="s">
        <v>396</v>
      </c>
    </row>
    <row r="105" spans="1:3" hidden="1">
      <c r="B105" s="431" t="s">
        <v>397</v>
      </c>
    </row>
    <row r="106" spans="1:3" hidden="1">
      <c r="B106" s="431" t="s">
        <v>398</v>
      </c>
    </row>
    <row r="107" spans="1:3" hidden="1"/>
    <row r="108" spans="1:3" hidden="1">
      <c r="B108" s="431" t="s">
        <v>4</v>
      </c>
      <c r="C108" s="436">
        <v>0</v>
      </c>
    </row>
    <row r="109" spans="1:3" hidden="1"/>
    <row r="110" spans="1:3" hidden="1">
      <c r="A110" s="436">
        <v>1</v>
      </c>
      <c r="B110" s="431" t="s">
        <v>390</v>
      </c>
    </row>
    <row r="111" spans="1:3" hidden="1">
      <c r="A111" s="436" t="s">
        <v>391</v>
      </c>
      <c r="B111" s="431" t="s">
        <v>399</v>
      </c>
    </row>
    <row r="112" spans="1:3" hidden="1">
      <c r="B112" s="431" t="s">
        <v>391</v>
      </c>
    </row>
    <row r="113" spans="1:3" hidden="1">
      <c r="B113" s="431" t="s">
        <v>396</v>
      </c>
    </row>
    <row r="114" spans="1:3" hidden="1">
      <c r="B114" s="431" t="s">
        <v>397</v>
      </c>
    </row>
    <row r="115" spans="1:3" hidden="1">
      <c r="B115" s="431" t="s">
        <v>398</v>
      </c>
    </row>
    <row r="116" spans="1:3" hidden="1"/>
    <row r="117" spans="1:3" hidden="1">
      <c r="B117" s="431" t="s">
        <v>4</v>
      </c>
      <c r="C117" s="436">
        <v>0</v>
      </c>
    </row>
    <row r="118" spans="1:3" hidden="1"/>
    <row r="119" spans="1:3" hidden="1">
      <c r="A119" s="436">
        <v>2</v>
      </c>
      <c r="B119" s="431" t="s">
        <v>400</v>
      </c>
    </row>
    <row r="120" spans="1:3" hidden="1">
      <c r="A120" s="436" t="s">
        <v>391</v>
      </c>
      <c r="B120" s="431" t="s">
        <v>401</v>
      </c>
    </row>
    <row r="121" spans="1:3" hidden="1">
      <c r="B121" s="431" t="s">
        <v>391</v>
      </c>
    </row>
    <row r="122" spans="1:3" hidden="1">
      <c r="B122" s="431" t="s">
        <v>402</v>
      </c>
    </row>
    <row r="123" spans="1:3" hidden="1">
      <c r="B123" s="431" t="s">
        <v>398</v>
      </c>
    </row>
    <row r="124" spans="1:3" hidden="1"/>
    <row r="125" spans="1:3" hidden="1">
      <c r="B125" s="431" t="s">
        <v>4</v>
      </c>
      <c r="C125" s="436">
        <v>0</v>
      </c>
    </row>
    <row r="126" spans="1:3" hidden="1"/>
    <row r="127" spans="1:3" hidden="1">
      <c r="A127" s="436">
        <v>3</v>
      </c>
      <c r="B127" s="431" t="s">
        <v>403</v>
      </c>
    </row>
    <row r="128" spans="1:3" hidden="1">
      <c r="B128" s="431" t="s">
        <v>404</v>
      </c>
    </row>
    <row r="129" spans="2:2" hidden="1">
      <c r="B129" s="431" t="s">
        <v>405</v>
      </c>
    </row>
    <row r="130" spans="2:2" hidden="1"/>
    <row r="131" spans="2:2" hidden="1">
      <c r="B131" s="431" t="s">
        <v>406</v>
      </c>
    </row>
    <row r="132" spans="2:2" hidden="1">
      <c r="B132" s="431" t="s">
        <v>407</v>
      </c>
    </row>
    <row r="133" spans="2:2" hidden="1">
      <c r="B133" s="431" t="s">
        <v>408</v>
      </c>
    </row>
    <row r="134" spans="2:2" hidden="1">
      <c r="B134" s="431" t="s">
        <v>409</v>
      </c>
    </row>
    <row r="135" spans="2:2" hidden="1">
      <c r="B135" s="431" t="s">
        <v>410</v>
      </c>
    </row>
    <row r="136" spans="2:2" hidden="1">
      <c r="B136" s="431" t="s">
        <v>411</v>
      </c>
    </row>
    <row r="137" spans="2:2" hidden="1">
      <c r="B137" s="431" t="s">
        <v>412</v>
      </c>
    </row>
    <row r="138" spans="2:2" hidden="1">
      <c r="B138" s="431" t="s">
        <v>413</v>
      </c>
    </row>
    <row r="139" spans="2:2" hidden="1">
      <c r="B139" s="431" t="s">
        <v>414</v>
      </c>
    </row>
    <row r="140" spans="2:2" hidden="1">
      <c r="B140" s="431" t="s">
        <v>415</v>
      </c>
    </row>
    <row r="141" spans="2:2" hidden="1">
      <c r="B141" s="431" t="s">
        <v>416</v>
      </c>
    </row>
    <row r="142" spans="2:2" hidden="1">
      <c r="B142" s="431" t="s">
        <v>417</v>
      </c>
    </row>
    <row r="143" spans="2:2" hidden="1">
      <c r="B143" s="431" t="s">
        <v>418</v>
      </c>
    </row>
    <row r="144" spans="2:2" hidden="1">
      <c r="B144" s="431" t="s">
        <v>419</v>
      </c>
    </row>
    <row r="145" spans="1:3" hidden="1">
      <c r="B145" s="431" t="s">
        <v>420</v>
      </c>
    </row>
    <row r="146" spans="1:3" hidden="1">
      <c r="B146" s="431" t="s">
        <v>421</v>
      </c>
    </row>
    <row r="147" spans="1:3" hidden="1">
      <c r="B147" s="431" t="s">
        <v>422</v>
      </c>
    </row>
    <row r="148" spans="1:3" hidden="1">
      <c r="B148" s="431" t="s">
        <v>409</v>
      </c>
    </row>
    <row r="149" spans="1:3" hidden="1">
      <c r="B149" s="431" t="s">
        <v>410</v>
      </c>
    </row>
    <row r="150" spans="1:3" hidden="1">
      <c r="B150" s="431" t="s">
        <v>398</v>
      </c>
    </row>
    <row r="151" spans="1:3" hidden="1"/>
    <row r="152" spans="1:3" hidden="1">
      <c r="B152" s="431" t="s">
        <v>4</v>
      </c>
      <c r="C152" s="436">
        <v>0</v>
      </c>
    </row>
    <row r="153" spans="1:3" hidden="1"/>
    <row r="154" spans="1:3" hidden="1">
      <c r="A154" s="436">
        <v>3</v>
      </c>
      <c r="B154" s="431" t="s">
        <v>423</v>
      </c>
    </row>
    <row r="155" spans="1:3" hidden="1">
      <c r="B155" s="431" t="s">
        <v>424</v>
      </c>
    </row>
    <row r="156" spans="1:3" hidden="1">
      <c r="B156" s="431" t="s">
        <v>425</v>
      </c>
    </row>
    <row r="157" spans="1:3" hidden="1"/>
    <row r="158" spans="1:3" hidden="1">
      <c r="B158" s="431" t="s">
        <v>415</v>
      </c>
    </row>
    <row r="159" spans="1:3" hidden="1">
      <c r="B159" s="431" t="s">
        <v>426</v>
      </c>
    </row>
    <row r="160" spans="1:3" hidden="1">
      <c r="B160" s="431" t="s">
        <v>426</v>
      </c>
    </row>
    <row r="161" spans="1:3" hidden="1">
      <c r="B161" s="431" t="s">
        <v>427</v>
      </c>
    </row>
    <row r="162" spans="1:3" hidden="1">
      <c r="B162" s="431" t="s">
        <v>427</v>
      </c>
    </row>
    <row r="163" spans="1:3" hidden="1">
      <c r="B163" s="431" t="s">
        <v>418</v>
      </c>
    </row>
    <row r="164" spans="1:3" hidden="1">
      <c r="B164" s="431" t="s">
        <v>418</v>
      </c>
    </row>
    <row r="165" spans="1:3" hidden="1">
      <c r="B165" s="431" t="s">
        <v>428</v>
      </c>
    </row>
    <row r="166" spans="1:3" hidden="1">
      <c r="B166" s="431" t="s">
        <v>428</v>
      </c>
    </row>
    <row r="167" spans="1:3" hidden="1">
      <c r="B167" s="431" t="s">
        <v>428</v>
      </c>
    </row>
    <row r="168" spans="1:3" hidden="1">
      <c r="B168" s="431" t="s">
        <v>428</v>
      </c>
    </row>
    <row r="169" spans="1:3" hidden="1">
      <c r="B169" s="431" t="s">
        <v>429</v>
      </c>
    </row>
    <row r="170" spans="1:3" hidden="1">
      <c r="B170" s="431" t="s">
        <v>409</v>
      </c>
    </row>
    <row r="171" spans="1:3" hidden="1">
      <c r="B171" s="431" t="s">
        <v>410</v>
      </c>
    </row>
    <row r="172" spans="1:3" hidden="1">
      <c r="B172" s="431" t="s">
        <v>398</v>
      </c>
    </row>
    <row r="173" spans="1:3" hidden="1"/>
    <row r="174" spans="1:3" hidden="1">
      <c r="B174" s="431" t="s">
        <v>4</v>
      </c>
      <c r="C174" s="436">
        <v>0</v>
      </c>
    </row>
    <row r="175" spans="1:3" hidden="1"/>
    <row r="176" spans="1:3">
      <c r="A176" s="436">
        <v>2</v>
      </c>
      <c r="B176" s="431" t="s">
        <v>431</v>
      </c>
    </row>
    <row r="177" spans="1:5">
      <c r="B177" s="431" t="s">
        <v>432</v>
      </c>
    </row>
    <row r="178" spans="1:5">
      <c r="B178" s="431" t="s">
        <v>433</v>
      </c>
    </row>
    <row r="179" spans="1:5">
      <c r="B179" s="431" t="s">
        <v>434</v>
      </c>
    </row>
    <row r="180" spans="1:5">
      <c r="B180" s="431" t="s">
        <v>435</v>
      </c>
    </row>
    <row r="181" spans="1:5">
      <c r="B181" s="431" t="s">
        <v>357</v>
      </c>
      <c r="C181" s="436">
        <v>1</v>
      </c>
      <c r="D181" s="421"/>
      <c r="E181" s="445">
        <f>C181*D181</f>
        <v>0</v>
      </c>
    </row>
    <row r="183" spans="1:5">
      <c r="A183" s="436">
        <v>3</v>
      </c>
      <c r="B183" s="431" t="s">
        <v>436</v>
      </c>
    </row>
    <row r="184" spans="1:5">
      <c r="B184" s="431" t="s">
        <v>61</v>
      </c>
      <c r="C184" s="436">
        <v>4</v>
      </c>
      <c r="D184" s="421"/>
      <c r="E184" s="445">
        <f>C184*D184</f>
        <v>0</v>
      </c>
    </row>
    <row r="185" spans="1:5" ht="17.25" thickBot="1">
      <c r="B185" s="433"/>
      <c r="C185" s="447"/>
      <c r="D185" s="422"/>
      <c r="E185" s="448"/>
    </row>
    <row r="186" spans="1:5" ht="17.25" thickTop="1">
      <c r="D186" s="421"/>
    </row>
    <row r="187" spans="1:5" s="430" customFormat="1">
      <c r="A187" s="435"/>
      <c r="B187" s="430" t="s">
        <v>384</v>
      </c>
      <c r="C187" s="435"/>
      <c r="D187" s="417"/>
      <c r="E187" s="439">
        <f>SUM(E94:E184)</f>
        <v>0</v>
      </c>
    </row>
    <row r="189" spans="1:5" s="430" customFormat="1">
      <c r="A189" s="435"/>
      <c r="B189" s="430" t="s">
        <v>437</v>
      </c>
      <c r="C189" s="435"/>
      <c r="D189" s="417"/>
      <c r="E189" s="446"/>
    </row>
    <row r="191" spans="1:5">
      <c r="E191" s="431"/>
    </row>
    <row r="192" spans="1:5">
      <c r="A192" s="436">
        <v>1</v>
      </c>
      <c r="B192" s="431" t="s">
        <v>438</v>
      </c>
      <c r="E192" s="431"/>
    </row>
    <row r="193" spans="1:5">
      <c r="B193" s="431" t="s">
        <v>439</v>
      </c>
      <c r="E193" s="431"/>
    </row>
    <row r="194" spans="1:5">
      <c r="B194" s="431" t="s">
        <v>440</v>
      </c>
      <c r="E194" s="431"/>
    </row>
    <row r="195" spans="1:5">
      <c r="B195" s="431" t="s">
        <v>265</v>
      </c>
      <c r="C195" s="449">
        <v>6</v>
      </c>
      <c r="D195" s="423"/>
      <c r="E195" s="445">
        <f>C195*D195</f>
        <v>0</v>
      </c>
    </row>
    <row r="196" spans="1:5" s="450" customFormat="1">
      <c r="C196" s="449"/>
      <c r="D196" s="425"/>
      <c r="E196" s="445"/>
    </row>
    <row r="197" spans="1:5" s="450" customFormat="1">
      <c r="A197" s="436">
        <v>2</v>
      </c>
      <c r="B197" s="450" t="s">
        <v>441</v>
      </c>
      <c r="C197" s="436"/>
      <c r="D197" s="425"/>
    </row>
    <row r="198" spans="1:5" s="450" customFormat="1">
      <c r="A198" s="436"/>
      <c r="B198" s="450" t="s">
        <v>460</v>
      </c>
      <c r="C198" s="436"/>
      <c r="D198" s="425"/>
    </row>
    <row r="199" spans="1:5" s="450" customFormat="1">
      <c r="A199" s="436"/>
      <c r="B199" s="450" t="s">
        <v>443</v>
      </c>
      <c r="C199" s="436"/>
      <c r="D199" s="425"/>
    </row>
    <row r="200" spans="1:5" s="450" customFormat="1">
      <c r="A200" s="436"/>
      <c r="B200" s="450" t="s">
        <v>444</v>
      </c>
      <c r="C200" s="436"/>
      <c r="D200" s="425"/>
    </row>
    <row r="201" spans="1:5" s="450" customFormat="1">
      <c r="A201" s="436"/>
      <c r="B201" s="450" t="s">
        <v>445</v>
      </c>
      <c r="C201" s="436"/>
      <c r="D201" s="425"/>
    </row>
    <row r="202" spans="1:5" s="450" customFormat="1">
      <c r="A202" s="436"/>
      <c r="B202" s="450" t="s">
        <v>265</v>
      </c>
      <c r="C202" s="436">
        <v>6</v>
      </c>
      <c r="D202" s="426"/>
      <c r="E202" s="445">
        <f>C202*D202</f>
        <v>0</v>
      </c>
    </row>
    <row r="203" spans="1:5" s="450" customFormat="1">
      <c r="A203" s="436"/>
      <c r="C203" s="449"/>
      <c r="D203" s="427"/>
      <c r="E203" s="445"/>
    </row>
    <row r="204" spans="1:5" s="450" customFormat="1">
      <c r="A204" s="436">
        <v>3</v>
      </c>
      <c r="B204" s="450" t="s">
        <v>446</v>
      </c>
      <c r="C204" s="449"/>
      <c r="D204" s="425"/>
      <c r="E204" s="437"/>
    </row>
    <row r="205" spans="1:5" s="450" customFormat="1">
      <c r="A205" s="436"/>
      <c r="B205" s="450" t="s">
        <v>447</v>
      </c>
      <c r="C205" s="449"/>
      <c r="D205" s="425"/>
      <c r="E205" s="437"/>
    </row>
    <row r="206" spans="1:5" s="450" customFormat="1">
      <c r="B206" s="450" t="s">
        <v>322</v>
      </c>
      <c r="C206" s="449">
        <v>0.56000000000000005</v>
      </c>
      <c r="D206" s="425"/>
      <c r="E206" s="451">
        <f>C206*D206</f>
        <v>0</v>
      </c>
    </row>
    <row r="207" spans="1:5" s="450" customFormat="1">
      <c r="A207" s="436"/>
      <c r="C207" s="436"/>
      <c r="D207" s="427"/>
      <c r="E207" s="451"/>
    </row>
    <row r="208" spans="1:5" s="450" customFormat="1">
      <c r="A208" s="436">
        <v>4</v>
      </c>
      <c r="B208" s="450" t="s">
        <v>448</v>
      </c>
      <c r="C208" s="436"/>
      <c r="D208" s="425"/>
      <c r="E208" s="437"/>
    </row>
    <row r="209" spans="1:7" s="450" customFormat="1">
      <c r="A209" s="436"/>
      <c r="B209" s="450" t="s">
        <v>449</v>
      </c>
      <c r="C209" s="436"/>
      <c r="D209" s="425"/>
      <c r="E209" s="437"/>
    </row>
    <row r="210" spans="1:7" s="450" customFormat="1">
      <c r="A210" s="436"/>
      <c r="B210" s="450" t="s">
        <v>450</v>
      </c>
      <c r="C210" s="436"/>
      <c r="D210" s="425"/>
      <c r="E210" s="437"/>
    </row>
    <row r="211" spans="1:7" s="450" customFormat="1">
      <c r="A211" s="436"/>
      <c r="B211" s="450" t="s">
        <v>451</v>
      </c>
      <c r="C211" s="436"/>
      <c r="D211" s="425"/>
      <c r="E211" s="437"/>
    </row>
    <row r="212" spans="1:7" s="450" customFormat="1">
      <c r="A212" s="436"/>
      <c r="B212" s="450" t="s">
        <v>265</v>
      </c>
      <c r="C212" s="436">
        <v>18</v>
      </c>
      <c r="D212" s="427"/>
      <c r="E212" s="451">
        <f>C212*D212</f>
        <v>0</v>
      </c>
    </row>
    <row r="213" spans="1:7" s="450" customFormat="1">
      <c r="A213" s="436"/>
      <c r="C213" s="436"/>
      <c r="D213" s="425"/>
      <c r="E213" s="437"/>
    </row>
    <row r="214" spans="1:7">
      <c r="A214" s="436">
        <v>5</v>
      </c>
      <c r="B214" s="431" t="s">
        <v>452</v>
      </c>
      <c r="D214" s="428"/>
      <c r="E214" s="445"/>
      <c r="F214" s="434"/>
      <c r="G214" s="434"/>
    </row>
    <row r="215" spans="1:7">
      <c r="B215" s="431" t="s">
        <v>453</v>
      </c>
      <c r="D215" s="428"/>
      <c r="E215" s="445"/>
      <c r="F215" s="434"/>
      <c r="G215" s="434"/>
    </row>
    <row r="216" spans="1:7">
      <c r="B216" s="431" t="s">
        <v>454</v>
      </c>
      <c r="D216" s="428"/>
      <c r="E216" s="445"/>
      <c r="F216" s="434"/>
      <c r="G216" s="434"/>
    </row>
    <row r="217" spans="1:7">
      <c r="B217" s="431" t="s">
        <v>322</v>
      </c>
      <c r="C217" s="436">
        <v>3.6</v>
      </c>
      <c r="D217" s="428"/>
      <c r="E217" s="445">
        <f>C217*D217</f>
        <v>0</v>
      </c>
    </row>
    <row r="218" spans="1:7">
      <c r="C218" s="449"/>
      <c r="E218" s="431"/>
    </row>
    <row r="219" spans="1:7">
      <c r="C219" s="450"/>
      <c r="D219" s="421"/>
      <c r="E219" s="445"/>
    </row>
    <row r="220" spans="1:7">
      <c r="A220" s="436">
        <v>6</v>
      </c>
      <c r="B220" s="431" t="s">
        <v>455</v>
      </c>
      <c r="C220" s="449"/>
      <c r="E220" s="431"/>
    </row>
    <row r="221" spans="1:7">
      <c r="B221" s="431" t="s">
        <v>456</v>
      </c>
      <c r="C221" s="449"/>
      <c r="E221" s="431"/>
    </row>
    <row r="222" spans="1:7">
      <c r="B222" s="431" t="s">
        <v>265</v>
      </c>
      <c r="C222" s="449">
        <v>6</v>
      </c>
      <c r="D222" s="421"/>
      <c r="E222" s="445">
        <f>C222*D222</f>
        <v>0</v>
      </c>
    </row>
    <row r="223" spans="1:7">
      <c r="C223" s="449"/>
    </row>
    <row r="224" spans="1:7">
      <c r="A224" s="436">
        <v>7</v>
      </c>
      <c r="B224" s="431" t="s">
        <v>457</v>
      </c>
    </row>
    <row r="225" spans="1:5">
      <c r="B225" s="431" t="s">
        <v>458</v>
      </c>
    </row>
    <row r="226" spans="1:5">
      <c r="B226" s="431" t="s">
        <v>357</v>
      </c>
      <c r="C226" s="436">
        <v>1</v>
      </c>
      <c r="D226" s="421"/>
      <c r="E226" s="445">
        <f>C226*D226</f>
        <v>0</v>
      </c>
    </row>
    <row r="227" spans="1:5" ht="17.25" thickBot="1">
      <c r="B227" s="433"/>
      <c r="C227" s="447"/>
      <c r="D227" s="422"/>
      <c r="E227" s="448"/>
    </row>
    <row r="228" spans="1:5" ht="17.25" thickTop="1">
      <c r="D228" s="421"/>
    </row>
    <row r="229" spans="1:5">
      <c r="B229" s="430" t="s">
        <v>385</v>
      </c>
      <c r="C229" s="435"/>
      <c r="D229" s="417"/>
      <c r="E229" s="439">
        <f>SUM(E193:E226)</f>
        <v>0</v>
      </c>
    </row>
    <row r="230" spans="1:5">
      <c r="B230" s="430"/>
      <c r="C230" s="435"/>
      <c r="D230" s="417"/>
      <c r="E230" s="445"/>
    </row>
    <row r="231" spans="1:5">
      <c r="A231" s="431"/>
      <c r="C231" s="431"/>
      <c r="E231" s="431"/>
    </row>
    <row r="232" spans="1:5">
      <c r="A232" s="431"/>
      <c r="C232" s="431"/>
      <c r="E232" s="431"/>
    </row>
    <row r="233" spans="1:5">
      <c r="A233" s="431"/>
      <c r="C233" s="431"/>
      <c r="E233" s="431"/>
    </row>
    <row r="234" spans="1:5">
      <c r="A234" s="431"/>
      <c r="C234" s="431"/>
      <c r="E234" s="431"/>
    </row>
    <row r="235" spans="1:5">
      <c r="A235" s="431"/>
      <c r="C235" s="431"/>
      <c r="E235" s="431"/>
    </row>
    <row r="236" spans="1:5">
      <c r="A236" s="431"/>
      <c r="C236" s="431"/>
      <c r="E236" s="431"/>
    </row>
    <row r="237" spans="1:5">
      <c r="A237" s="431"/>
      <c r="C237" s="431"/>
      <c r="E237" s="431"/>
    </row>
    <row r="238" spans="1:5">
      <c r="A238" s="431"/>
      <c r="C238" s="431"/>
      <c r="E238" s="431"/>
    </row>
    <row r="239" spans="1:5">
      <c r="A239" s="431"/>
      <c r="C239" s="431"/>
      <c r="E239" s="431"/>
    </row>
    <row r="240" spans="1:5">
      <c r="A240" s="431"/>
      <c r="C240" s="431"/>
      <c r="E240" s="431"/>
    </row>
    <row r="241" spans="1:5">
      <c r="A241" s="431"/>
      <c r="C241" s="431"/>
      <c r="E241" s="431"/>
    </row>
    <row r="242" spans="1:5">
      <c r="A242" s="431"/>
      <c r="C242" s="431"/>
      <c r="E242" s="431"/>
    </row>
    <row r="243" spans="1:5">
      <c r="A243" s="431"/>
      <c r="C243" s="431"/>
      <c r="E243" s="431"/>
    </row>
    <row r="244" spans="1:5">
      <c r="A244" s="431"/>
      <c r="C244" s="431"/>
      <c r="E244" s="431"/>
    </row>
    <row r="245" spans="1:5">
      <c r="A245" s="431"/>
      <c r="C245" s="431"/>
      <c r="E245" s="431"/>
    </row>
    <row r="246" spans="1:5">
      <c r="A246" s="435"/>
      <c r="D246" s="421"/>
      <c r="E246" s="445"/>
    </row>
    <row r="247" spans="1:5">
      <c r="A247" s="435"/>
      <c r="D247" s="421"/>
      <c r="E247" s="445"/>
    </row>
    <row r="248" spans="1:5">
      <c r="A248" s="435"/>
      <c r="D248" s="421"/>
      <c r="E248" s="445"/>
    </row>
    <row r="249" spans="1:5">
      <c r="A249" s="435"/>
      <c r="D249" s="421"/>
      <c r="E249" s="445"/>
    </row>
    <row r="250" spans="1:5">
      <c r="A250" s="435"/>
      <c r="D250" s="421"/>
      <c r="E250" s="445"/>
    </row>
    <row r="251" spans="1:5">
      <c r="A251" s="435"/>
      <c r="D251" s="421"/>
      <c r="E251" s="445"/>
    </row>
    <row r="252" spans="1:5">
      <c r="A252" s="435"/>
      <c r="D252" s="421"/>
      <c r="E252" s="445"/>
    </row>
    <row r="253" spans="1:5">
      <c r="A253" s="435"/>
      <c r="D253" s="421"/>
      <c r="E253" s="445"/>
    </row>
    <row r="254" spans="1:5">
      <c r="A254" s="435"/>
      <c r="D254" s="421"/>
      <c r="E254" s="445"/>
    </row>
    <row r="255" spans="1:5" s="430" customFormat="1">
      <c r="A255" s="435"/>
      <c r="C255" s="435"/>
      <c r="D255" s="416"/>
      <c r="E255" s="439"/>
    </row>
    <row r="256" spans="1:5">
      <c r="A256" s="435"/>
      <c r="D256" s="421"/>
      <c r="E256" s="445"/>
    </row>
    <row r="257" spans="1:5">
      <c r="A257" s="435"/>
      <c r="D257" s="421"/>
      <c r="E257" s="445"/>
    </row>
  </sheetData>
  <sheetProtection algorithmName="SHA-512" hashValue="HfDIrVN0IH9ozMdI9AupL66hzPJvFc8j9QnoOfrYFDtU458SxZeL6dVZhUEO4ww1Unv5uAuFmHE10PjfhOwgag==" saltValue="3CCf+yWLJv1FvnK/ahhXLw==" spinCount="100000" sheet="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11</vt:i4>
      </vt:variant>
      <vt:variant>
        <vt:lpstr>Imenovani obsegi</vt:lpstr>
      </vt:variant>
      <vt:variant>
        <vt:i4>9</vt:i4>
      </vt:variant>
    </vt:vector>
  </HeadingPairs>
  <TitlesOfParts>
    <vt:vector size="20" baseType="lpstr">
      <vt:lpstr>REK PROJ</vt:lpstr>
      <vt:lpstr>Splošne opombe</vt:lpstr>
      <vt:lpstr>PLOČNIK_3. faza</vt:lpstr>
      <vt:lpstr>PLOČNIK_4. faza</vt:lpstr>
      <vt:lpstr>ODVODNJAVANJE_4.faza</vt:lpstr>
      <vt:lpstr>CR - 3. faza</vt:lpstr>
      <vt:lpstr>CR - 4. faza</vt:lpstr>
      <vt:lpstr>SN in NN - 3. FAZA</vt:lpstr>
      <vt:lpstr>SN in NN - 4. faza</vt:lpstr>
      <vt:lpstr>TK zaščita - 3. faza</vt:lpstr>
      <vt:lpstr>TK zaščita - 4. faza</vt:lpstr>
      <vt:lpstr>'PLOČNIK_3. faza'!__xlnm.Print_Area_2</vt:lpstr>
      <vt:lpstr>'PLOČNIK_4. faza'!__xlnm.Print_Area_2</vt:lpstr>
      <vt:lpstr>ODVODNJAVANJE_4.faza!Področje_tiskanja</vt:lpstr>
      <vt:lpstr>'PLOČNIK_3. faza'!Področje_tiskanja</vt:lpstr>
      <vt:lpstr>'PLOČNIK_4. faza'!Področje_tiskanja</vt:lpstr>
      <vt:lpstr>'REK PROJ'!Področje_tiskanja</vt:lpstr>
      <vt:lpstr>ODVODNJAVANJE_4.faza!Tiskanje_naslovov</vt:lpstr>
      <vt:lpstr>'PLOČNIK_3. faza'!Tiskanje_naslovov</vt:lpstr>
      <vt:lpstr>'PLOČNIK_4. faza'!Tiskanje_naslovov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Jernej Radovac</dc:creator>
  <cp:lastModifiedBy>Vilma Zupančič</cp:lastModifiedBy>
  <cp:lastPrinted>2021-04-14T08:30:58Z</cp:lastPrinted>
  <dcterms:created xsi:type="dcterms:W3CDTF">2012-09-17T13:03:51Z</dcterms:created>
  <dcterms:modified xsi:type="dcterms:W3CDTF">2021-04-14T12:08:15Z</dcterms:modified>
</cp:coreProperties>
</file>