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defaultThemeVersion="124226"/>
  <mc:AlternateContent xmlns:mc="http://schemas.openxmlformats.org/markup-compatibility/2006">
    <mc:Choice Requires="x15">
      <x15ac:absPath xmlns:x15ac="http://schemas.microsoft.com/office/spreadsheetml/2010/11/ac" url="I:\OIOPJN\Mateja\JAVNA NAROČILA\Pločnik in koles. steza KK - BR - 1. faza\RD\"/>
    </mc:Choice>
  </mc:AlternateContent>
  <xr:revisionPtr revIDLastSave="0" documentId="13_ncr:1_{A351B956-3AA6-47DF-A048-CBFF98BEBBA9}" xr6:coauthVersionLast="45" xr6:coauthVersionMax="45" xr10:uidLastSave="{00000000-0000-0000-0000-000000000000}"/>
  <bookViews>
    <workbookView xWindow="-120" yWindow="-120" windowWidth="25440" windowHeight="15390" tabRatio="954" activeTab="1" xr2:uid="{00000000-000D-0000-FFFF-FFFF00000000}"/>
  </bookViews>
  <sheets>
    <sheet name="REK PROJ" sheetId="22" r:id="rId1"/>
    <sheet name="PLOČNIK_1. faza" sheetId="1" r:id="rId2"/>
    <sheet name="ODVODNJAVANJE_1.faza" sheetId="45" r:id="rId3"/>
    <sheet name="CR" sheetId="52" r:id="rId4"/>
    <sheet name="TK zaščita" sheetId="53" r:id="rId5"/>
  </sheets>
  <definedNames>
    <definedName name="__xlnm.Print_Area_1" localSheetId="2">#REF!</definedName>
    <definedName name="__xlnm.Print_Area_1">#REF!</definedName>
    <definedName name="__xlnm.Print_Area_2">'PLOČNIK_1. faza'!$A$1:$E$341</definedName>
    <definedName name="__xlnm.Print_Area_3" localSheetId="2">#REF!</definedName>
    <definedName name="__xlnm.Print_Area_3">#REF!</definedName>
    <definedName name="__xlnm.Print_Titles_1" localSheetId="2">#REF!</definedName>
    <definedName name="__xlnm.Print_Titles_1">#REF!</definedName>
    <definedName name="__XLNM.PRINT_TITLES_2" localSheetId="2">#REF!</definedName>
    <definedName name="__XLNM.PRINT_TITLES_2">#REF!</definedName>
    <definedName name="_xlnm.Print_Area" localSheetId="1">'PLOČNIK_1. faza'!$A$1:$E$366</definedName>
    <definedName name="_xlnm.Print_Area" localSheetId="0">'REK PROJ'!$A$1:$E$19</definedName>
    <definedName name="Rekapitulacija_CESTA_SKUPNO" localSheetId="2">#REF!</definedName>
    <definedName name="Rekapitulacija_CESTA_SKUPNO">#REF!</definedName>
    <definedName name="_xlnm.Print_Titles" localSheetId="2">ODVODNJAVANJE_1.faza!$25:$26</definedName>
    <definedName name="_xlnm.Print_Titles" localSheetId="1">'PLOČNIK_1. faza'!$25:$26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9" i="53" l="1"/>
  <c r="G95" i="53"/>
  <c r="G85" i="53"/>
  <c r="G82" i="53"/>
  <c r="G79" i="53"/>
  <c r="G75" i="53"/>
  <c r="G66" i="53"/>
  <c r="G62" i="53"/>
  <c r="G57" i="53"/>
  <c r="G53" i="53"/>
  <c r="G49" i="53"/>
  <c r="G45" i="53"/>
  <c r="G37" i="53"/>
  <c r="G27" i="53"/>
  <c r="F153" i="52"/>
  <c r="F151" i="52"/>
  <c r="F145" i="52"/>
  <c r="F143" i="52"/>
  <c r="F141" i="52"/>
  <c r="F139" i="52"/>
  <c r="F137" i="52"/>
  <c r="F131" i="52"/>
  <c r="F129" i="52"/>
  <c r="F127" i="52"/>
  <c r="F125" i="52"/>
  <c r="F123" i="52"/>
  <c r="F121" i="52"/>
  <c r="F119" i="52"/>
  <c r="F117" i="52"/>
  <c r="F115" i="52"/>
  <c r="F113" i="52"/>
  <c r="F111" i="52"/>
  <c r="F109" i="52"/>
  <c r="F97" i="52"/>
  <c r="F95" i="52"/>
  <c r="F85" i="52"/>
  <c r="F83" i="52"/>
  <c r="F77" i="52"/>
  <c r="F75" i="52"/>
  <c r="F79" i="52" s="1"/>
  <c r="F63" i="52"/>
  <c r="F65" i="52" s="1"/>
  <c r="F58" i="52"/>
  <c r="F56" i="52"/>
  <c r="F54" i="52"/>
  <c r="F47" i="52"/>
  <c r="F45" i="52"/>
  <c r="F43" i="52"/>
  <c r="F31" i="52"/>
  <c r="F34" i="52" s="1"/>
  <c r="F25" i="52"/>
  <c r="F23" i="52"/>
  <c r="F21" i="52"/>
  <c r="E123" i="45"/>
  <c r="E119" i="45"/>
  <c r="E115" i="45"/>
  <c r="E110" i="45"/>
  <c r="E105" i="45"/>
  <c r="E97" i="45"/>
  <c r="E93" i="45"/>
  <c r="E88" i="45"/>
  <c r="E75" i="45"/>
  <c r="E71" i="45"/>
  <c r="E62" i="45"/>
  <c r="E57" i="45"/>
  <c r="E52" i="45"/>
  <c r="E38" i="45"/>
  <c r="E34" i="45"/>
  <c r="E364" i="1"/>
  <c r="E359" i="1"/>
  <c r="E355" i="1"/>
  <c r="E353" i="1"/>
  <c r="E351" i="1"/>
  <c r="E349" i="1"/>
  <c r="E344" i="1"/>
  <c r="E340" i="1"/>
  <c r="E329" i="1"/>
  <c r="E327" i="1"/>
  <c r="E325" i="1"/>
  <c r="E320" i="1"/>
  <c r="E315" i="1"/>
  <c r="E310" i="1"/>
  <c r="E305" i="1"/>
  <c r="E300" i="1"/>
  <c r="E295" i="1"/>
  <c r="E290" i="1"/>
  <c r="E288" i="1"/>
  <c r="E286" i="1"/>
  <c r="E279" i="1"/>
  <c r="E274" i="1"/>
  <c r="E269" i="1"/>
  <c r="E265" i="1"/>
  <c r="E261" i="1"/>
  <c r="E257" i="1"/>
  <c r="E253" i="1"/>
  <c r="E249" i="1"/>
  <c r="E331" i="1" s="1"/>
  <c r="E239" i="1"/>
  <c r="E233" i="1"/>
  <c r="E228" i="1"/>
  <c r="E209" i="1"/>
  <c r="E223" i="1"/>
  <c r="E218" i="1"/>
  <c r="E204" i="1"/>
  <c r="E199" i="1"/>
  <c r="E197" i="1"/>
  <c r="E192" i="1"/>
  <c r="E190" i="1"/>
  <c r="E181" i="1"/>
  <c r="E176" i="1"/>
  <c r="E241" i="1" s="1"/>
  <c r="E171" i="1"/>
  <c r="E164" i="1"/>
  <c r="E151" i="1"/>
  <c r="E147" i="1"/>
  <c r="E140" i="1"/>
  <c r="E135" i="1"/>
  <c r="E130" i="1"/>
  <c r="E124" i="1"/>
  <c r="E118" i="1"/>
  <c r="E113" i="1"/>
  <c r="E108" i="1"/>
  <c r="E153" i="1" s="1"/>
  <c r="E97" i="1"/>
  <c r="E93" i="1"/>
  <c r="E88" i="1"/>
  <c r="E82" i="1"/>
  <c r="E77" i="1"/>
  <c r="E73" i="1"/>
  <c r="E68" i="1"/>
  <c r="E64" i="1"/>
  <c r="E59" i="1"/>
  <c r="E54" i="1"/>
  <c r="E37" i="1"/>
  <c r="E46" i="1"/>
  <c r="E50" i="1"/>
  <c r="E33" i="1"/>
  <c r="G68" i="53" l="1"/>
  <c r="F155" i="52"/>
  <c r="F178" i="52" s="1"/>
  <c r="F147" i="52"/>
  <c r="F177" i="52" s="1"/>
  <c r="F133" i="52"/>
  <c r="F176" i="52" s="1"/>
  <c r="F99" i="52"/>
  <c r="F101" i="52" s="1"/>
  <c r="F166" i="52" s="1"/>
  <c r="F87" i="52"/>
  <c r="F89" i="52"/>
  <c r="F165" i="52" s="1"/>
  <c r="F27" i="52"/>
  <c r="F37" i="52" s="1"/>
  <c r="F163" i="52" s="1"/>
  <c r="F49" i="52"/>
  <c r="F68" i="52" s="1"/>
  <c r="F164" i="52" s="1"/>
  <c r="E99" i="1"/>
  <c r="E366" i="1"/>
  <c r="G101" i="53"/>
  <c r="G12" i="53" s="1"/>
  <c r="G29" i="53"/>
  <c r="G6" i="53" s="1"/>
  <c r="F180" i="52" l="1"/>
  <c r="F157" i="52"/>
  <c r="F168" i="52"/>
  <c r="G88" i="53"/>
  <c r="G10" i="53" s="1"/>
  <c r="G8" i="53"/>
  <c r="G16" i="53" l="1"/>
  <c r="E10" i="22"/>
  <c r="F6" i="52"/>
  <c r="F5" i="52"/>
  <c r="A48" i="45"/>
  <c r="A32" i="45"/>
  <c r="F8" i="52" l="1"/>
  <c r="E8" i="22" s="1"/>
  <c r="A85" i="45" l="1"/>
  <c r="A90" i="45" s="1"/>
  <c r="A95" i="45" s="1"/>
  <c r="A102" i="45" s="1"/>
  <c r="A54" i="45"/>
  <c r="A36" i="45"/>
  <c r="E41" i="45" l="1"/>
  <c r="E7" i="45" s="1"/>
  <c r="A59" i="45"/>
  <c r="A68" i="45" s="1"/>
  <c r="E78" i="45"/>
  <c r="E8" i="45" s="1"/>
  <c r="E127" i="45"/>
  <c r="E9" i="45" s="1"/>
  <c r="A73" i="45" l="1"/>
  <c r="E10" i="45"/>
  <c r="E6" i="22" s="1"/>
  <c r="A107" i="45" l="1"/>
  <c r="A112" i="45" s="1"/>
  <c r="A117" i="45" s="1"/>
  <c r="A121" i="45" l="1"/>
  <c r="A247" i="1" l="1"/>
  <c r="A251" i="1" l="1"/>
  <c r="A255" i="1" l="1"/>
  <c r="A259" i="1" l="1"/>
  <c r="A263" i="1" s="1"/>
  <c r="A267" i="1" l="1"/>
  <c r="A271" i="1" l="1"/>
  <c r="A276" i="1" l="1"/>
  <c r="E12" i="1" l="1"/>
  <c r="A105" i="1" l="1"/>
  <c r="A35" i="1"/>
  <c r="A43" i="1" l="1"/>
  <c r="E9" i="1"/>
  <c r="E10" i="1"/>
  <c r="E11" i="1"/>
  <c r="E8" i="1" l="1"/>
  <c r="E15" i="1" s="1"/>
  <c r="E4" i="22" l="1"/>
  <c r="D12" i="22" s="1"/>
  <c r="E12" i="22" s="1"/>
  <c r="E14" i="22" s="1"/>
  <c r="E15" i="22" l="1"/>
  <c r="E16" i="22" s="1"/>
  <c r="A48" i="1"/>
  <c r="E17" i="22" l="1"/>
  <c r="E19" i="22"/>
  <c r="A52" i="1"/>
  <c r="A56" i="1" s="1"/>
  <c r="A61" i="1" l="1"/>
  <c r="A66" i="1" s="1"/>
  <c r="A70" i="1" s="1"/>
  <c r="A75" i="1" s="1"/>
  <c r="A79" i="1" l="1"/>
  <c r="A86" i="1" s="1"/>
  <c r="A90" i="1" l="1"/>
  <c r="A95" i="1" l="1"/>
  <c r="A110" i="1" s="1"/>
  <c r="A115" i="1" s="1"/>
  <c r="A122" i="1" s="1"/>
  <c r="A128" i="1" l="1"/>
  <c r="A132" i="1" l="1"/>
  <c r="A137" i="1" s="1"/>
  <c r="A144" i="1" s="1"/>
  <c r="A149" i="1" s="1"/>
  <c r="A161" i="1" l="1"/>
  <c r="A168" i="1" l="1"/>
  <c r="A173" i="1" s="1"/>
  <c r="A178" i="1" l="1"/>
  <c r="A187" i="1" s="1"/>
  <c r="A194" i="1" l="1"/>
  <c r="A201" i="1" s="1"/>
  <c r="A206" i="1" s="1"/>
  <c r="A215" i="1" s="1"/>
  <c r="A220" i="1" l="1"/>
  <c r="A225" i="1" l="1"/>
  <c r="A230" i="1" l="1"/>
  <c r="A237" i="1" l="1"/>
  <c r="A338" i="1"/>
  <c r="A283" i="1" l="1"/>
  <c r="A342" i="1"/>
  <c r="A346" i="1" s="1"/>
  <c r="A357" i="1" s="1"/>
  <c r="A361" i="1" s="1"/>
  <c r="A292" i="1" l="1"/>
  <c r="A297" i="1" s="1"/>
  <c r="A302" i="1" l="1"/>
  <c r="A312" i="1" s="1"/>
  <c r="A307" i="1" l="1"/>
  <c r="A317" i="1" s="1"/>
  <c r="A322" i="1" s="1"/>
</calcChain>
</file>

<file path=xl/sharedStrings.xml><?xml version="1.0" encoding="utf-8"?>
<sst xmlns="http://schemas.openxmlformats.org/spreadsheetml/2006/main" count="720" uniqueCount="426">
  <si>
    <t>kom</t>
  </si>
  <si>
    <t>OPREMA CEST SKUPAJ:</t>
  </si>
  <si>
    <t>šifra: 00.000</t>
  </si>
  <si>
    <t>m1</t>
  </si>
  <si>
    <t>kos</t>
  </si>
  <si>
    <t>*</t>
  </si>
  <si>
    <t>m2</t>
  </si>
  <si>
    <t xml:space="preserve">m1 </t>
  </si>
  <si>
    <t xml:space="preserve">kos </t>
  </si>
  <si>
    <t xml:space="preserve">kos  </t>
  </si>
  <si>
    <t>OPREMA CEST</t>
  </si>
  <si>
    <t>m3</t>
  </si>
  <si>
    <t xml:space="preserve">m2  </t>
  </si>
  <si>
    <t>VOZIŠČNE KONSTRUKCIJE SKUPAJ:</t>
  </si>
  <si>
    <t>3.2   OBRABNE PLASTI</t>
  </si>
  <si>
    <t>3.1.2   VEZANE SPODNJE NOSILNE PLASTI</t>
  </si>
  <si>
    <t xml:space="preserve">m3 </t>
  </si>
  <si>
    <t>3.1.1   NEVEZANE NOSILNE PLASTI</t>
  </si>
  <si>
    <t>3.1   NOSILNE PLASTI</t>
  </si>
  <si>
    <t>VOZIŠČNE KONSTRUKCIJE</t>
  </si>
  <si>
    <t>ZEMELJSKA DELA IN TEMELJENJE SKUPAJ:</t>
  </si>
  <si>
    <t>Doplačilo za zatravitev s semenom</t>
  </si>
  <si>
    <t>šifra: 25.151</t>
  </si>
  <si>
    <t>Humuziranje zelenice brez valjanja v debelini do 15 cm - strojno</t>
  </si>
  <si>
    <t>šifra: 25.132</t>
  </si>
  <si>
    <t>s plodno zemljino iz izkopa</t>
  </si>
  <si>
    <t>2.2   PLANUM TEMELJNIH TAL</t>
  </si>
  <si>
    <t xml:space="preserve">m3  </t>
  </si>
  <si>
    <t>Široki izkop vezljive zemljine – 3. kategorije - strojno z nakladanjem</t>
  </si>
  <si>
    <t>šifra: 21.224</t>
  </si>
  <si>
    <t>Površinski izkop plodne zemljine – 1. kategorije – strojno z odrivom do 50 m</t>
  </si>
  <si>
    <t>šifra: 21.112</t>
  </si>
  <si>
    <t>2.1   IZKOPI</t>
  </si>
  <si>
    <t>ZEMELJSKA DELA IN TEMELJENJE</t>
  </si>
  <si>
    <t>PREDDELA SKUPAJ:</t>
  </si>
  <si>
    <t>Rezanje asfaltne plasti s talno diamantno žago, debele 6 do 10 cm</t>
  </si>
  <si>
    <t>šifra: 12.391</t>
  </si>
  <si>
    <t xml:space="preserve">Porušitev in odstranitev asfaltne plasti v debelini 6 do 10 cm </t>
  </si>
  <si>
    <t>šifra: 12.322</t>
  </si>
  <si>
    <t>OPOMBA:</t>
  </si>
  <si>
    <t>1.2   ČIŠČENJE TERENA</t>
  </si>
  <si>
    <t>Postavitev in zavarovanje prečnega profila ostale javne ceste v ravninskem terenu</t>
  </si>
  <si>
    <t>šifra: 11.221</t>
  </si>
  <si>
    <t xml:space="preserve">km  </t>
  </si>
  <si>
    <t>1.1  GEODETSKA DELA</t>
  </si>
  <si>
    <t>PREDDELA</t>
  </si>
  <si>
    <t>enota</t>
  </si>
  <si>
    <t>skupaj</t>
  </si>
  <si>
    <t>količina</t>
  </si>
  <si>
    <t>opis/</t>
  </si>
  <si>
    <t>zap.št</t>
  </si>
  <si>
    <t>SPLOŠNO:</t>
  </si>
  <si>
    <t>Porušitev in odstranitev robnika iz cementnega betona</t>
  </si>
  <si>
    <t>Šifra</t>
  </si>
  <si>
    <t>Opis dela</t>
  </si>
  <si>
    <t>Znesek</t>
  </si>
  <si>
    <t>OPREMA CESTE</t>
  </si>
  <si>
    <t>TUJE STORITVE</t>
  </si>
  <si>
    <t>šifra: 79.311</t>
  </si>
  <si>
    <t>Projektantski nadzor</t>
  </si>
  <si>
    <t>ur</t>
  </si>
  <si>
    <t>šifra: 79.351</t>
  </si>
  <si>
    <t xml:space="preserve">Geotehnični nadzor </t>
  </si>
  <si>
    <t>Geodetski posnetek izvedenega stanja</t>
  </si>
  <si>
    <t>šifra: 79.514</t>
  </si>
  <si>
    <t>Izdelava projektne dokumentacije za projekt izvedenih del</t>
  </si>
  <si>
    <t>TUJE STORITVE SKUPAJ:</t>
  </si>
  <si>
    <t xml:space="preserve">Vse gradbene odpadke, nastale med preddeli, se odda zbiralcu ali izvajalcu obdelave gradbenih odpadkov. V ceni posameznega materiala je vključena cena rušitve, ločenega zbiranja, nakladanja, odvoza in oddaje gradbenih odpadkov, skupaj z vsemi taksami in stroški deponiranja. </t>
  </si>
  <si>
    <t>Šifra: 32.591</t>
  </si>
  <si>
    <t>Čiščenje utrjene/ rezkane površine podlage pred pobrizgom z bitumenskim vezivom</t>
  </si>
  <si>
    <t>šifra: 61.218</t>
  </si>
  <si>
    <t>Dobava in vgraditev stebrička za prometni znak iz vroče cinkane jeklene cevi s premerom 64 mm, dolge 4000 mm</t>
  </si>
  <si>
    <t>šifra: 21.114</t>
  </si>
  <si>
    <t xml:space="preserve">Površinski izkop plodne zemljine – 1. kategorije – strojno z nakladanjem </t>
  </si>
  <si>
    <t>2.4   NASIPI, ZASIPI, KLINI, POSTELJICA IN GLINASTI NABOJ</t>
  </si>
  <si>
    <t>šifra: 35.214</t>
  </si>
  <si>
    <t>Dobava in vgraditev predfabriciranega dvignjenega robnika iz cementnega betona s prerezom 15/25 cm</t>
  </si>
  <si>
    <t>šifra: 35.235</t>
  </si>
  <si>
    <t>Dobava in vgraditev predfabriciranega pogreznjenega robnika iz cementnega betona s prerezom 15/25 cm</t>
  </si>
  <si>
    <t xml:space="preserve">2.5   BREŽINE IN ZELENICE   </t>
  </si>
  <si>
    <t>3.5   ROBNI ELEMENTI VOZIŠČ</t>
  </si>
  <si>
    <t>3.5.2   ROBNIKI</t>
  </si>
  <si>
    <t>3.6   BANKINE</t>
  </si>
  <si>
    <t>7.1   NADZOR IN TEHNIČNA DOKUMENTACIJA</t>
  </si>
  <si>
    <t xml:space="preserve">3.2.2   VEZANE ASFALTNE OBRABNE IN ZAPORNE PLASTI - BITUMENSKI BETONI  </t>
  </si>
  <si>
    <t>Sestavni del projektanskega popisa del je tudi tehnično poročilo in vse grafične priloge projekta, v katerem so posamezne postavke in dela podrobneje opisana.</t>
  </si>
  <si>
    <t>Kategorizacija zemljin in kamnin je povzeta po tabeli 2.1, dopolnil splošnih in tehničnih pogojev za zemeljska dela in temeljenje (DDC 2001, IV. Knjiga), zemljine in kamnine so razvrščene v kategoriji od I. do V.</t>
  </si>
  <si>
    <t>V enotni ceni zajeti ves potrebni material in dela povezana z označitvijo in organizacijo ureditve gradbišča, kot to določa Pravilnik o gradbiščih (Ur. list RS, št. 55/2008 in 54/2009).</t>
  </si>
  <si>
    <t>šifra: 12.382</t>
  </si>
  <si>
    <t>1.3   OSTALA PREDDELA</t>
  </si>
  <si>
    <t>Dobava in vgraditev stebrička za prometni znak iz vroče cinkane jeklene cevi s premerom 64 mm, dolge 3500 mm</t>
  </si>
  <si>
    <t>šifra: 61.217</t>
  </si>
  <si>
    <t xml:space="preserve">Identifikacija obstoječih podzemnih instalacij s strani pooblaščenih upravljalcev </t>
  </si>
  <si>
    <t>Dela je potrebno izvajati po projektni dokumentaciji, v skladu z veljavnimi tehničnimi predpisi,
 normativi in standardi ob upoštevanju zahtev iz varstva pri delu. V enotnih cenah morajo biti zajeti vsi stroški po Splošnih tehničnih pogojih. (cena v posameznih postavkah del zajema nabavo in dostavo materiala potrebnega za izvedbo, vgradnjo materiala z vsemi potrebnimi deli in pripomočki, pri odstranitvi gradbenih odpadkov pa je vključeno nakladanje, odvoz in predaja zbiralcu gradbenih odpadkov oz. izvajalcu obdelave gradbenih odpadkov)</t>
  </si>
  <si>
    <t>šifra: 24.117</t>
  </si>
  <si>
    <t xml:space="preserve">Izdelava nasipa iz zrnate kamnine – 3. kategorije z dobavo iz kamnoloma </t>
  </si>
  <si>
    <t>šifra: 31.132</t>
  </si>
  <si>
    <t>Prilagoditev pokrovov obstoječih jaškov na nove višinske kote.</t>
  </si>
  <si>
    <t>z vsemi potrebnimi deli in materiali</t>
  </si>
  <si>
    <t>skladiščenje na gradbišču za kasnejše humusiranje brežin</t>
  </si>
  <si>
    <t xml:space="preserve">Nadzor upravljalca komunalnih vodov - </t>
  </si>
  <si>
    <t>elektro omrežje</t>
  </si>
  <si>
    <t>vodovodno omrežje</t>
  </si>
  <si>
    <t>pločnik</t>
  </si>
  <si>
    <t>Ponovna postavitev predhodno odstranjenih prometnih znakov</t>
  </si>
  <si>
    <t>SKUPAJ Z DDV</t>
  </si>
  <si>
    <t>Opombe:</t>
  </si>
  <si>
    <t>Pri posameznih delih naveden izraz gradbiščna deponija pojmuje deponijo za katero poskrbi izvajalec del sam. Pri tem so zajeti vsi potrebni prevozi, prenosi, nakladanja in razkladanja od gradbišča do gradbiščne deponije.</t>
  </si>
  <si>
    <t>SKUPAJ</t>
  </si>
  <si>
    <t>ocena (računi upravljavcev)</t>
  </si>
  <si>
    <t>Zavarovanje gradbišča v času gradnje s strani koncesionarja za državno in lokalno cesto</t>
  </si>
  <si>
    <t>ocena (računi koncesionarja)</t>
  </si>
  <si>
    <t>I. FAZA</t>
  </si>
  <si>
    <t>OP1</t>
  </si>
  <si>
    <t>OP2</t>
  </si>
  <si>
    <t>OP3</t>
  </si>
  <si>
    <t>OP4</t>
  </si>
  <si>
    <t>OP5</t>
  </si>
  <si>
    <t>Na območju predvidene ureditve cest in pločnikov so izkopi in zasipi jarkov predvideni od planuma nevezane nosilne plasti voziščne konstrukcije.</t>
  </si>
  <si>
    <t>Demontaža in odstranitev prometnih znakov; v enem komadu je predvidena odstranitev prometnih znakov in drogov ne glede na to, koliko jih sestavlja posamezen znak</t>
  </si>
  <si>
    <t>Demontaža in skladiščenje prometnih znakov za kasnejšo ponovno postavitev.</t>
  </si>
  <si>
    <t xml:space="preserve">Rezkanje in odvoz asfaltne krovne plasti v debelini do 3 cm </t>
  </si>
  <si>
    <t>šifra: 12.371</t>
  </si>
  <si>
    <t>cesta</t>
  </si>
  <si>
    <t>šifra: 35.297</t>
  </si>
  <si>
    <t>Dobava in vgraditev predfabriciranega zavojnega robnika iz cementnega betona z izmerami 15/25/50 cm</t>
  </si>
  <si>
    <t>črta 5111, bele barve, dvakratno barvanje</t>
  </si>
  <si>
    <t>šifra: 62.168</t>
  </si>
  <si>
    <t>Izdelava tankoslojne prečne in ostalih označb na vozišču z enokomponentno belo barvo, vključno 250 g/m2 posipa z drobci / kroglicami stekla, strojno, debelina plasti suhe snovi 250 mm, površina označbe nad 1,5 m2</t>
  </si>
  <si>
    <t>kanalizacijsko omrežje</t>
  </si>
  <si>
    <t>vgraditev na podložni beton C16/20</t>
  </si>
  <si>
    <t>1. FAZA</t>
  </si>
  <si>
    <t>VODILNI NAČRT - PLOČNIK IN CESTA</t>
  </si>
  <si>
    <t>NAČRT ELEKTROTEHNIKE -  CESTNA RAZSVETLJAVA</t>
  </si>
  <si>
    <t>NAČRT ELEKTROTEHNIKE -  TANGENCE TK OMREŽJA</t>
  </si>
  <si>
    <t>REKAPITULACIJA ODVODNJAVANJA</t>
  </si>
  <si>
    <t>ODVODNJAVANJE</t>
  </si>
  <si>
    <t>šifra: 11.131</t>
  </si>
  <si>
    <t>Obnova in zavarovanje zakoličbe trase komunalnih vodov v ravninskem terenu</t>
  </si>
  <si>
    <t>km</t>
  </si>
  <si>
    <t>šifra: 11.231</t>
  </si>
  <si>
    <t>Postavitev in zavarovanje prečnega profila za komunalne vode v ravninskem terenu</t>
  </si>
  <si>
    <t>šifra: 21.314</t>
  </si>
  <si>
    <t>Izkop vezljive zemljine/zrnate kamnine – 3. kategorije za temelje, kanalske rove, prepuste, jaške in drenaže, širine do 1,0 m in globine do 1,0 m – strojno, planiranje dna ročno</t>
  </si>
  <si>
    <t>z nakladanjem, odvozom in predajo izkopanega materiala zbiralcu oz. predelovalcu gradbenih odpadkov, upoštevan faktor 1,25</t>
  </si>
  <si>
    <t>šifra: 21.315</t>
  </si>
  <si>
    <t>Izkop mehke kamnine – 4. kategorije za temelje, kanalske rove, prepuste, jaške in drenaže, širine do 1,0 m in globine do 1,0 m</t>
  </si>
  <si>
    <t>z nakladanjem, odvozom in predajo izkopanega materiala zbiralcu oz. predelovalcu gradbenih odpadkov, upoštevan faktor 1,40</t>
  </si>
  <si>
    <t>šifra: 24.218</t>
  </si>
  <si>
    <t>Zasip z zrnato kamnino – 3. kategorije z dobavo iz kamnoloma</t>
  </si>
  <si>
    <t>Nabava in dobava materiala granulacije 8-16 mm za osnovni zasip kanalizacijskih cevi do kote 30 cm nad temenom cevi</t>
  </si>
  <si>
    <t>4.2   GLOBINSKO ODVODNJAVANJE - DRENAŽE</t>
  </si>
  <si>
    <t>šifra: 42.162</t>
  </si>
  <si>
    <t>šifra: 42.165</t>
  </si>
  <si>
    <t>Izdelava vzdolžne in prečne drenaže, globoke do 1,0 m, na podložni plasti iz cementnega betona, s trdimi plastičnimi cevmi premera 25 cm</t>
  </si>
  <si>
    <t>Čiščenje (spiranje) drenažnih cevi po končanih delih</t>
  </si>
  <si>
    <t>4.4   JAŠKI</t>
  </si>
  <si>
    <t xml:space="preserve">vtočni jašek s peskolovom (pokrovi so zajeti v ločenih postavkah)                                                 </t>
  </si>
  <si>
    <t xml:space="preserve">revizijski jašek (pokrovi so zajeti v ločenih postavkah) </t>
  </si>
  <si>
    <t>šifra: 44.163</t>
  </si>
  <si>
    <t xml:space="preserve">Izdelava jaška iz cementnega betona, krožnega prereza s premerom 80 cm, globokega 1,5 do 2,0 m </t>
  </si>
  <si>
    <t>šifra: 44.951</t>
  </si>
  <si>
    <t>šifra: 44.972</t>
  </si>
  <si>
    <t>ODVODNJAVANJE SKUPAJ:</t>
  </si>
  <si>
    <t>Dobava in vgraditev pokrova iz duktilne litine z nosilnostjo 125 kN, krožnega prereza s premerom 600 mm</t>
  </si>
  <si>
    <t>Na območju predvidene ureditve cest in pločnikov so izkopi in zasipi jarkov predvideni od planuma nevezane nosilne plasti voziščne konstrukcije (tampona).</t>
  </si>
  <si>
    <t>DK drenažno kanalizacijske cevi PE-HD DN 250, vključno z nabavo in dobavo cevi</t>
  </si>
  <si>
    <t>Šifra: 31.452</t>
  </si>
  <si>
    <t>Izdelava nosilne plasti bituminizirane zmesi AC 16 base B 50/70 A4 v debelini 5 cm</t>
  </si>
  <si>
    <t>šifra: 11.121</t>
  </si>
  <si>
    <t>Obnova in zavarovanje zakoličbe osi trase ostale javne ceste v ravninskem terenu</t>
  </si>
  <si>
    <t>vključno z odvozom in predajo izkopanega materiala zbiralcu oz. izvajalcu obdelave gradbenih odpadkov, upoštevan faktor 1,15 (izkop 42,30 m3)</t>
  </si>
  <si>
    <t>vključno z nakladanjem, odvozom in predajo izkopanega materiala zbiralcu oz. izvajalcu obdelave gradbenih odpadkov, upoštevan faktor 1,25 (izkop 563,83 m3)</t>
  </si>
  <si>
    <t>šifra: 12.122</t>
  </si>
  <si>
    <t>Odstranitev grmovja na gosto porasli površini (nad 50 % pokritega tlorisa) - strojno</t>
  </si>
  <si>
    <t>obstoječa živa meja pri podjetju Mizarstvo Škofljanec</t>
  </si>
  <si>
    <t>Ureditev planuma temeljnih tal 3. kategorije</t>
  </si>
  <si>
    <t>območja navezav asfaltnih površin, skladiščenje na gradbišču za kasnejše recikliranje</t>
  </si>
  <si>
    <t>debeline 10 cm, vozišče, skladiščenje na gradbišču za kasnejše recikliranje</t>
  </si>
  <si>
    <t>šifra: 12.321</t>
  </si>
  <si>
    <t xml:space="preserve">Porušitev in odstranitev asfaltne plasti v debelini do 5 cm </t>
  </si>
  <si>
    <t>debeline 5 cm, pločnik, skladiščenje na gradbišču za kasnejše recikliranje</t>
  </si>
  <si>
    <t>šifra: 24.491</t>
  </si>
  <si>
    <t>Izdelava posteljice iz sekundarnih surovin v debelini 30 cm</t>
  </si>
  <si>
    <t>Izdelava posteljice v debelini 30 cm iz zrnate kamnine - 3. kategorije</t>
  </si>
  <si>
    <t>z dobavo iz kamnoloma</t>
  </si>
  <si>
    <t>Šifra: 53.111</t>
  </si>
  <si>
    <t>Dobava in vgraditev cementnega betona C8/10 v prerez do 0,15 m3/m2-m1</t>
  </si>
  <si>
    <t>pri navezavi robnika na obstoječe vozišče</t>
  </si>
  <si>
    <t>Izdelava nevezane nosilne plasti enakomerno zrnatega drobljenca iz kamnine v debelini do 20 cm</t>
  </si>
  <si>
    <t>regionalna cesta</t>
  </si>
  <si>
    <t>Šifra: 31.552</t>
  </si>
  <si>
    <t>Izdelava nosilne plasti bituminizirane zmesi AC 22 base B 50/70 A3 v debelini 6 cm</t>
  </si>
  <si>
    <t>pločnik - po potrebi, pred nanosom obrabno zaporne plasti</t>
  </si>
  <si>
    <t>cesta - po potrebi, pred nanosom obrabno zaporne plasti</t>
  </si>
  <si>
    <t>šifra: 32.242</t>
  </si>
  <si>
    <t>Izdelava obrabne in zaporne plasti bituminizirane zmesi AC 8 surf B 70/100 A3 v debelini 3 cm</t>
  </si>
  <si>
    <t>šifra: 32.251</t>
  </si>
  <si>
    <t>Izdelava obrabne in zaporne plasti bituminizirane zmesi AC 8 surf B 70/100 A5 v debelini 2,5 cm</t>
  </si>
  <si>
    <t>Šifra: 32.493</t>
  </si>
  <si>
    <t>Pobrizg z nestabilno kationsko bitumensko emulzijo nad 0,50 kg/m2</t>
  </si>
  <si>
    <t>zavojni robniki, vgraditev na podložni beton C16/20</t>
  </si>
  <si>
    <t>šifra: 35.212</t>
  </si>
  <si>
    <t>Dobava in vgraditev predfabriciranega dvignjenega robnika iz cementnega betona  s prerezom 8/12 cm</t>
  </si>
  <si>
    <t>robnik dimenzij 8/20/100 cm, vgraditev na podložni beton C16/20</t>
  </si>
  <si>
    <t>šifra: 36.211</t>
  </si>
  <si>
    <t>Izdelava humuzirane bankine, široke do 0,50 m</t>
  </si>
  <si>
    <t>6.1   POKONČNA OPREMA CEST</t>
  </si>
  <si>
    <t xml:space="preserve">Dobava in pritrditev okroglega prometnega znaka, podloga iz aluminijaste pločevine, znak z odsevno folijo RA1, premera 300 mm </t>
  </si>
  <si>
    <t>Dobava in vgraditev polportala za postavitev predkrižiščne table, asimetrična T konstrukcija, vključno z izdelavo temelja, po načrtu
*statični izračun in armaturni načrt temeljev izdela dobavitelj</t>
  </si>
  <si>
    <t>Ponovna postavitev predhodno odstranjene predkrižiščne table</t>
  </si>
  <si>
    <t>šifra: 61.122</t>
  </si>
  <si>
    <t>Izdelava temelja iz cementnega betona C 12/15, globine 80 cm, premera 30 cm</t>
  </si>
  <si>
    <t>znaka 2315, 2316, na drog CR</t>
  </si>
  <si>
    <t xml:space="preserve">Dobava in pritrditev trikotnega prometnega znaka, podloga iz aluminijaste pločevine, znak z odsevno folijo RA2, dolžina stranice a= 900 mm </t>
  </si>
  <si>
    <t xml:space="preserve">znak 2101  </t>
  </si>
  <si>
    <t>šifra: 62.121</t>
  </si>
  <si>
    <t>Izdelava tankoslojne vzdolžne označbe na vozišču z enokomponentno belo barvo, vključno 250 g/m2 posipa z drobci / kroglicami stekla, strojno, debelina plasti suhe snovi 250 mm, širina črte 10 cm</t>
  </si>
  <si>
    <t>Izdelava tankoslojne vzdolžne označbe na vozišču z enokomponentno rdečo barvo, vključno 250 g/m2 posipa z drobci / kroglicami stekla, strojno, debelina plasti suhe snovi 250 mm, širina črte 20 cm</t>
  </si>
  <si>
    <t xml:space="preserve">črta 5233, rdeče barve, dvakratno barvanje </t>
  </si>
  <si>
    <t>črta 5112, bele barve, dvakratno barvanje</t>
  </si>
  <si>
    <t>črta 5121-3 (1-1-1), bele barve, dvakratno barvanje</t>
  </si>
  <si>
    <t>šifra: 62.253</t>
  </si>
  <si>
    <t>Doplačilo za izdelavo prekinjenih vzdolžnih označb na vozišču, širina črte 15 cm</t>
  </si>
  <si>
    <t>Doplačilo za izdelavo prekinjenih vzdolžnih označb na vozišču, širina črte 10 cm</t>
  </si>
  <si>
    <t>šifra: 62.251</t>
  </si>
  <si>
    <t>šifra: 62.165</t>
  </si>
  <si>
    <t>Izdelava tankoslojne prečne in ostalih označb na vozišču z enokomponentno belo barvo, vključno 250 g/m2 posipa z drobci / kroglicami stekla, strojno, debelina plasti suhe snovi 250 mm, površina označbe do 0,5 m2                                                                  * piktogrami (pešec, kolo, puščica)</t>
  </si>
  <si>
    <t>5232 - prehod za kolesarje</t>
  </si>
  <si>
    <t>Izdelava tankoslojne prečne in ostalih označb na vozišču z enokomponentno belo barvo, vključno 250 g/m2 posipa z drobci / kroglicami stekla, strojno, debelina plasti suhe snovi 250 mm, površina označbe 0,6 do 1,0 m2</t>
  </si>
  <si>
    <t>šifra: 62.166</t>
  </si>
  <si>
    <t>puščice - 5423, 5413, 5412</t>
  </si>
  <si>
    <t>5231 - prehod za pešce</t>
  </si>
  <si>
    <t>5211 - "stop črte" na priključkih</t>
  </si>
  <si>
    <t>5314-3 - polje za usmerjanje prometa</t>
  </si>
  <si>
    <t>šifra: 62.123</t>
  </si>
  <si>
    <t>Izdelava tankoslojne vzdolžne označbe na vozišču z enokomponentno belo barvo, vključno 250 g/m2 posipa z drobci / kroglicami stekla, strojno, debelina plasti suhe snovi 250 mm, širina črte 15 cm</t>
  </si>
  <si>
    <t>omrežje cestne razsvetljave</t>
  </si>
  <si>
    <t>črta 5122-2 (1-1-1), bele barve, dvakratno barvanje</t>
  </si>
  <si>
    <t>6.2   OZNAČBE NA VOZIŠČU</t>
  </si>
  <si>
    <t>REKAPITULACIJA PLOČNIK</t>
  </si>
  <si>
    <t>Pri posameznih delih naveden izraz skladiščenje na gradbišču pojmuje lokacijo, za katero poskrbi izvajalec del sam. Pri tem so zajeti vsi potrebni prevozi, prenosi, nakladanja in razkladanja od gradbišča do te lokacije.</t>
  </si>
  <si>
    <t>Dela izvajati po projektni dokumentaciji, v skladu z veljavnimi tehničnimi predpisi, normativi in standardi ob upoštevanju zahtev iz varstva pri delu. V enotnih cenah morajo biti zajeti vsi stroški po Splošnih tehničnih pogojih (cena v posameznih postavkah del zajema nabavo in dostavo materiala potrebnega za izvedbo, vgradnjo materiala z vsemi potrebnimi deli in pripomočki, nakladanje, odvoz in predajo odvečnega materiala zbiralcu oz. predelovalcu gradbenih odpadkov, ...).</t>
  </si>
  <si>
    <t>OP6</t>
  </si>
  <si>
    <t>šifra: 12.261</t>
  </si>
  <si>
    <t>Demontaža plastičnega smernika</t>
  </si>
  <si>
    <t>vključno z odstranitvijo</t>
  </si>
  <si>
    <t>šifra: 21.316</t>
  </si>
  <si>
    <t>Izkop mehke kamnine – 5. kategorije za temelje, kanalske rove, prepuste, jaške in drenaže, širine do 1,0 m in globine do 1,0 m</t>
  </si>
  <si>
    <t>šifra: 44.142</t>
  </si>
  <si>
    <t>Izdelava jaška iz cementnega betona, krožnega prereza s premerom 60 cm, globokega 1,0 do 1,5 m</t>
  </si>
  <si>
    <t>šifra: 44.143</t>
  </si>
  <si>
    <t>Dobava in vgraditev robniške rešetke z okvirjem iz duktilne litine, z nosilnostjo 250 kN, dvojni zaklep, 400x400 ali enakovredna robna rešetka.</t>
  </si>
  <si>
    <t>DK delno drenažne cevi PE-HD DN 200, vključno z nabavo in dobavo cevi</t>
  </si>
  <si>
    <t>Izdelava vzdolžne in prečne drenaže, globoke do 1,0 m, na podložni plasti iz cementnega betona, s trdimi plastičnimi cevmi premera 20 cm</t>
  </si>
  <si>
    <t>Izdelava jaška iz cementnega betona, krožnega prereza s premerom 60 cm, globokega 1,5 do 2,0 m</t>
  </si>
  <si>
    <t>m</t>
  </si>
  <si>
    <t>z nakladanjem, odvozom in predajo izkopanega materiala zbiralcu oz. predelovalcu gradbenih odpadkov, upoštevan faktor 1,50</t>
  </si>
  <si>
    <t>Dobava in izdelava zasipa do planuma kamnite posteljice iz drobljenih kamnitih zrn v debelini 0-22mm, z dobavo iz kamnoloma</t>
  </si>
  <si>
    <t>izkop z razpiranjem jarka</t>
  </si>
  <si>
    <t xml:space="preserve">  </t>
  </si>
  <si>
    <t>REKAPITULACIJA - I. FAZA</t>
  </si>
  <si>
    <t>A.</t>
  </si>
  <si>
    <t>REKAPITULACIJA GRADBENA DELA</t>
  </si>
  <si>
    <t>B.</t>
  </si>
  <si>
    <t>REKAPITULACIJA CESTNA RAZSVETLJAVA - ELEKTRO DELA</t>
  </si>
  <si>
    <t xml:space="preserve">SKUPAJ </t>
  </si>
  <si>
    <t>Enota mere</t>
  </si>
  <si>
    <t>Količina</t>
  </si>
  <si>
    <t>Cena</t>
  </si>
  <si>
    <t>Skupaj</t>
  </si>
  <si>
    <t xml:space="preserve">A. </t>
  </si>
  <si>
    <t>GRADBENA DELA</t>
  </si>
  <si>
    <t>1.0.</t>
  </si>
  <si>
    <t>1.1.</t>
  </si>
  <si>
    <t>GEODETSKA DELA</t>
  </si>
  <si>
    <t>1.</t>
  </si>
  <si>
    <t>Trasiranje trase kabelskega kabla oz. kabelske kanalizacije 
z označevanjem v naselju ali ovirami:</t>
  </si>
  <si>
    <t>2.</t>
  </si>
  <si>
    <t xml:space="preserve">Pripravljalna dela na gradbišču
</t>
  </si>
  <si>
    <t>3.</t>
  </si>
  <si>
    <t xml:space="preserve">Obeleženje in zakoličba trase obstoječih in projektiranih telefonskih in energetskih kablov, vodovoda ter kanalizacije in drugih komunalnih vodov ter označbe križanj:
</t>
  </si>
  <si>
    <t>SKUPAJ GEODETSKA DELA</t>
  </si>
  <si>
    <t>1.2.</t>
  </si>
  <si>
    <t>ČIŠČENJE TERENA</t>
  </si>
  <si>
    <t>Demontaža obstoječih svetilk in temeljev,</t>
  </si>
  <si>
    <t>odvoz na stalno deponijo</t>
  </si>
  <si>
    <t>SKUPAJ ČIŠČENJE TERENA</t>
  </si>
  <si>
    <t>SKUPAJ PREDDELA</t>
  </si>
  <si>
    <t>2.0.</t>
  </si>
  <si>
    <t>ZEMELJSKA DELA</t>
  </si>
  <si>
    <t>2.1.</t>
  </si>
  <si>
    <t>IZKOPI</t>
  </si>
  <si>
    <t>Strojni izkop kabelskega jarka globine 1.0m in širine 0.4m, odvoz odvečenega materiala na deponijo do 20km</t>
  </si>
  <si>
    <t>m³</t>
  </si>
  <si>
    <t>Strojni izkop izkop jame za kabelske jaške, odvoz odvečenega materiala na deponijo do 20km, v zemljišču III., IV. do V. Kategorije</t>
  </si>
  <si>
    <t>Strojni izkop za temelje OJR in svetilk dim. 0.8x0.8x1.1m, odvoz odvečenega materiala na deponijo do 20km, v zemljišču III., IV. do V. Kategorije</t>
  </si>
  <si>
    <t>SKUPAJ IZKOPI</t>
  </si>
  <si>
    <t>2.2.</t>
  </si>
  <si>
    <t>KABELSKA POSTELJICA, ZASIPI</t>
  </si>
  <si>
    <t>Izdelava kabelske posteljice dim. 0.2x0.4m s peskom granulacije 0-4mm</t>
  </si>
  <si>
    <t>Zasipi EKK in KJ po potrebi z ustreznimi peščenimi frakcijami ter utrjevanje v slojih po 20cm, granulacije 0-4mm</t>
  </si>
  <si>
    <t>SKUPAJ KABELSKA POSTELJICA, ZASIPI</t>
  </si>
  <si>
    <t>2.3.</t>
  </si>
  <si>
    <t>BREŽINE IN ZELENICE</t>
  </si>
  <si>
    <t>Povrnitev trase v staro stanje (fino planiranje, ponovna zatravitev...)</t>
  </si>
  <si>
    <t>SKUPAJ BREŽINE IN ZELENICE</t>
  </si>
  <si>
    <t>SKUPAJ ZEMELJSKA DELA</t>
  </si>
  <si>
    <t>4.0.</t>
  </si>
  <si>
    <t>KABELSKA KANALIZACIJA IN JAŠKI</t>
  </si>
  <si>
    <t>4.1.</t>
  </si>
  <si>
    <t>KABELSKA KANALIZACIJA</t>
  </si>
  <si>
    <t>Dobava in polaganje cevi PVC cevi Ø29mm od razdelilcev kandelabra do svetilke</t>
  </si>
  <si>
    <t>Dobava in polaganje cevi PVC cevi Ø 75mm na globini 0.8m, od kandelabra do kandelabra</t>
  </si>
  <si>
    <t>SKUPAJ KABELSKA KANALIZACIJA</t>
  </si>
  <si>
    <t>4.2.</t>
  </si>
  <si>
    <t>JAŠKI</t>
  </si>
  <si>
    <t>Izdelava AB kabelskega jaška  iz B.C. Ø60/100cm, izdelava AB temeljne plošče 20 cm, z odprtinami za cevi (montažo tipskih uvodnic) kabelske kanalizacije z izdelavo AB nosilne plošče 25 cm ,tulca nad nosilno ploščo min.250mm, ometavanje in finalna obdelava jaška, izdelavo povezave in pritrditve valjanca v jašku,brez dobave LŽ pokrova</t>
  </si>
  <si>
    <t>Izdelava in dobava lahkega LTŽ pokrova 125kN opremljen z napisom ELEKTRO</t>
  </si>
  <si>
    <t>SKUPAJ JAŠKI</t>
  </si>
  <si>
    <t xml:space="preserve">SKUPAJ KABELSKA KANALIZACIJA IN JAŠKI </t>
  </si>
  <si>
    <t>5.0.</t>
  </si>
  <si>
    <t>GRADBENO OBRTNIŠKA DELA</t>
  </si>
  <si>
    <t>5.1.</t>
  </si>
  <si>
    <t>DELO S CEMENTNIM BETONOM</t>
  </si>
  <si>
    <t>Izdelava betonskega temelja za 10m kandelaber dim. 0.8x0.8x1.0m, s štirimi sidrnimi vijaki M 24x 1m ter 2x PVC cevjo Ø75mm</t>
  </si>
  <si>
    <t>Obbetoniranje kabelske kanalizacije na mestih prehoda pod utrjenimi površinami v debelini 15cm s pustim betonom C20/25</t>
  </si>
  <si>
    <t>SKUPAJ DELO S CEMENTNIM BETONOM</t>
  </si>
  <si>
    <t xml:space="preserve">SKUPAJ GRADBENO OBRTNIŠKA DELA </t>
  </si>
  <si>
    <t>CESTNA RAZSVETLJAVA ELEKTRO DELA</t>
  </si>
  <si>
    <t>6.1.</t>
  </si>
  <si>
    <t>ELEKTRO DELA</t>
  </si>
  <si>
    <t>Dobava in polaganje kabla NYY-J  4x2.5mm²  v cev PVC Ø 29mm od razdelilcev kandelabrov do svetilke</t>
  </si>
  <si>
    <t>Dobava in polaganje kabla NAYY-J  4x16+2.5mm²  v cev PVC Ø 75mm do razdelilcev  nove CR</t>
  </si>
  <si>
    <t>4.</t>
  </si>
  <si>
    <t>Vris kabelske kanalizacije JR v podzemni kataster</t>
  </si>
  <si>
    <t>kpl</t>
  </si>
  <si>
    <t>Dobava in montaža ravnega vroče cinkanega kovinskega droga višine h=10m nad nivojem zemlje,  s siderno ploščo in sidernimi vijaki skladno s tipizacijo upravljalca na tem območju ter dimenzionirani za pritisk vetra do 500N/m² z vsemi potrebnimi A-testi, dokazili o skladnosti s standardi, ter statičnimi izračuni</t>
  </si>
  <si>
    <t>5.</t>
  </si>
  <si>
    <t>Dobava in montaža razdelilca v kandelabru z vgrajeno cevno varovalko 1X6A, za varovanje kabla do svetilke</t>
  </si>
  <si>
    <t>6.</t>
  </si>
  <si>
    <t>Zunanja cestna LED svetilka. Asimetrična osvetlitev. Izstopni svetlobni tok 6800 lm. Moč 70 W, 730, 3000K. IP66, IK 09. Svetlobni izkoristek 97 lm/W. IK08/5J. Več kot 100 000 ur (L80). Redukcija moči. Ohišje iz tlačno litega aluminija. Pretokovna zaščita 10 kV. CLO - konstantni svetlobni tok. Natik na kandelaber premera 60 mm. Optični sistem s tehnologijo Multi-Lens. Življenska doba do 100.000 ur (L80/B20). 5LET garanciije. AA++. S 4-polno sponko do 2,5 mm² in izolirano priključno točko za ozemljitveni vodnik. Zmanjšanje moči preko kontrolne faze. Izklop krmilne faze povzroči prilagoditev svetlobni tok svetilke na 50% (kot. npr.  TRILUX Jovie 50-AB2L-LR/6800-730 6G1 ET).</t>
  </si>
  <si>
    <t>7.</t>
  </si>
  <si>
    <t xml:space="preserve">Dobava in vgadnja Fe/Zn 25x4mm ozemljitvenega traka s potrebnimi križnimi sponkami </t>
  </si>
  <si>
    <t>8.</t>
  </si>
  <si>
    <t>Dobava in montaža toplo cinkanih križnih sponk FeZn 60x60mm in izdelava križnih stikov</t>
  </si>
  <si>
    <t>9.</t>
  </si>
  <si>
    <t>Izdelava spojev z vijačenjem na kandelabre z dvema vijakoma M 10</t>
  </si>
  <si>
    <t>10.</t>
  </si>
  <si>
    <t>Dobava in vgradnja opozorilnega PVC traka napis elektrika</t>
  </si>
  <si>
    <t>11.</t>
  </si>
  <si>
    <t>Izdelava električnih in svetlobno tehničnih meritev po izvedenih delih</t>
  </si>
  <si>
    <t>12.</t>
  </si>
  <si>
    <t>Testiranje in vstavitev v pogon (funkc. preizkus)</t>
  </si>
  <si>
    <t>SKUPAJ ELEKTRO DELA</t>
  </si>
  <si>
    <t>6.2.</t>
  </si>
  <si>
    <t>NADZOR</t>
  </si>
  <si>
    <t>Projektantski nadzor nad gradbenimi deli</t>
  </si>
  <si>
    <t>Projektantski nadzor nad elektro deli</t>
  </si>
  <si>
    <t>Nadzor upravljalca CR</t>
  </si>
  <si>
    <t>Nadzor upravljalca državne ceste (DRI) po zahtevah iz izdanega soglasja</t>
  </si>
  <si>
    <t>Delna zapora ceste zaradi izvajanja del za potrebe elektromontažnih del</t>
  </si>
  <si>
    <t>SKUPAJ NADZOR</t>
  </si>
  <si>
    <t>6.3.</t>
  </si>
  <si>
    <t>NAČRT IZVEDENIH DEL</t>
  </si>
  <si>
    <t>Izdelava projekta izvedenih del JR v 3 izvodih vključno z izdelavo geodetskega posnetka</t>
  </si>
  <si>
    <t>Izdelava načrta obratovanja in vzdrževanja</t>
  </si>
  <si>
    <t>SKUPAJ NAČRT IZVEDENIH DEL</t>
  </si>
  <si>
    <t>6.0.</t>
  </si>
  <si>
    <t>SKUPAJ CESTNA RAZSVETLJAVA ELEKTRO DELA</t>
  </si>
  <si>
    <t>SKUPAJ GRADBENA DELA</t>
  </si>
  <si>
    <t>2.1.1. REKAPITULACIJA - ZAŠČITA TKO / I. FAZA</t>
  </si>
  <si>
    <t>2.1.1. KABLI</t>
  </si>
  <si>
    <t>2.1.2. GRADBENA DELA</t>
  </si>
  <si>
    <t>2.1.3. MERITVE IN DOKUMENTACIJA</t>
  </si>
  <si>
    <t>2.1.4. DRUGO</t>
  </si>
  <si>
    <t>T.2.1. PREDRAČUN Z REKAPITULACIJO</t>
  </si>
  <si>
    <t>( dobava in montaža )</t>
  </si>
  <si>
    <t>Odkaz obstoječih TK vodov in</t>
  </si>
  <si>
    <t>ostale komunalne infrastrukture pred</t>
  </si>
  <si>
    <t>pričetkom del</t>
  </si>
  <si>
    <t>predvideno</t>
  </si>
  <si>
    <t>2.1.2.1. GRADBENA IN MONTAŽNA DELA S PREVOZI</t>
  </si>
  <si>
    <t>Trasiranje trase kabelskega kabla oz.</t>
  </si>
  <si>
    <t>kabelske kanalizacije z označevanjem</t>
  </si>
  <si>
    <t>v naselju ali ovirami:</t>
  </si>
  <si>
    <t xml:space="preserve">Ročni izkop kabelskega jarka (0.6m x 1.0m), </t>
  </si>
  <si>
    <t>po obeleženi trasi obstoječe kabelske kanalizacije,</t>
  </si>
  <si>
    <t xml:space="preserve">odvoz odvečenega materiala in </t>
  </si>
  <si>
    <t>ureditev terena v prvotno stanje</t>
  </si>
  <si>
    <t>v zemljišču III.  Kategorije</t>
  </si>
  <si>
    <t>(brez dobave cevi)</t>
  </si>
  <si>
    <t xml:space="preserve">Dodatek za ročni izkop nad obstoječim kablom. </t>
  </si>
  <si>
    <t>Globina 1,0m - zemljišče IV.ktg.</t>
  </si>
  <si>
    <t>Obbetoniranje obstoječe kabelske kanalizacije</t>
  </si>
  <si>
    <t>s pustim betonom C20/25 pod povoznimi površinami (uvozi)</t>
  </si>
  <si>
    <t>Dobava in položitev opozorilnega traku v že</t>
  </si>
  <si>
    <t>izkopan kabelski jarek z napisom TELEKOM</t>
  </si>
  <si>
    <t>Podaljšanje koncev cevi izven asfaltnih površin s cevmi</t>
  </si>
  <si>
    <t xml:space="preserve">premera 103,6/110 mm, PVC 125 mm ali dvosloj. </t>
  </si>
  <si>
    <t>PEHD cevmi  premera 50mm</t>
  </si>
  <si>
    <t>Zasipi z ustreznimi peščenimi</t>
  </si>
  <si>
    <t>frakcijami ter utrjevanje v slojih po 20cm, granulacije 0-4mm</t>
  </si>
  <si>
    <t>Izdelava geodetskega posnetka - do 650 m</t>
  </si>
  <si>
    <t xml:space="preserve">Izdelava elaborata izvršilne tehnične dokumentacije kabelske </t>
  </si>
  <si>
    <t xml:space="preserve">kanalizacije, kjer je osnova  geodetski posnetek  </t>
  </si>
  <si>
    <t>Vnos sprememb v obstoječo izvršilno tehnično dokumentacijo</t>
  </si>
  <si>
    <t>ura</t>
  </si>
  <si>
    <t>Izdelava PID-a z uporabo obstoječih elaboratov izvršilno tehnične dokumentacije</t>
  </si>
  <si>
    <t>Tehnični nadzor TELEKOM - predvideno</t>
  </si>
  <si>
    <t>Organizacija in zavarovanje gradbišča</t>
  </si>
  <si>
    <r>
      <t xml:space="preserve">uporaba predhodno rezkanega/ porušenega asfalta, vgrajeni material mora biti v skladu s </t>
    </r>
    <r>
      <rPr>
        <i/>
        <sz val="11"/>
        <rFont val="Arial"/>
        <family val="2"/>
        <charset val="238"/>
      </rPr>
      <t>TSC 06.100:2003 Kamnita posteljica in povozni plato</t>
    </r>
  </si>
  <si>
    <t>Izdelava načrta izvedenih del (PID) za cesto in pločnik v treh (3) tiskanih in digitalnih (*.dwg, *.doc, *.pdf) izvodih,  v skladu z Zakonom o graditvi objektov in Pravilnikom o  projektni dokumentaciji</t>
  </si>
  <si>
    <r>
      <t>m</t>
    </r>
    <r>
      <rPr>
        <vertAlign val="superscript"/>
        <sz val="11"/>
        <rFont val="Arial"/>
        <family val="2"/>
        <charset val="238"/>
      </rPr>
      <t>3</t>
    </r>
  </si>
  <si>
    <r>
      <t>m</t>
    </r>
    <r>
      <rPr>
        <vertAlign val="superscript"/>
        <sz val="11"/>
        <rFont val="Arial"/>
        <family val="2"/>
        <charset val="238"/>
      </rPr>
      <t>1</t>
    </r>
  </si>
  <si>
    <r>
      <t>m</t>
    </r>
    <r>
      <rPr>
        <sz val="11"/>
        <rFont val="Calibri"/>
        <family val="2"/>
        <charset val="238"/>
      </rPr>
      <t>²</t>
    </r>
  </si>
  <si>
    <t>SKUPNA REKAPITULACIJA PROJEKTA - 1. FAZA</t>
  </si>
  <si>
    <t>4</t>
  </si>
  <si>
    <t>1</t>
  </si>
  <si>
    <t>2</t>
  </si>
  <si>
    <t>3</t>
  </si>
  <si>
    <t>NEPREDVIDENA DELA (10 %)</t>
  </si>
  <si>
    <t xml:space="preserve">POPIS DEL
Ureditev površin za promet kolesarjev in pešcev ob R1-220/1334 
Krško – Brežice od km 11,695 do km 12,015
</t>
  </si>
  <si>
    <t>Popust</t>
  </si>
  <si>
    <t>DDV (22 %)</t>
  </si>
  <si>
    <t>Skupaj s popustom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</si>
</sst>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 #,##0.00\ &quot;€&quot;_-;\-* #,##0.00\ &quot;€&quot;_-;_-* &quot;-&quot;??\ &quot;€&quot;_-;_-@_-"/>
    <numFmt numFmtId="43" formatCode="_-* #,##0.00_-;\-* #,##0.00_-;_-* &quot;-&quot;??_-;_-@_-"/>
    <numFmt numFmtId="164" formatCode="_-* #,##0.00\ _€_-;\-* #,##0.00\ _€_-;_-* &quot;-&quot;??\ _€_-;_-@_-"/>
    <numFmt numFmtId="165" formatCode="#,##0.00\ [$€-401]"/>
    <numFmt numFmtId="166" formatCode="#,##0.00\ [$€-1]"/>
    <numFmt numFmtId="167" formatCode="#,##0.000"/>
    <numFmt numFmtId="168" formatCode="#,##0&quot;      &quot;;\-#,##0&quot;      &quot;"/>
    <numFmt numFmtId="169" formatCode="&quot;SIT&quot;#,##0\ ;&quot;(SIT&quot;#,##0\)"/>
    <numFmt numFmtId="170" formatCode="mmmm\ d&quot;, &quot;yyyy"/>
    <numFmt numFmtId="171" formatCode="#,##0.00&quot;      &quot;;\-#,##0.00&quot;      &quot;"/>
    <numFmt numFmtId="172" formatCode="_-* #,##0.00\ _S_I_T_-;\-* #,##0.00\ _S_I_T_-;_-* &quot;-&quot;??\ _S_I_T_-;_-@_-"/>
    <numFmt numFmtId="173" formatCode="_-* #.##0.00\ &quot;SIT&quot;_-;\-* #.##0.00\ &quot;SIT&quot;_-;_-* &quot;-&quot;??\ &quot;SIT&quot;_-;_-@_-"/>
    <numFmt numFmtId="174" formatCode="_-* #,##0.00\ [$€-1]_-;\-* #,##0.00\ [$€-1]_-;_-* &quot;-&quot;??\ [$€-1]_-;_-@_-"/>
    <numFmt numFmtId="175" formatCode="[$-424]General"/>
    <numFmt numFmtId="176" formatCode="_-* #,##0.00\ &quot;SIT&quot;_-;\-* #,##0.00\ &quot;SIT&quot;_-;_-* &quot;-&quot;??\ &quot;SIT&quot;_-;_-@_-"/>
    <numFmt numFmtId="177" formatCode="#,##0\ [$€-1]"/>
    <numFmt numFmtId="178" formatCode="_-* #,##0_-;\-* #,##0_-;_-* &quot;-&quot;??_-;_-@_-"/>
    <numFmt numFmtId="179" formatCode="0_)"/>
    <numFmt numFmtId="180" formatCode="0.00_)"/>
    <numFmt numFmtId="181" formatCode="_(* #,##0.00_);_(* \(#,##0.00\);_(* &quot;-&quot;??_);_(@_)"/>
    <numFmt numFmtId="182" formatCode="#,##0.00\ _S_I_T"/>
    <numFmt numFmtId="183" formatCode="###,###,###,###.00"/>
  </numFmts>
  <fonts count="52">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name val="Arial"/>
      <family val="2"/>
      <charset val="238"/>
    </font>
    <font>
      <sz val="10"/>
      <name val="Arial"/>
      <family val="2"/>
      <charset val="238"/>
    </font>
    <font>
      <b/>
      <sz val="11"/>
      <name val="Arial CE"/>
      <charset val="238"/>
    </font>
    <font>
      <sz val="8"/>
      <name val="Arial"/>
      <family val="2"/>
      <charset val="238"/>
    </font>
    <font>
      <sz val="11"/>
      <name val="Arial CE"/>
      <charset val="238"/>
    </font>
    <font>
      <b/>
      <sz val="15"/>
      <color theme="3"/>
      <name val="Calibri"/>
      <family val="2"/>
      <charset val="238"/>
      <scheme val="minor"/>
    </font>
    <font>
      <b/>
      <sz val="13"/>
      <color theme="3"/>
      <name val="Calibri"/>
      <family val="2"/>
      <charset val="238"/>
      <scheme val="minor"/>
    </font>
    <font>
      <b/>
      <sz val="11"/>
      <color theme="1"/>
      <name val="Calibri"/>
      <family val="2"/>
      <charset val="238"/>
      <scheme val="minor"/>
    </font>
    <font>
      <sz val="10"/>
      <name val="Arial CE"/>
      <charset val="238"/>
    </font>
    <font>
      <b/>
      <sz val="11"/>
      <name val="Segoe UI"/>
      <family val="2"/>
      <charset val="238"/>
    </font>
    <font>
      <sz val="11"/>
      <name val="Segoe UI"/>
      <family val="2"/>
      <charset val="238"/>
    </font>
    <font>
      <sz val="10"/>
      <name val="Segoe UI"/>
      <family val="2"/>
      <charset val="238"/>
    </font>
    <font>
      <b/>
      <sz val="12"/>
      <name val="Segoe UI"/>
      <family val="2"/>
      <charset val="238"/>
    </font>
    <font>
      <b/>
      <sz val="14"/>
      <name val="Segoe UI"/>
      <family val="2"/>
      <charset val="238"/>
    </font>
    <font>
      <b/>
      <sz val="10"/>
      <name val="Segoe UI"/>
      <family val="2"/>
      <charset val="238"/>
    </font>
    <font>
      <sz val="12"/>
      <name val="Times New Roman"/>
      <family val="1"/>
      <charset val="238"/>
    </font>
    <font>
      <sz val="11"/>
      <color theme="1"/>
      <name val="Arial"/>
      <family val="2"/>
      <charset val="238"/>
    </font>
    <font>
      <sz val="10"/>
      <color theme="1"/>
      <name val="Arial CE"/>
      <charset val="238"/>
    </font>
    <font>
      <sz val="10"/>
      <name val="Arial"/>
      <family val="2"/>
      <charset val="238"/>
    </font>
    <font>
      <b/>
      <sz val="12"/>
      <color indexed="8"/>
      <name val="SSPalatino"/>
      <charset val="238"/>
    </font>
    <font>
      <sz val="11"/>
      <name val="Arial CE"/>
      <family val="2"/>
      <charset val="238"/>
    </font>
    <font>
      <b/>
      <sz val="10"/>
      <name val="Arial"/>
      <family val="2"/>
      <charset val="238"/>
    </font>
    <font>
      <sz val="10"/>
      <color indexed="8"/>
      <name val="MS Sans Serif"/>
      <family val="2"/>
      <charset val="238"/>
    </font>
    <font>
      <b/>
      <sz val="11"/>
      <name val="Arial"/>
      <family val="2"/>
      <charset val="238"/>
    </font>
    <font>
      <b/>
      <u/>
      <sz val="11"/>
      <color indexed="54"/>
      <name val="Arial"/>
      <family val="2"/>
      <charset val="238"/>
    </font>
    <font>
      <b/>
      <u/>
      <sz val="8"/>
      <color rgb="FFFF0000"/>
      <name val="Arial"/>
      <family val="2"/>
      <charset val="238"/>
    </font>
    <font>
      <b/>
      <u/>
      <sz val="11"/>
      <color theme="6" tint="-0.249977111117893"/>
      <name val="Arial"/>
      <family val="2"/>
      <charset val="238"/>
    </font>
    <font>
      <sz val="8"/>
      <color rgb="FFFF0000"/>
      <name val="Arial"/>
      <family val="2"/>
      <charset val="238"/>
    </font>
    <font>
      <sz val="11"/>
      <color theme="6" tint="-0.249977111117893"/>
      <name val="Arial"/>
      <family val="2"/>
      <charset val="238"/>
    </font>
    <font>
      <sz val="11"/>
      <color indexed="54"/>
      <name val="Arial"/>
      <family val="2"/>
      <charset val="238"/>
    </font>
    <font>
      <b/>
      <sz val="11"/>
      <color theme="1"/>
      <name val="Arial"/>
      <family val="2"/>
      <charset val="238"/>
    </font>
    <font>
      <b/>
      <sz val="18"/>
      <color theme="1"/>
      <name val="Arial"/>
      <family val="2"/>
      <charset val="238"/>
    </font>
    <font>
      <b/>
      <sz val="13"/>
      <color theme="1"/>
      <name val="Arial"/>
      <family val="2"/>
      <charset val="238"/>
    </font>
    <font>
      <sz val="11"/>
      <color indexed="8"/>
      <name val="Arial"/>
      <family val="2"/>
      <charset val="238"/>
    </font>
    <font>
      <b/>
      <sz val="11"/>
      <color indexed="9"/>
      <name val="Arial"/>
      <family val="2"/>
      <charset val="238"/>
    </font>
    <font>
      <sz val="10"/>
      <color indexed="54"/>
      <name val="Arial"/>
      <family val="2"/>
      <charset val="238"/>
    </font>
    <font>
      <sz val="11"/>
      <color indexed="10"/>
      <name val="Arial"/>
      <family val="2"/>
      <charset val="238"/>
    </font>
    <font>
      <b/>
      <sz val="11"/>
      <color indexed="54"/>
      <name val="Arial"/>
      <family val="2"/>
      <charset val="238"/>
    </font>
    <font>
      <i/>
      <sz val="11"/>
      <name val="Arial"/>
      <family val="2"/>
      <charset val="238"/>
    </font>
    <font>
      <sz val="11"/>
      <color rgb="FFFF0000"/>
      <name val="Arial"/>
      <family val="2"/>
      <charset val="238"/>
    </font>
    <font>
      <vertAlign val="superscript"/>
      <sz val="11"/>
      <name val="Arial"/>
      <family val="2"/>
      <charset val="238"/>
    </font>
    <font>
      <sz val="11"/>
      <name val="Arial"/>
      <family val="2"/>
    </font>
    <font>
      <b/>
      <sz val="11"/>
      <name val="Arial"/>
      <family val="2"/>
    </font>
    <font>
      <sz val="11"/>
      <name val="Calibri"/>
      <family val="2"/>
      <charset val="238"/>
    </font>
    <font>
      <b/>
      <u/>
      <sz val="11"/>
      <name val="Arial"/>
      <family val="2"/>
      <charset val="238"/>
    </font>
  </fonts>
  <fills count="6">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2"/>
        <bgColor indexed="64"/>
      </patternFill>
    </fill>
    <fill>
      <patternFill patternType="solid">
        <fgColor theme="9" tint="0.39997558519241921"/>
        <bgColor indexed="64"/>
      </patternFill>
    </fill>
  </fills>
  <borders count="30">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bottom style="thin">
        <color indexed="64"/>
      </bottom>
      <diagonal/>
    </border>
    <border>
      <left/>
      <right/>
      <top/>
      <bottom style="medium">
        <color indexed="8"/>
      </bottom>
      <diagonal/>
    </border>
    <border>
      <left/>
      <right/>
      <top style="thin">
        <color indexed="8"/>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
      <left/>
      <right/>
      <top style="thin">
        <color indexed="64"/>
      </top>
      <bottom/>
      <diagonal/>
    </border>
    <border>
      <left/>
      <right/>
      <top style="medium">
        <color indexed="8"/>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auto="1"/>
      </top>
      <bottom style="thin">
        <color auto="1"/>
      </bottom>
      <diagonal/>
    </border>
    <border>
      <left/>
      <right/>
      <top style="thin">
        <color auto="1"/>
      </top>
      <bottom style="medium">
        <color auto="1"/>
      </bottom>
      <diagonal/>
    </border>
    <border>
      <left/>
      <right/>
      <top style="thin">
        <color auto="1"/>
      </top>
      <bottom style="thin">
        <color auto="1"/>
      </bottom>
      <diagonal/>
    </border>
    <border>
      <left/>
      <right/>
      <top style="thin">
        <color auto="1"/>
      </top>
      <bottom style="medium">
        <color auto="1"/>
      </bottom>
      <diagonal/>
    </border>
    <border>
      <left/>
      <right/>
      <top style="thin">
        <color indexed="64"/>
      </top>
      <bottom/>
      <diagonal/>
    </border>
    <border>
      <left style="thin">
        <color indexed="64"/>
      </left>
      <right/>
      <top style="thin">
        <color auto="1"/>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diagonal/>
    </border>
  </borders>
  <cellStyleXfs count="41">
    <xf numFmtId="0" fontId="0" fillId="0" borderId="0"/>
    <xf numFmtId="168" fontId="8" fillId="0" borderId="0" applyFill="0" applyBorder="0" applyAlignment="0" applyProtection="0"/>
    <xf numFmtId="169" fontId="8" fillId="0" borderId="0" applyFill="0" applyBorder="0" applyAlignment="0" applyProtection="0"/>
    <xf numFmtId="170" fontId="8" fillId="0" borderId="0" applyFill="0" applyBorder="0" applyAlignment="0" applyProtection="0"/>
    <xf numFmtId="2" fontId="8" fillId="0" borderId="0" applyFill="0" applyBorder="0" applyAlignment="0" applyProtection="0"/>
    <xf numFmtId="0" fontId="7" fillId="0" borderId="0"/>
    <xf numFmtId="0" fontId="8" fillId="0" borderId="0"/>
    <xf numFmtId="0" fontId="8" fillId="0" borderId="0"/>
    <xf numFmtId="0" fontId="12" fillId="0" borderId="8" applyNumberFormat="0" applyFill="0" applyAlignment="0" applyProtection="0"/>
    <xf numFmtId="0" fontId="13" fillId="0" borderId="9" applyNumberFormat="0" applyFill="0" applyAlignment="0" applyProtection="0"/>
    <xf numFmtId="0" fontId="14" fillId="0" borderId="10" applyNumberFormat="0" applyFill="0" applyAlignment="0" applyProtection="0"/>
    <xf numFmtId="0" fontId="6" fillId="0" borderId="0"/>
    <xf numFmtId="172" fontId="8" fillId="0" borderId="0" applyFont="0" applyFill="0" applyBorder="0" applyAlignment="0" applyProtection="0"/>
    <xf numFmtId="0" fontId="5" fillId="0" borderId="0"/>
    <xf numFmtId="173" fontId="8" fillId="0" borderId="0" applyFont="0" applyFill="0" applyBorder="0" applyAlignment="0" applyProtection="0"/>
    <xf numFmtId="0" fontId="15" fillId="0" borderId="0"/>
    <xf numFmtId="0" fontId="4" fillId="0" borderId="0"/>
    <xf numFmtId="0" fontId="3" fillId="0" borderId="0"/>
    <xf numFmtId="0" fontId="8" fillId="0" borderId="0"/>
    <xf numFmtId="49" fontId="22" fillId="0" borderId="7">
      <alignment horizontal="left" vertical="top" wrapText="1"/>
    </xf>
    <xf numFmtId="0" fontId="8" fillId="0" borderId="0"/>
    <xf numFmtId="0" fontId="23" fillId="0" borderId="0"/>
    <xf numFmtId="175" fontId="24" fillId="0" borderId="0"/>
    <xf numFmtId="44" fontId="8" fillId="0" borderId="0" applyFont="0" applyFill="0" applyBorder="0" applyAlignment="0" applyProtection="0"/>
    <xf numFmtId="44" fontId="8" fillId="0" borderId="0" applyFont="0" applyFill="0" applyBorder="0" applyAlignment="0" applyProtection="0"/>
    <xf numFmtId="0" fontId="8" fillId="0" borderId="0"/>
    <xf numFmtId="0" fontId="23" fillId="0" borderId="0"/>
    <xf numFmtId="0" fontId="25" fillId="0" borderId="0"/>
    <xf numFmtId="0" fontId="26" fillId="0" borderId="0" applyFill="0" applyBorder="0" applyProtection="0"/>
    <xf numFmtId="0" fontId="26" fillId="0" borderId="0"/>
    <xf numFmtId="176" fontId="26" fillId="0" borderId="0" applyFont="0" applyFill="0" applyBorder="0" applyAlignment="0" applyProtection="0"/>
    <xf numFmtId="172" fontId="26" fillId="0" borderId="0" applyFont="0" applyFill="0" applyBorder="0" applyAlignment="0" applyProtection="0"/>
    <xf numFmtId="164" fontId="25" fillId="0" borderId="0" applyFont="0" applyFill="0" applyBorder="0" applyAlignment="0" applyProtection="0"/>
    <xf numFmtId="0" fontId="8" fillId="0" borderId="0"/>
    <xf numFmtId="164" fontId="8" fillId="0" borderId="0" applyFont="0" applyFill="0" applyBorder="0" applyAlignment="0" applyProtection="0"/>
    <xf numFmtId="0" fontId="2" fillId="0" borderId="0"/>
    <xf numFmtId="0" fontId="1" fillId="0" borderId="0"/>
    <xf numFmtId="0" fontId="11" fillId="0" borderId="0"/>
    <xf numFmtId="43" fontId="8" fillId="0" borderId="0" applyFont="0" applyFill="0" applyBorder="0" applyAlignment="0" applyProtection="0"/>
    <xf numFmtId="0" fontId="8" fillId="0" borderId="0"/>
    <xf numFmtId="0" fontId="29" fillId="0" borderId="0"/>
  </cellStyleXfs>
  <cellXfs count="525">
    <xf numFmtId="0" fontId="0" fillId="0" borderId="0" xfId="0"/>
    <xf numFmtId="0" fontId="0" fillId="0" borderId="0" xfId="0"/>
    <xf numFmtId="4" fontId="21" fillId="0" borderId="4" xfId="0" applyNumberFormat="1" applyFont="1" applyBorder="1" applyAlignment="1">
      <alignment vertical="center"/>
    </xf>
    <xf numFmtId="4" fontId="21" fillId="0" borderId="4" xfId="0" applyNumberFormat="1" applyFont="1" applyBorder="1" applyAlignment="1">
      <alignment horizontal="center" vertical="center"/>
    </xf>
    <xf numFmtId="0" fontId="21" fillId="0" borderId="4" xfId="0" applyFont="1" applyBorder="1" applyAlignment="1">
      <alignment horizontal="right" vertical="center"/>
    </xf>
    <xf numFmtId="1" fontId="21" fillId="0" borderId="0" xfId="0" applyNumberFormat="1" applyFont="1" applyAlignment="1">
      <alignment horizontal="center" vertical="top"/>
    </xf>
    <xf numFmtId="0" fontId="21" fillId="0" borderId="0" xfId="0" applyFont="1" applyAlignment="1">
      <alignment horizontal="right"/>
    </xf>
    <xf numFmtId="4" fontId="21" fillId="0" borderId="0" xfId="0" applyNumberFormat="1" applyFont="1" applyBorder="1" applyAlignment="1">
      <alignment vertical="justify"/>
    </xf>
    <xf numFmtId="4" fontId="21" fillId="0" borderId="0" xfId="0" applyNumberFormat="1" applyFont="1" applyAlignment="1">
      <alignment horizontal="center"/>
    </xf>
    <xf numFmtId="1" fontId="21" fillId="0" borderId="0" xfId="0" applyNumberFormat="1" applyFont="1" applyBorder="1" applyAlignment="1">
      <alignment horizontal="center" vertical="top"/>
    </xf>
    <xf numFmtId="4" fontId="21" fillId="0" borderId="0" xfId="0" applyNumberFormat="1" applyFont="1" applyBorder="1" applyAlignment="1">
      <alignment vertical="center"/>
    </xf>
    <xf numFmtId="4" fontId="21" fillId="0" borderId="0" xfId="0" applyNumberFormat="1" applyFont="1" applyBorder="1" applyAlignment="1">
      <alignment horizontal="center" vertical="center"/>
    </xf>
    <xf numFmtId="0" fontId="21" fillId="0" borderId="0" xfId="0" applyFont="1" applyBorder="1" applyAlignment="1">
      <alignment horizontal="right" vertical="center"/>
    </xf>
    <xf numFmtId="49" fontId="21" fillId="0" borderId="4" xfId="0" applyNumberFormat="1" applyFont="1" applyBorder="1" applyAlignment="1">
      <alignment horizontal="center" vertical="top"/>
    </xf>
    <xf numFmtId="2" fontId="17" fillId="0" borderId="0" xfId="0" applyNumberFormat="1" applyFont="1" applyBorder="1" applyAlignment="1">
      <alignment vertical="top"/>
    </xf>
    <xf numFmtId="0" fontId="16" fillId="0" borderId="0" xfId="0" applyFont="1" applyBorder="1" applyAlignment="1">
      <alignment vertical="justify"/>
    </xf>
    <xf numFmtId="0" fontId="16" fillId="0" borderId="0" xfId="0" applyFont="1" applyBorder="1" applyAlignment="1"/>
    <xf numFmtId="0" fontId="16" fillId="0" borderId="0" xfId="0" applyFont="1" applyBorder="1" applyAlignment="1">
      <alignment horizontal="right"/>
    </xf>
    <xf numFmtId="2" fontId="17" fillId="3" borderId="14" xfId="0" applyNumberFormat="1" applyFont="1" applyFill="1" applyBorder="1" applyAlignment="1">
      <alignment vertical="top"/>
    </xf>
    <xf numFmtId="0" fontId="16" fillId="3" borderId="14" xfId="0" applyFont="1" applyFill="1" applyBorder="1" applyAlignment="1">
      <alignment vertical="justify"/>
    </xf>
    <xf numFmtId="0" fontId="16" fillId="3" borderId="14" xfId="0" applyFont="1" applyFill="1" applyBorder="1" applyAlignment="1"/>
    <xf numFmtId="0" fontId="16" fillId="3" borderId="14" xfId="0" applyFont="1" applyFill="1" applyBorder="1" applyAlignment="1">
      <alignment horizontal="right"/>
    </xf>
    <xf numFmtId="174" fontId="21" fillId="0" borderId="4" xfId="0" applyNumberFormat="1" applyFont="1" applyFill="1" applyBorder="1" applyAlignment="1">
      <alignment horizontal="right" vertical="center"/>
    </xf>
    <xf numFmtId="174" fontId="21" fillId="0" borderId="0" xfId="0" applyNumberFormat="1" applyFont="1" applyFill="1" applyAlignment="1">
      <alignment horizontal="right"/>
    </xf>
    <xf numFmtId="174" fontId="21" fillId="0" borderId="0" xfId="0" applyNumberFormat="1" applyFont="1" applyFill="1" applyBorder="1" applyAlignment="1">
      <alignment horizontal="right" vertical="center"/>
    </xf>
    <xf numFmtId="49" fontId="21" fillId="0" borderId="0" xfId="0" applyNumberFormat="1" applyFont="1" applyBorder="1" applyAlignment="1">
      <alignment horizontal="center" vertical="top"/>
    </xf>
    <xf numFmtId="174" fontId="21" fillId="3" borderId="14" xfId="0" applyNumberFormat="1" applyFont="1" applyFill="1" applyBorder="1" applyAlignment="1">
      <alignment horizontal="right"/>
    </xf>
    <xf numFmtId="174" fontId="21" fillId="0" borderId="0" xfId="0" applyNumberFormat="1" applyFont="1" applyFill="1" applyBorder="1" applyAlignment="1">
      <alignment horizontal="right"/>
    </xf>
    <xf numFmtId="174" fontId="21" fillId="0" borderId="13" xfId="0" applyNumberFormat="1" applyFont="1" applyFill="1" applyBorder="1" applyAlignment="1">
      <alignment horizontal="right"/>
    </xf>
    <xf numFmtId="0" fontId="0" fillId="0" borderId="17" xfId="0" applyBorder="1"/>
    <xf numFmtId="4" fontId="20" fillId="0" borderId="17" xfId="0" applyNumberFormat="1" applyFont="1" applyBorder="1" applyAlignment="1">
      <alignment vertical="justify"/>
    </xf>
    <xf numFmtId="4" fontId="18" fillId="0" borderId="17" xfId="0" applyNumberFormat="1" applyFont="1" applyBorder="1" applyAlignment="1"/>
    <xf numFmtId="165" fontId="31" fillId="0" borderId="3" xfId="5" applyNumberFormat="1" applyFont="1" applyFill="1" applyBorder="1" applyProtection="1"/>
    <xf numFmtId="49" fontId="30" fillId="0" borderId="2" xfId="6" applyNumberFormat="1" applyFont="1" applyBorder="1" applyAlignment="1" applyProtection="1">
      <alignment horizontal="left" vertical="center"/>
    </xf>
    <xf numFmtId="171" fontId="30" fillId="0" borderId="2" xfId="6" applyNumberFormat="1" applyFont="1" applyBorder="1" applyAlignment="1" applyProtection="1">
      <alignment horizontal="left" vertical="center"/>
    </xf>
    <xf numFmtId="171" fontId="30" fillId="0" borderId="2" xfId="6" applyNumberFormat="1" applyFont="1" applyBorder="1" applyAlignment="1" applyProtection="1">
      <alignment horizontal="center" vertical="center"/>
    </xf>
    <xf numFmtId="165" fontId="7" fillId="0" borderId="0" xfId="5" applyNumberFormat="1" applyFont="1" applyFill="1" applyBorder="1" applyProtection="1">
      <protection locked="0"/>
    </xf>
    <xf numFmtId="165" fontId="36" fillId="0" borderId="0" xfId="5" applyNumberFormat="1" applyFont="1" applyFill="1" applyBorder="1" applyProtection="1"/>
    <xf numFmtId="165" fontId="7" fillId="0" borderId="0" xfId="5" applyNumberFormat="1" applyFont="1" applyFill="1" applyProtection="1">
      <protection locked="0"/>
    </xf>
    <xf numFmtId="165" fontId="7" fillId="0" borderId="0" xfId="5" applyNumberFormat="1" applyFont="1" applyFill="1" applyProtection="1"/>
    <xf numFmtId="165" fontId="36" fillId="0" borderId="0" xfId="5" applyNumberFormat="1" applyFont="1" applyFill="1" applyProtection="1"/>
    <xf numFmtId="165" fontId="8" fillId="0" borderId="0" xfId="5" applyNumberFormat="1" applyFont="1" applyFill="1" applyProtection="1">
      <protection locked="0"/>
    </xf>
    <xf numFmtId="165" fontId="8" fillId="0" borderId="0" xfId="5" applyNumberFormat="1" applyFont="1" applyFill="1" applyProtection="1"/>
    <xf numFmtId="165" fontId="36" fillId="0" borderId="0" xfId="5" applyNumberFormat="1" applyFont="1" applyFill="1" applyProtection="1">
      <protection locked="0"/>
    </xf>
    <xf numFmtId="165" fontId="7" fillId="0" borderId="0" xfId="5" applyNumberFormat="1" applyFont="1" applyFill="1" applyAlignment="1" applyProtection="1">
      <alignment vertical="top"/>
      <protection locked="0"/>
    </xf>
    <xf numFmtId="165" fontId="7" fillId="0" borderId="0" xfId="5" applyNumberFormat="1" applyFont="1" applyFill="1" applyAlignment="1" applyProtection="1">
      <alignment vertical="top"/>
    </xf>
    <xf numFmtId="166" fontId="7" fillId="0" borderId="0" xfId="5" applyNumberFormat="1" applyFont="1" applyFill="1" applyProtection="1">
      <protection locked="0"/>
    </xf>
    <xf numFmtId="166" fontId="7" fillId="0" borderId="0" xfId="5" applyNumberFormat="1" applyFont="1" applyFill="1" applyProtection="1"/>
    <xf numFmtId="166" fontId="7" fillId="0" borderId="0" xfId="5" applyNumberFormat="1" applyFont="1" applyAlignment="1" applyProtection="1">
      <alignment vertical="top"/>
      <protection locked="0"/>
    </xf>
    <xf numFmtId="165" fontId="7" fillId="0" borderId="4" xfId="5" applyNumberFormat="1" applyFont="1" applyFill="1" applyBorder="1" applyProtection="1">
      <protection locked="0"/>
    </xf>
    <xf numFmtId="165" fontId="7" fillId="0" borderId="4" xfId="5" applyNumberFormat="1" applyFont="1" applyFill="1" applyBorder="1" applyProtection="1"/>
    <xf numFmtId="165" fontId="30" fillId="0" borderId="5" xfId="5" applyNumberFormat="1" applyFont="1" applyFill="1" applyBorder="1" applyProtection="1">
      <protection locked="0"/>
    </xf>
    <xf numFmtId="165" fontId="30" fillId="0" borderId="5" xfId="5" applyNumberFormat="1" applyFont="1" applyFill="1" applyBorder="1" applyProtection="1"/>
    <xf numFmtId="165" fontId="30" fillId="0" borderId="0" xfId="5" applyNumberFormat="1" applyFont="1" applyFill="1" applyBorder="1" applyProtection="1">
      <protection locked="0"/>
    </xf>
    <xf numFmtId="165" fontId="30" fillId="0" borderId="0" xfId="5" applyNumberFormat="1" applyFont="1" applyFill="1" applyBorder="1" applyProtection="1"/>
    <xf numFmtId="165" fontId="7" fillId="0" borderId="0" xfId="5" applyNumberFormat="1" applyFont="1" applyFill="1" applyBorder="1" applyProtection="1"/>
    <xf numFmtId="165" fontId="7" fillId="0" borderId="0" xfId="5" applyNumberFormat="1" applyFont="1" applyFill="1" applyAlignment="1" applyProtection="1">
      <alignment horizontal="right"/>
      <protection locked="0"/>
    </xf>
    <xf numFmtId="165" fontId="7" fillId="0" borderId="0" xfId="5" applyNumberFormat="1" applyFont="1" applyFill="1" applyAlignment="1" applyProtection="1">
      <alignment horizontal="right"/>
    </xf>
    <xf numFmtId="165" fontId="7" fillId="0" borderId="0" xfId="5" applyNumberFormat="1" applyFont="1" applyFill="1" applyBorder="1" applyAlignment="1" applyProtection="1">
      <alignment horizontal="right"/>
      <protection locked="0"/>
    </xf>
    <xf numFmtId="165" fontId="7" fillId="0" borderId="0" xfId="5" applyNumberFormat="1" applyFont="1" applyFill="1" applyBorder="1" applyAlignment="1" applyProtection="1">
      <alignment horizontal="right"/>
    </xf>
    <xf numFmtId="166" fontId="7" fillId="0" borderId="0" xfId="5" applyNumberFormat="1" applyFont="1" applyFill="1" applyAlignment="1" applyProtection="1">
      <alignment wrapText="1" shrinkToFit="1"/>
      <protection locked="0"/>
    </xf>
    <xf numFmtId="166" fontId="7" fillId="0" borderId="0" xfId="5" applyNumberFormat="1" applyFont="1" applyFill="1" applyAlignment="1" applyProtection="1">
      <alignment wrapText="1" shrinkToFit="1"/>
    </xf>
    <xf numFmtId="165" fontId="7" fillId="0" borderId="0" xfId="5" applyNumberFormat="1" applyFont="1" applyFill="1" applyBorder="1" applyAlignment="1" applyProtection="1">
      <alignment vertical="top"/>
      <protection locked="0"/>
    </xf>
    <xf numFmtId="165" fontId="8" fillId="0" borderId="0" xfId="5" applyNumberFormat="1" applyFont="1" applyFill="1" applyAlignment="1" applyProtection="1">
      <alignment vertical="top"/>
      <protection locked="0"/>
    </xf>
    <xf numFmtId="165" fontId="7" fillId="0" borderId="4" xfId="5" applyNumberFormat="1" applyFont="1" applyFill="1" applyBorder="1" applyAlignment="1" applyProtection="1">
      <alignment vertical="top"/>
      <protection locked="0"/>
    </xf>
    <xf numFmtId="165" fontId="7" fillId="0" borderId="11" xfId="5" applyNumberFormat="1" applyFont="1" applyFill="1" applyBorder="1" applyAlignment="1" applyProtection="1">
      <alignment vertical="top"/>
      <protection locked="0"/>
    </xf>
    <xf numFmtId="165" fontId="7" fillId="0" borderId="11" xfId="5" applyNumberFormat="1" applyFont="1" applyFill="1" applyBorder="1" applyAlignment="1" applyProtection="1">
      <alignment vertical="top"/>
    </xf>
    <xf numFmtId="165" fontId="30" fillId="0" borderId="6" xfId="5" applyNumberFormat="1" applyFont="1" applyFill="1" applyBorder="1" applyProtection="1"/>
    <xf numFmtId="49" fontId="30" fillId="0" borderId="2" xfId="6" applyNumberFormat="1" applyFont="1" applyBorder="1" applyAlignment="1" applyProtection="1">
      <alignment horizontal="center" vertical="top"/>
    </xf>
    <xf numFmtId="166" fontId="30" fillId="0" borderId="7" xfId="5" applyNumberFormat="1" applyFont="1" applyFill="1" applyBorder="1" applyProtection="1">
      <protection locked="0"/>
    </xf>
    <xf numFmtId="166" fontId="30" fillId="0" borderId="7" xfId="5" applyNumberFormat="1" applyFont="1" applyFill="1" applyBorder="1" applyProtection="1"/>
    <xf numFmtId="166" fontId="48" fillId="0" borderId="0" xfId="39" applyNumberFormat="1" applyFont="1" applyFill="1" applyBorder="1" applyAlignment="1" applyProtection="1">
      <alignment vertical="top"/>
      <protection locked="0"/>
    </xf>
    <xf numFmtId="4" fontId="27" fillId="0" borderId="0" xfId="0" applyNumberFormat="1" applyFont="1" applyFill="1" applyBorder="1" applyAlignment="1" applyProtection="1">
      <alignment horizontal="right" vertical="top"/>
      <protection locked="0"/>
    </xf>
    <xf numFmtId="4" fontId="7" fillId="0" borderId="0" xfId="7" applyNumberFormat="1" applyFont="1" applyFill="1" applyBorder="1" applyAlignment="1" applyProtection="1">
      <alignment horizontal="justify" vertical="top" wrapText="1"/>
    </xf>
    <xf numFmtId="166" fontId="7" fillId="0" borderId="0" xfId="39" applyNumberFormat="1" applyFont="1" applyFill="1" applyBorder="1" applyAlignment="1" applyProtection="1">
      <alignment vertical="top"/>
      <protection locked="0"/>
    </xf>
    <xf numFmtId="177" fontId="48" fillId="0" borderId="0" xfId="39" applyNumberFormat="1" applyFont="1" applyFill="1" applyAlignment="1" applyProtection="1">
      <alignment vertical="top"/>
      <protection locked="0"/>
    </xf>
    <xf numFmtId="177" fontId="30" fillId="0" borderId="0" xfId="39" applyNumberFormat="1" applyFont="1" applyFill="1" applyAlignment="1" applyProtection="1">
      <alignment vertical="top"/>
      <protection locked="0"/>
    </xf>
    <xf numFmtId="166" fontId="7" fillId="0" borderId="0" xfId="39" applyNumberFormat="1" applyFont="1" applyFill="1" applyBorder="1" applyProtection="1">
      <protection locked="0"/>
    </xf>
    <xf numFmtId="177" fontId="7" fillId="0" borderId="0" xfId="39" applyNumberFormat="1" applyFont="1" applyFill="1" applyProtection="1">
      <protection locked="0"/>
    </xf>
    <xf numFmtId="177" fontId="48" fillId="0" borderId="0" xfId="39" applyNumberFormat="1" applyFont="1" applyFill="1" applyProtection="1">
      <protection locked="0"/>
    </xf>
    <xf numFmtId="177" fontId="30" fillId="0" borderId="0" xfId="39" applyNumberFormat="1" applyFont="1" applyFill="1" applyProtection="1">
      <protection locked="0"/>
    </xf>
    <xf numFmtId="177" fontId="49" fillId="0" borderId="0" xfId="39" applyNumberFormat="1" applyFont="1" applyFill="1" applyAlignment="1" applyProtection="1">
      <alignment vertical="top"/>
      <protection locked="0"/>
    </xf>
    <xf numFmtId="177" fontId="49" fillId="0" borderId="21" xfId="39" applyNumberFormat="1" applyFont="1" applyFill="1" applyBorder="1" applyAlignment="1" applyProtection="1">
      <alignment vertical="top"/>
      <protection locked="0"/>
    </xf>
    <xf numFmtId="178" fontId="7" fillId="0" borderId="0" xfId="31" applyNumberFormat="1" applyFont="1" applyFill="1" applyAlignment="1" applyProtection="1">
      <alignment horizontal="right" vertical="top"/>
    </xf>
    <xf numFmtId="2" fontId="48" fillId="0" borderId="0" xfId="31" applyNumberFormat="1" applyFont="1" applyFill="1" applyAlignment="1" applyProtection="1">
      <alignment horizontal="right" vertical="top"/>
    </xf>
    <xf numFmtId="177" fontId="49" fillId="0" borderId="0" xfId="29" applyNumberFormat="1" applyFont="1" applyFill="1" applyAlignment="1" applyProtection="1">
      <alignment vertical="top"/>
      <protection locked="0"/>
    </xf>
    <xf numFmtId="166" fontId="48" fillId="0" borderId="0" xfId="39" applyNumberFormat="1" applyFont="1" applyFill="1" applyBorder="1" applyProtection="1">
      <protection locked="0"/>
    </xf>
    <xf numFmtId="177" fontId="49" fillId="0" borderId="0" xfId="29" applyNumberFormat="1" applyFont="1" applyFill="1" applyProtection="1">
      <protection locked="0"/>
    </xf>
    <xf numFmtId="177" fontId="49" fillId="4" borderId="21" xfId="39" applyNumberFormat="1" applyFont="1" applyFill="1" applyBorder="1" applyAlignment="1" applyProtection="1">
      <alignment vertical="top"/>
      <protection locked="0"/>
    </xf>
    <xf numFmtId="177" fontId="30" fillId="4" borderId="0" xfId="39" applyNumberFormat="1" applyFont="1" applyFill="1" applyAlignment="1" applyProtection="1">
      <alignment vertical="top"/>
      <protection locked="0"/>
    </xf>
    <xf numFmtId="174" fontId="21" fillId="0" borderId="4" xfId="0" applyNumberFormat="1" applyFont="1" applyBorder="1" applyAlignment="1">
      <alignment horizontal="right" vertical="center"/>
    </xf>
    <xf numFmtId="1" fontId="21" fillId="0" borderId="4" xfId="0" applyNumberFormat="1" applyFont="1" applyBorder="1" applyAlignment="1">
      <alignment horizontal="center" vertical="top"/>
    </xf>
    <xf numFmtId="4" fontId="21" fillId="0" borderId="4" xfId="0" applyNumberFormat="1" applyFont="1" applyBorder="1" applyAlignment="1">
      <alignment vertical="justify"/>
    </xf>
    <xf numFmtId="4" fontId="21" fillId="0" borderId="4" xfId="0" applyNumberFormat="1" applyFont="1" applyBorder="1" applyAlignment="1">
      <alignment horizontal="center"/>
    </xf>
    <xf numFmtId="0" fontId="21" fillId="0" borderId="4" xfId="0" applyFont="1" applyBorder="1" applyAlignment="1">
      <alignment horizontal="right"/>
    </xf>
    <xf numFmtId="174" fontId="21" fillId="0" borderId="4" xfId="0" applyNumberFormat="1" applyFont="1" applyFill="1" applyBorder="1" applyAlignment="1">
      <alignment horizontal="right"/>
    </xf>
    <xf numFmtId="0" fontId="37" fillId="0" borderId="0" xfId="0" applyFont="1" applyAlignment="1" applyProtection="1">
      <alignment horizontal="left"/>
    </xf>
    <xf numFmtId="0" fontId="23" fillId="0" borderId="0" xfId="0" applyFont="1" applyProtection="1"/>
    <xf numFmtId="0" fontId="23" fillId="0" borderId="0" xfId="0" applyFont="1" applyAlignment="1" applyProtection="1">
      <alignment horizontal="center"/>
    </xf>
    <xf numFmtId="0" fontId="38" fillId="0" borderId="0" xfId="0" applyFont="1" applyAlignment="1" applyProtection="1">
      <alignment horizontal="left"/>
    </xf>
    <xf numFmtId="0" fontId="39" fillId="0" borderId="0" xfId="0" applyFont="1" applyProtection="1"/>
    <xf numFmtId="0" fontId="39" fillId="0" borderId="0" xfId="0" applyFont="1" applyAlignment="1" applyProtection="1">
      <alignment horizontal="center"/>
    </xf>
    <xf numFmtId="0" fontId="37" fillId="0" borderId="15" xfId="0" applyFont="1" applyBorder="1" applyAlignment="1" applyProtection="1">
      <alignment horizontal="left"/>
    </xf>
    <xf numFmtId="0" fontId="23" fillId="0" borderId="15" xfId="0" applyFont="1" applyBorder="1" applyProtection="1"/>
    <xf numFmtId="0" fontId="23" fillId="0" borderId="15" xfId="0" applyFont="1" applyBorder="1" applyAlignment="1" applyProtection="1">
      <alignment horizontal="center"/>
    </xf>
    <xf numFmtId="0" fontId="37" fillId="0" borderId="16" xfId="0" applyFont="1" applyBorder="1" applyAlignment="1" applyProtection="1">
      <alignment horizontal="left"/>
    </xf>
    <xf numFmtId="0" fontId="23" fillId="0" borderId="16" xfId="0" applyFont="1" applyBorder="1" applyProtection="1"/>
    <xf numFmtId="0" fontId="23" fillId="0" borderId="16" xfId="0" applyFont="1" applyBorder="1" applyAlignment="1" applyProtection="1">
      <alignment horizontal="center"/>
    </xf>
    <xf numFmtId="0" fontId="37" fillId="0" borderId="4" xfId="0" applyFont="1" applyBorder="1" applyAlignment="1" applyProtection="1">
      <alignment horizontal="left"/>
    </xf>
    <xf numFmtId="0" fontId="37" fillId="0" borderId="4" xfId="0" applyFont="1" applyBorder="1" applyProtection="1"/>
    <xf numFmtId="0" fontId="37" fillId="0" borderId="4" xfId="0" applyFont="1" applyBorder="1" applyAlignment="1" applyProtection="1">
      <alignment horizontal="center"/>
    </xf>
    <xf numFmtId="2" fontId="28" fillId="0" borderId="0" xfId="0" applyNumberFormat="1" applyFont="1" applyAlignment="1" applyProtection="1">
      <alignment horizontal="left" vertical="top"/>
    </xf>
    <xf numFmtId="2" fontId="8" fillId="0" borderId="0" xfId="0" applyNumberFormat="1" applyFont="1" applyAlignment="1" applyProtection="1">
      <alignment horizontal="left" vertical="top"/>
    </xf>
    <xf numFmtId="0" fontId="23" fillId="0" borderId="0" xfId="0" applyFont="1" applyAlignment="1" applyProtection="1">
      <alignment horizontal="left" vertical="top" wrapText="1"/>
    </xf>
    <xf numFmtId="49" fontId="40" fillId="0" borderId="0" xfId="5" applyNumberFormat="1" applyFont="1" applyFill="1" applyBorder="1" applyAlignment="1" applyProtection="1">
      <alignment horizontal="left" vertical="top"/>
    </xf>
    <xf numFmtId="49" fontId="36" fillId="0" borderId="0" xfId="5" applyNumberFormat="1" applyFont="1" applyFill="1" applyBorder="1" applyAlignment="1" applyProtection="1">
      <alignment horizontal="left" vertical="top" wrapText="1"/>
    </xf>
    <xf numFmtId="4" fontId="36" fillId="0" borderId="0" xfId="5" applyNumberFormat="1" applyFont="1" applyFill="1" applyBorder="1" applyAlignment="1" applyProtection="1">
      <alignment horizontal="right"/>
    </xf>
    <xf numFmtId="0" fontId="41" fillId="2" borderId="0" xfId="0" applyFont="1" applyFill="1" applyAlignment="1" applyProtection="1">
      <alignment horizontal="left" vertical="center"/>
    </xf>
    <xf numFmtId="0" fontId="41" fillId="2" borderId="0" xfId="0" applyFont="1" applyFill="1" applyAlignment="1" applyProtection="1">
      <alignment horizontal="center" vertical="center" wrapText="1"/>
    </xf>
    <xf numFmtId="0" fontId="41" fillId="2" borderId="0" xfId="0" applyFont="1" applyFill="1" applyAlignment="1" applyProtection="1">
      <alignment horizontal="center" vertical="center"/>
    </xf>
    <xf numFmtId="1" fontId="30" fillId="0" borderId="0" xfId="5" applyNumberFormat="1" applyFont="1" applyFill="1" applyAlignment="1" applyProtection="1">
      <alignment horizontal="left" vertical="top"/>
    </xf>
    <xf numFmtId="49" fontId="30" fillId="0" borderId="0" xfId="5" applyNumberFormat="1" applyFont="1" applyFill="1" applyAlignment="1" applyProtection="1">
      <alignment horizontal="left" vertical="top" wrapText="1"/>
    </xf>
    <xf numFmtId="4" fontId="7" fillId="0" borderId="0" xfId="5" applyNumberFormat="1" applyFont="1" applyFill="1" applyAlignment="1" applyProtection="1">
      <alignment horizontal="right"/>
    </xf>
    <xf numFmtId="49" fontId="30" fillId="0" borderId="0" xfId="5" applyNumberFormat="1" applyFont="1" applyFill="1" applyAlignment="1" applyProtection="1">
      <alignment horizontal="left" vertical="top"/>
    </xf>
    <xf numFmtId="2" fontId="30" fillId="0" borderId="0" xfId="5" applyNumberFormat="1" applyFont="1" applyFill="1" applyAlignment="1" applyProtection="1">
      <alignment horizontal="left" vertical="top"/>
    </xf>
    <xf numFmtId="167" fontId="7" fillId="0" borderId="0" xfId="5" applyNumberFormat="1" applyFont="1" applyFill="1" applyAlignment="1" applyProtection="1">
      <alignment horizontal="right"/>
    </xf>
    <xf numFmtId="49" fontId="44" fillId="0" borderId="0" xfId="5" applyNumberFormat="1" applyFont="1" applyFill="1" applyAlignment="1" applyProtection="1">
      <alignment horizontal="left" vertical="top"/>
    </xf>
    <xf numFmtId="49" fontId="36" fillId="0" borderId="0" xfId="5" applyNumberFormat="1" applyFont="1" applyFill="1" applyAlignment="1" applyProtection="1">
      <alignment horizontal="left" vertical="top" wrapText="1"/>
    </xf>
    <xf numFmtId="4" fontId="36" fillId="0" borderId="0" xfId="5" applyNumberFormat="1" applyFont="1" applyFill="1" applyAlignment="1" applyProtection="1">
      <alignment horizontal="right"/>
    </xf>
    <xf numFmtId="49" fontId="7" fillId="0" borderId="0" xfId="5" applyNumberFormat="1" applyFont="1" applyFill="1" applyAlignment="1" applyProtection="1">
      <alignment horizontal="right" vertical="top"/>
    </xf>
    <xf numFmtId="0" fontId="7" fillId="0" borderId="0" xfId="5" applyNumberFormat="1" applyFont="1" applyFill="1" applyAlignment="1" applyProtection="1">
      <alignment horizontal="left" vertical="top" wrapText="1"/>
    </xf>
    <xf numFmtId="49" fontId="8" fillId="0" borderId="0" xfId="5" applyNumberFormat="1" applyFont="1" applyFill="1" applyAlignment="1" applyProtection="1">
      <alignment horizontal="left" vertical="top" wrapText="1"/>
    </xf>
    <xf numFmtId="4" fontId="8" fillId="0" borderId="0" xfId="5" applyNumberFormat="1" applyFont="1" applyFill="1" applyAlignment="1" applyProtection="1">
      <alignment horizontal="right"/>
    </xf>
    <xf numFmtId="49" fontId="7" fillId="0" borderId="0" xfId="5" applyNumberFormat="1" applyFont="1" applyFill="1" applyBorder="1" applyAlignment="1" applyProtection="1">
      <alignment horizontal="left" vertical="top" wrapText="1"/>
    </xf>
    <xf numFmtId="4" fontId="7" fillId="0" borderId="0" xfId="5" applyNumberFormat="1" applyFont="1" applyFill="1" applyAlignment="1" applyProtection="1">
      <alignment horizontal="right" vertical="top"/>
    </xf>
    <xf numFmtId="49" fontId="30" fillId="0" borderId="0" xfId="5" applyNumberFormat="1" applyFont="1" applyFill="1" applyAlignment="1" applyProtection="1">
      <alignment horizontal="right" vertical="top"/>
    </xf>
    <xf numFmtId="49" fontId="7" fillId="0" borderId="0" xfId="5" applyNumberFormat="1" applyFont="1" applyFill="1" applyAlignment="1" applyProtection="1">
      <alignment horizontal="justify" vertical="top" wrapText="1"/>
    </xf>
    <xf numFmtId="49" fontId="30" fillId="0" borderId="0" xfId="5" applyNumberFormat="1" applyFont="1" applyFill="1" applyAlignment="1" applyProtection="1">
      <alignment horizontal="left"/>
    </xf>
    <xf numFmtId="2" fontId="30" fillId="0" borderId="0" xfId="5" applyNumberFormat="1" applyFont="1" applyAlignment="1" applyProtection="1">
      <alignment horizontal="left" vertical="top"/>
    </xf>
    <xf numFmtId="49" fontId="7" fillId="0" borderId="0" xfId="5" applyNumberFormat="1" applyFont="1" applyAlignment="1" applyProtection="1">
      <alignment horizontal="justify" vertical="top" wrapText="1"/>
    </xf>
    <xf numFmtId="49" fontId="30" fillId="0" borderId="0" xfId="5" applyNumberFormat="1" applyFont="1" applyAlignment="1" applyProtection="1">
      <alignment horizontal="left" vertical="top"/>
    </xf>
    <xf numFmtId="49" fontId="7" fillId="0" borderId="0" xfId="5" applyNumberFormat="1" applyFont="1" applyAlignment="1" applyProtection="1">
      <alignment horizontal="right" vertical="top"/>
    </xf>
    <xf numFmtId="4" fontId="7" fillId="0" borderId="0" xfId="5" applyNumberFormat="1" applyFont="1" applyAlignment="1" applyProtection="1">
      <alignment horizontal="right" vertical="top"/>
    </xf>
    <xf numFmtId="49" fontId="7" fillId="0" borderId="4" xfId="5" applyNumberFormat="1" applyFont="1" applyBorder="1" applyAlignment="1" applyProtection="1">
      <alignment horizontal="right" vertical="top"/>
    </xf>
    <xf numFmtId="4" fontId="7" fillId="0" borderId="4" xfId="5" applyNumberFormat="1" applyFont="1" applyFill="1" applyBorder="1" applyAlignment="1" applyProtection="1">
      <alignment horizontal="left" vertical="top"/>
    </xf>
    <xf numFmtId="4" fontId="7" fillId="0" borderId="4" xfId="5" applyNumberFormat="1" applyFont="1" applyFill="1" applyBorder="1" applyAlignment="1" applyProtection="1">
      <alignment horizontal="right"/>
    </xf>
    <xf numFmtId="0" fontId="36" fillId="0" borderId="0" xfId="5" applyFont="1" applyFill="1" applyAlignment="1" applyProtection="1">
      <alignment wrapText="1"/>
    </xf>
    <xf numFmtId="0" fontId="36" fillId="0" borderId="0" xfId="5" applyFont="1" applyFill="1" applyProtection="1"/>
    <xf numFmtId="49" fontId="44" fillId="0" borderId="7" xfId="5" applyNumberFormat="1" applyFont="1" applyFill="1" applyBorder="1" applyAlignment="1" applyProtection="1">
      <alignment horizontal="left" vertical="top"/>
    </xf>
    <xf numFmtId="49" fontId="30" fillId="0" borderId="5" xfId="5" applyNumberFormat="1" applyFont="1" applyFill="1" applyBorder="1" applyAlignment="1" applyProtection="1">
      <alignment horizontal="left" vertical="top" wrapText="1"/>
    </xf>
    <xf numFmtId="4" fontId="30" fillId="0" borderId="5" xfId="5" applyNumberFormat="1" applyFont="1" applyFill="1" applyBorder="1" applyAlignment="1" applyProtection="1">
      <alignment horizontal="right"/>
    </xf>
    <xf numFmtId="49" fontId="30" fillId="0" borderId="0" xfId="5" applyNumberFormat="1" applyFont="1" applyFill="1" applyBorder="1" applyAlignment="1" applyProtection="1">
      <alignment horizontal="left" vertical="top"/>
    </xf>
    <xf numFmtId="49" fontId="30" fillId="0" borderId="0" xfId="5" applyNumberFormat="1" applyFont="1" applyFill="1" applyBorder="1" applyAlignment="1" applyProtection="1">
      <alignment horizontal="left" vertical="top" wrapText="1"/>
    </xf>
    <xf numFmtId="4" fontId="30" fillId="0" borderId="0" xfId="5" applyNumberFormat="1" applyFont="1" applyFill="1" applyBorder="1" applyAlignment="1" applyProtection="1">
      <alignment horizontal="right"/>
    </xf>
    <xf numFmtId="49" fontId="7" fillId="0" borderId="0" xfId="5" applyNumberFormat="1" applyFont="1" applyBorder="1" applyAlignment="1" applyProtection="1">
      <alignment horizontal="right" vertical="top"/>
    </xf>
    <xf numFmtId="4" fontId="7" fillId="0" borderId="0" xfId="5" applyNumberFormat="1" applyFont="1" applyFill="1" applyBorder="1" applyAlignment="1" applyProtection="1">
      <alignment horizontal="right"/>
    </xf>
    <xf numFmtId="4" fontId="7" fillId="0" borderId="0" xfId="5" applyNumberFormat="1" applyFont="1" applyFill="1" applyAlignment="1" applyProtection="1"/>
    <xf numFmtId="0" fontId="7" fillId="0" borderId="0" xfId="0" applyFont="1" applyFill="1" applyAlignment="1" applyProtection="1">
      <alignment wrapText="1"/>
    </xf>
    <xf numFmtId="49" fontId="30" fillId="0" borderId="0" xfId="5" applyNumberFormat="1" applyFont="1" applyFill="1" applyBorder="1" applyAlignment="1" applyProtection="1">
      <alignment horizontal="right" vertical="top"/>
    </xf>
    <xf numFmtId="4" fontId="7" fillId="0" borderId="0" xfId="5" applyNumberFormat="1" applyFont="1" applyFill="1" applyBorder="1" applyAlignment="1" applyProtection="1"/>
    <xf numFmtId="0" fontId="7" fillId="0" borderId="0" xfId="5" applyFont="1" applyFill="1" applyAlignment="1" applyProtection="1">
      <alignment horizontal="left" vertical="top" wrapText="1"/>
    </xf>
    <xf numFmtId="49" fontId="30" fillId="0" borderId="4" xfId="5" applyNumberFormat="1" applyFont="1" applyFill="1" applyBorder="1" applyAlignment="1" applyProtection="1">
      <alignment horizontal="left" vertical="top"/>
    </xf>
    <xf numFmtId="49" fontId="7" fillId="0" borderId="4" xfId="5" applyNumberFormat="1" applyFont="1" applyFill="1" applyBorder="1" applyAlignment="1" applyProtection="1">
      <alignment horizontal="left" vertical="top" wrapText="1"/>
    </xf>
    <xf numFmtId="49" fontId="44" fillId="0" borderId="0" xfId="5" applyNumberFormat="1" applyFont="1" applyFill="1" applyBorder="1" applyAlignment="1" applyProtection="1">
      <alignment horizontal="left" vertical="top"/>
    </xf>
    <xf numFmtId="49" fontId="30" fillId="0" borderId="0" xfId="5" applyNumberFormat="1" applyFont="1" applyFill="1" applyAlignment="1" applyProtection="1">
      <alignment horizontal="left" wrapText="1" shrinkToFit="1"/>
    </xf>
    <xf numFmtId="49" fontId="30" fillId="0" borderId="0" xfId="5" applyNumberFormat="1" applyFont="1" applyFill="1" applyAlignment="1" applyProtection="1">
      <alignment vertical="top" wrapText="1" shrinkToFit="1"/>
    </xf>
    <xf numFmtId="4" fontId="7" fillId="0" borderId="0" xfId="5" applyNumberFormat="1" applyFont="1" applyFill="1" applyAlignment="1" applyProtection="1">
      <alignment horizontal="right" wrapText="1" shrinkToFit="1"/>
    </xf>
    <xf numFmtId="4" fontId="7" fillId="0" borderId="0" xfId="5" applyNumberFormat="1" applyFont="1" applyFill="1" applyBorder="1" applyAlignment="1" applyProtection="1">
      <alignment horizontal="right" vertical="top"/>
    </xf>
    <xf numFmtId="49" fontId="8" fillId="0" borderId="0" xfId="5" applyNumberFormat="1" applyFont="1" applyFill="1" applyAlignment="1" applyProtection="1">
      <alignment horizontal="right" vertical="top"/>
    </xf>
    <xf numFmtId="4" fontId="8" fillId="0" borderId="0" xfId="5" applyNumberFormat="1" applyFont="1" applyFill="1" applyAlignment="1" applyProtection="1">
      <alignment horizontal="right" vertical="top"/>
    </xf>
    <xf numFmtId="4" fontId="7" fillId="0" borderId="4" xfId="5" applyNumberFormat="1" applyFont="1" applyFill="1" applyBorder="1" applyAlignment="1" applyProtection="1">
      <alignment horizontal="right" vertical="top"/>
    </xf>
    <xf numFmtId="49" fontId="30" fillId="0" borderId="5" xfId="5" applyNumberFormat="1" applyFont="1" applyFill="1" applyBorder="1" applyAlignment="1" applyProtection="1">
      <alignment horizontal="left" vertical="top"/>
    </xf>
    <xf numFmtId="4" fontId="36" fillId="0" borderId="5" xfId="5" applyNumberFormat="1" applyFont="1" applyFill="1" applyBorder="1" applyAlignment="1" applyProtection="1">
      <alignment horizontal="right"/>
    </xf>
    <xf numFmtId="49" fontId="30" fillId="0" borderId="0" xfId="5" applyNumberFormat="1" applyFont="1" applyFill="1" applyAlignment="1" applyProtection="1">
      <alignment horizontal="justify" vertical="top" wrapText="1"/>
    </xf>
    <xf numFmtId="49" fontId="7" fillId="0" borderId="0" xfId="5" applyNumberFormat="1" applyFont="1" applyFill="1" applyAlignment="1" applyProtection="1">
      <alignment horizontal="left" vertical="top" wrapText="1"/>
    </xf>
    <xf numFmtId="49" fontId="28" fillId="0" borderId="0" xfId="5" applyNumberFormat="1" applyFont="1" applyFill="1" applyAlignment="1" applyProtection="1">
      <alignment horizontal="right" vertical="top"/>
    </xf>
    <xf numFmtId="49" fontId="7" fillId="0" borderId="0" xfId="5" applyNumberFormat="1" applyFont="1" applyFill="1" applyAlignment="1" applyProtection="1">
      <alignment horizontal="left" vertical="top"/>
    </xf>
    <xf numFmtId="2" fontId="30" fillId="0" borderId="11" xfId="5" applyNumberFormat="1" applyFont="1" applyFill="1" applyBorder="1" applyAlignment="1" applyProtection="1">
      <alignment horizontal="left" vertical="top"/>
    </xf>
    <xf numFmtId="49" fontId="7" fillId="0" borderId="11" xfId="5" applyNumberFormat="1" applyFont="1" applyFill="1" applyBorder="1" applyAlignment="1" applyProtection="1">
      <alignment horizontal="left" vertical="top" wrapText="1"/>
    </xf>
    <xf numFmtId="4" fontId="7" fillId="0" borderId="11" xfId="5" applyNumberFormat="1" applyFont="1" applyFill="1" applyBorder="1" applyAlignment="1" applyProtection="1">
      <alignment horizontal="right" vertical="top"/>
    </xf>
    <xf numFmtId="1" fontId="30" fillId="0" borderId="0" xfId="5" applyNumberFormat="1" applyFont="1" applyFill="1" applyBorder="1" applyAlignment="1" applyProtection="1">
      <alignment horizontal="left" vertical="top"/>
    </xf>
    <xf numFmtId="49" fontId="30" fillId="0" borderId="6" xfId="5" applyNumberFormat="1" applyFont="1" applyFill="1" applyBorder="1" applyAlignment="1" applyProtection="1">
      <alignment horizontal="left" vertical="top"/>
    </xf>
    <xf numFmtId="49" fontId="30" fillId="0" borderId="6" xfId="5" applyNumberFormat="1" applyFont="1" applyFill="1" applyBorder="1" applyAlignment="1" applyProtection="1">
      <alignment horizontal="left" vertical="top" wrapText="1"/>
    </xf>
    <xf numFmtId="4" fontId="30" fillId="0" borderId="6" xfId="5" applyNumberFormat="1" applyFont="1" applyFill="1" applyBorder="1" applyAlignment="1" applyProtection="1">
      <alignment horizontal="right"/>
    </xf>
    <xf numFmtId="0" fontId="32" fillId="0" borderId="0" xfId="5" applyFont="1" applyFill="1" applyProtection="1"/>
    <xf numFmtId="4" fontId="33" fillId="0" borderId="0" xfId="5" applyNumberFormat="1" applyFont="1" applyFill="1" applyProtection="1"/>
    <xf numFmtId="0" fontId="31" fillId="0" borderId="0" xfId="5" applyFont="1" applyFill="1" applyProtection="1"/>
    <xf numFmtId="0" fontId="34" fillId="0" borderId="0" xfId="5" applyFont="1" applyFill="1" applyProtection="1"/>
    <xf numFmtId="4" fontId="35" fillId="0" borderId="0" xfId="5" applyNumberFormat="1" applyFont="1" applyFill="1" applyProtection="1"/>
    <xf numFmtId="174" fontId="23" fillId="0" borderId="0" xfId="0" applyNumberFormat="1" applyFont="1" applyAlignment="1" applyProtection="1">
      <alignment horizontal="center"/>
    </xf>
    <xf numFmtId="174" fontId="39" fillId="0" borderId="0" xfId="0" applyNumberFormat="1" applyFont="1" applyAlignment="1" applyProtection="1">
      <alignment horizontal="center"/>
    </xf>
    <xf numFmtId="174" fontId="38" fillId="0" borderId="0" xfId="0" applyNumberFormat="1" applyFont="1" applyAlignment="1" applyProtection="1">
      <alignment horizontal="center"/>
    </xf>
    <xf numFmtId="174" fontId="23" fillId="0" borderId="15" xfId="0" applyNumberFormat="1" applyFont="1" applyBorder="1" applyAlignment="1" applyProtection="1">
      <alignment horizontal="center"/>
    </xf>
    <xf numFmtId="174" fontId="23" fillId="0" borderId="16" xfId="0" applyNumberFormat="1" applyFont="1" applyBorder="1" applyAlignment="1" applyProtection="1">
      <alignment horizontal="center"/>
    </xf>
    <xf numFmtId="174" fontId="37" fillId="0" borderId="4" xfId="0" applyNumberFormat="1" applyFont="1" applyBorder="1" applyAlignment="1" applyProtection="1">
      <alignment horizontal="center"/>
    </xf>
    <xf numFmtId="0" fontId="37" fillId="0" borderId="0" xfId="0" applyFont="1" applyProtection="1"/>
    <xf numFmtId="0" fontId="42" fillId="0" borderId="0" xfId="5" applyFont="1" applyFill="1" applyProtection="1"/>
    <xf numFmtId="0" fontId="42" fillId="0" borderId="0" xfId="5" applyFont="1" applyProtection="1"/>
    <xf numFmtId="0" fontId="36" fillId="0" borderId="0" xfId="5" applyFont="1" applyProtection="1"/>
    <xf numFmtId="0" fontId="7" fillId="0" borderId="0" xfId="5" applyFont="1" applyFill="1" applyProtection="1"/>
    <xf numFmtId="0" fontId="34" fillId="0" borderId="0" xfId="5" applyFont="1" applyProtection="1"/>
    <xf numFmtId="166" fontId="7" fillId="0" borderId="0" xfId="5" applyNumberFormat="1" applyFont="1" applyAlignment="1" applyProtection="1">
      <alignment vertical="top"/>
    </xf>
    <xf numFmtId="0" fontId="43" fillId="0" borderId="0" xfId="5" applyFont="1" applyProtection="1"/>
    <xf numFmtId="0" fontId="34" fillId="0" borderId="0" xfId="5" applyFont="1" applyFill="1" applyAlignment="1" applyProtection="1">
      <alignment wrapText="1"/>
    </xf>
    <xf numFmtId="4" fontId="36" fillId="0" borderId="0" xfId="5" applyNumberFormat="1" applyFont="1" applyAlignment="1" applyProtection="1">
      <alignment horizontal="right"/>
    </xf>
    <xf numFmtId="165" fontId="36" fillId="0" borderId="0" xfId="5" applyNumberFormat="1" applyFont="1" applyProtection="1"/>
    <xf numFmtId="0" fontId="46" fillId="0" borderId="0" xfId="5" applyFont="1" applyFill="1" applyProtection="1"/>
    <xf numFmtId="0" fontId="43" fillId="0" borderId="0" xfId="5" applyFont="1" applyFill="1" applyProtection="1"/>
    <xf numFmtId="0" fontId="7" fillId="0" borderId="0" xfId="0" applyFont="1" applyProtection="1"/>
    <xf numFmtId="165" fontId="7" fillId="0" borderId="0" xfId="5" applyNumberFormat="1" applyFont="1" applyFill="1" applyBorder="1" applyAlignment="1" applyProtection="1">
      <alignment vertical="top"/>
    </xf>
    <xf numFmtId="0" fontId="34" fillId="0" borderId="0" xfId="5" applyFont="1" applyAlignment="1" applyProtection="1">
      <alignment vertical="top"/>
    </xf>
    <xf numFmtId="0" fontId="43" fillId="0" borderId="0" xfId="5" applyFont="1" applyAlignment="1" applyProtection="1">
      <alignment vertical="top"/>
    </xf>
    <xf numFmtId="165" fontId="8" fillId="0" borderId="0" xfId="5" applyNumberFormat="1" applyFont="1" applyFill="1" applyAlignment="1" applyProtection="1">
      <alignment vertical="top"/>
    </xf>
    <xf numFmtId="0" fontId="8" fillId="0" borderId="0" xfId="5" applyFont="1" applyFill="1" applyProtection="1"/>
    <xf numFmtId="165" fontId="7" fillId="0" borderId="4" xfId="5" applyNumberFormat="1" applyFont="1" applyFill="1" applyBorder="1" applyAlignment="1" applyProtection="1">
      <alignment vertical="top"/>
    </xf>
    <xf numFmtId="166" fontId="7" fillId="0" borderId="0" xfId="5" applyNumberFormat="1" applyFont="1" applyFill="1" applyAlignment="1" applyProtection="1">
      <alignment vertical="top"/>
    </xf>
    <xf numFmtId="165" fontId="30" fillId="0" borderId="0" xfId="5" applyNumberFormat="1" applyFont="1" applyFill="1" applyBorder="1" applyAlignment="1" applyProtection="1">
      <alignment vertical="top"/>
    </xf>
    <xf numFmtId="0" fontId="36" fillId="0" borderId="0" xfId="5" applyFont="1" applyFill="1" applyAlignment="1" applyProtection="1">
      <alignment horizontal="left"/>
    </xf>
    <xf numFmtId="49" fontId="41" fillId="2" borderId="0" xfId="0" applyNumberFormat="1" applyFont="1" applyFill="1" applyAlignment="1" applyProtection="1">
      <alignment horizontal="center" vertical="center"/>
    </xf>
    <xf numFmtId="0" fontId="7" fillId="0" borderId="0" xfId="5" applyFont="1" applyFill="1" applyProtection="1">
      <protection locked="0"/>
    </xf>
    <xf numFmtId="166" fontId="7" fillId="0" borderId="0" xfId="5" applyNumberFormat="1" applyFont="1" applyFill="1" applyAlignment="1" applyProtection="1">
      <alignment vertical="top"/>
      <protection locked="0"/>
    </xf>
    <xf numFmtId="0" fontId="38" fillId="0" borderId="0" xfId="36" applyFont="1" applyAlignment="1" applyProtection="1">
      <alignment horizontal="left" vertical="top"/>
    </xf>
    <xf numFmtId="0" fontId="39" fillId="0" borderId="0" xfId="36" applyFont="1" applyProtection="1"/>
    <xf numFmtId="0" fontId="39" fillId="0" borderId="0" xfId="36" applyFont="1" applyAlignment="1" applyProtection="1">
      <alignment horizontal="center"/>
    </xf>
    <xf numFmtId="174" fontId="39" fillId="0" borderId="0" xfId="36" applyNumberFormat="1" applyFont="1" applyAlignment="1" applyProtection="1">
      <alignment horizontal="center"/>
    </xf>
    <xf numFmtId="174" fontId="38" fillId="0" borderId="0" xfId="36" applyNumberFormat="1" applyFont="1" applyAlignment="1" applyProtection="1">
      <alignment horizontal="center"/>
    </xf>
    <xf numFmtId="0" fontId="37" fillId="0" borderId="0" xfId="36" applyFont="1" applyAlignment="1" applyProtection="1">
      <alignment horizontal="left" vertical="top"/>
    </xf>
    <xf numFmtId="0" fontId="23" fillId="0" borderId="0" xfId="36" applyFont="1" applyProtection="1"/>
    <xf numFmtId="0" fontId="23" fillId="0" borderId="0" xfId="36" applyFont="1" applyAlignment="1" applyProtection="1">
      <alignment horizontal="center"/>
    </xf>
    <xf numFmtId="174" fontId="23" fillId="0" borderId="0" xfId="36" applyNumberFormat="1" applyFont="1" applyAlignment="1" applyProtection="1">
      <alignment horizontal="center"/>
    </xf>
    <xf numFmtId="0" fontId="37" fillId="0" borderId="17" xfId="36" applyFont="1" applyBorder="1" applyAlignment="1" applyProtection="1">
      <alignment horizontal="left" vertical="top"/>
    </xf>
    <xf numFmtId="0" fontId="23" fillId="0" borderId="17" xfId="36" applyFont="1" applyBorder="1" applyProtection="1"/>
    <xf numFmtId="0" fontId="23" fillId="0" borderId="17" xfId="36" applyFont="1" applyBorder="1" applyAlignment="1" applyProtection="1">
      <alignment horizontal="center"/>
    </xf>
    <xf numFmtId="174" fontId="23" fillId="0" borderId="17" xfId="36" applyNumberFormat="1" applyFont="1" applyBorder="1" applyAlignment="1" applyProtection="1">
      <alignment horizontal="center"/>
    </xf>
    <xf numFmtId="0" fontId="37" fillId="0" borderId="18" xfId="36" applyFont="1" applyBorder="1" applyAlignment="1" applyProtection="1">
      <alignment horizontal="left" vertical="top"/>
    </xf>
    <xf numFmtId="0" fontId="23" fillId="0" borderId="18" xfId="36" applyFont="1" applyBorder="1" applyProtection="1"/>
    <xf numFmtId="0" fontId="23" fillId="0" borderId="18" xfId="36" applyFont="1" applyBorder="1" applyAlignment="1" applyProtection="1">
      <alignment horizontal="center"/>
    </xf>
    <xf numFmtId="174" fontId="23" fillId="0" borderId="18" xfId="36" applyNumberFormat="1" applyFont="1" applyBorder="1" applyAlignment="1" applyProtection="1">
      <alignment horizontal="center"/>
    </xf>
    <xf numFmtId="0" fontId="37" fillId="0" borderId="4" xfId="36" applyFont="1" applyBorder="1" applyAlignment="1" applyProtection="1">
      <alignment horizontal="left" vertical="top"/>
    </xf>
    <xf numFmtId="0" fontId="37" fillId="0" borderId="4" xfId="36" applyFont="1" applyBorder="1" applyProtection="1"/>
    <xf numFmtId="0" fontId="37" fillId="0" borderId="4" xfId="36" applyFont="1" applyBorder="1" applyAlignment="1" applyProtection="1">
      <alignment horizontal="center"/>
    </xf>
    <xf numFmtId="174" fontId="37" fillId="0" borderId="4" xfId="36" applyNumberFormat="1" applyFont="1" applyBorder="1" applyAlignment="1" applyProtection="1">
      <alignment horizontal="center"/>
    </xf>
    <xf numFmtId="0" fontId="37" fillId="0" borderId="0" xfId="36" applyFont="1" applyProtection="1"/>
    <xf numFmtId="2" fontId="28" fillId="0" borderId="0" xfId="36" applyNumberFormat="1" applyFont="1" applyAlignment="1" applyProtection="1">
      <alignment vertical="top"/>
    </xf>
    <xf numFmtId="2" fontId="8" fillId="0" borderId="0" xfId="36" applyNumberFormat="1" applyFont="1" applyAlignment="1" applyProtection="1">
      <alignment vertical="top"/>
    </xf>
    <xf numFmtId="0" fontId="23" fillId="0" borderId="0" xfId="36" applyFont="1" applyAlignment="1" applyProtection="1">
      <alignment horizontal="left" vertical="top" wrapText="1"/>
    </xf>
    <xf numFmtId="0" fontId="23" fillId="0" borderId="0" xfId="36" applyFont="1" applyAlignment="1" applyProtection="1">
      <alignment wrapText="1"/>
    </xf>
    <xf numFmtId="0" fontId="41" fillId="2" borderId="0" xfId="15" applyFont="1" applyFill="1" applyAlignment="1" applyProtection="1">
      <alignment horizontal="right" vertical="top"/>
    </xf>
    <xf numFmtId="0" fontId="41" fillId="2" borderId="0" xfId="15" applyFont="1" applyFill="1" applyAlignment="1" applyProtection="1">
      <alignment horizontal="center" vertical="top" wrapText="1"/>
    </xf>
    <xf numFmtId="0" fontId="41" fillId="2" borderId="0" xfId="15" applyFont="1" applyFill="1" applyAlignment="1" applyProtection="1">
      <alignment horizontal="center" vertical="top"/>
    </xf>
    <xf numFmtId="174" fontId="41" fillId="2" borderId="0" xfId="15" applyNumberFormat="1" applyFont="1" applyFill="1" applyAlignment="1" applyProtection="1">
      <alignment horizontal="center" vertical="top"/>
    </xf>
    <xf numFmtId="49" fontId="30" fillId="0" borderId="0" xfId="5" applyNumberFormat="1" applyFont="1" applyFill="1" applyAlignment="1" applyProtection="1">
      <alignment vertical="top" wrapText="1"/>
    </xf>
    <xf numFmtId="49" fontId="7" fillId="0" borderId="0" xfId="5" applyNumberFormat="1" applyFont="1" applyFill="1" applyAlignment="1" applyProtection="1">
      <alignment vertical="top" wrapText="1"/>
    </xf>
    <xf numFmtId="0" fontId="37" fillId="0" borderId="19" xfId="36" applyFont="1" applyBorder="1" applyAlignment="1" applyProtection="1">
      <alignment horizontal="left" vertical="top"/>
    </xf>
    <xf numFmtId="0" fontId="23" fillId="0" borderId="19" xfId="36" applyFont="1" applyBorder="1" applyProtection="1"/>
    <xf numFmtId="0" fontId="23" fillId="0" borderId="19" xfId="36" applyFont="1" applyBorder="1" applyAlignment="1" applyProtection="1">
      <alignment horizontal="center"/>
    </xf>
    <xf numFmtId="174" fontId="23" fillId="0" borderId="19" xfId="36" applyNumberFormat="1" applyFont="1" applyBorder="1" applyAlignment="1" applyProtection="1">
      <alignment horizontal="center"/>
    </xf>
    <xf numFmtId="49" fontId="30" fillId="0" borderId="7" xfId="5" applyNumberFormat="1" applyFont="1" applyFill="1" applyBorder="1" applyAlignment="1" applyProtection="1">
      <alignment horizontal="left" vertical="top"/>
    </xf>
    <xf numFmtId="49" fontId="30" fillId="0" borderId="7" xfId="5" applyNumberFormat="1" applyFont="1" applyFill="1" applyBorder="1" applyAlignment="1" applyProtection="1">
      <alignment vertical="top" wrapText="1"/>
    </xf>
    <xf numFmtId="4" fontId="30" fillId="0" borderId="7" xfId="5" applyNumberFormat="1" applyFont="1" applyFill="1" applyBorder="1" applyAlignment="1" applyProtection="1">
      <alignment horizontal="right"/>
    </xf>
    <xf numFmtId="0" fontId="37" fillId="0" borderId="0" xfId="36" applyFont="1" applyFill="1" applyAlignment="1" applyProtection="1">
      <alignment horizontal="left" vertical="top"/>
    </xf>
    <xf numFmtId="0" fontId="23" fillId="0" borderId="0" xfId="36" applyFont="1" applyFill="1" applyProtection="1"/>
    <xf numFmtId="0" fontId="23" fillId="0" borderId="0" xfId="36" applyFont="1" applyFill="1" applyAlignment="1" applyProtection="1">
      <alignment horizontal="center"/>
    </xf>
    <xf numFmtId="174" fontId="23" fillId="0" borderId="0" xfId="36" applyNumberFormat="1" applyFont="1" applyFill="1" applyAlignment="1" applyProtection="1">
      <alignment horizontal="center"/>
    </xf>
    <xf numFmtId="0" fontId="37" fillId="0" borderId="19" xfId="36" applyFont="1" applyFill="1" applyBorder="1" applyAlignment="1" applyProtection="1">
      <alignment horizontal="left" vertical="top"/>
    </xf>
    <xf numFmtId="0" fontId="23" fillId="0" borderId="19" xfId="36" applyFont="1" applyFill="1" applyBorder="1" applyProtection="1"/>
    <xf numFmtId="0" fontId="23" fillId="0" borderId="19" xfId="36" applyFont="1" applyFill="1" applyBorder="1" applyAlignment="1" applyProtection="1">
      <alignment horizontal="center"/>
    </xf>
    <xf numFmtId="174" fontId="23" fillId="0" borderId="19" xfId="36" applyNumberFormat="1" applyFont="1" applyFill="1" applyBorder="1" applyAlignment="1" applyProtection="1">
      <alignment horizontal="center"/>
    </xf>
    <xf numFmtId="0" fontId="37" fillId="0" borderId="0" xfId="36" applyFont="1" applyFill="1" applyProtection="1"/>
    <xf numFmtId="0" fontId="7" fillId="0" borderId="0" xfId="36" applyFont="1" applyFill="1" applyAlignment="1" applyProtection="1">
      <alignment horizontal="justify" vertical="top" wrapText="1"/>
    </xf>
    <xf numFmtId="174" fontId="23" fillId="0" borderId="0" xfId="36" applyNumberFormat="1" applyFont="1" applyAlignment="1" applyProtection="1">
      <alignment horizontal="center"/>
      <protection locked="0"/>
    </xf>
    <xf numFmtId="174" fontId="23" fillId="0" borderId="19" xfId="36" applyNumberFormat="1" applyFont="1" applyBorder="1" applyAlignment="1" applyProtection="1">
      <alignment horizontal="center"/>
      <protection locked="0"/>
    </xf>
    <xf numFmtId="174" fontId="23" fillId="0" borderId="0" xfId="36" applyNumberFormat="1" applyFont="1" applyFill="1" applyAlignment="1" applyProtection="1">
      <alignment horizontal="center"/>
      <protection locked="0"/>
    </xf>
    <xf numFmtId="174" fontId="23" fillId="0" borderId="19" xfId="36" applyNumberFormat="1" applyFont="1" applyFill="1" applyBorder="1" applyAlignment="1" applyProtection="1">
      <alignment horizontal="center"/>
      <protection locked="0"/>
    </xf>
    <xf numFmtId="49" fontId="7" fillId="0" borderId="0" xfId="39" applyNumberFormat="1" applyFont="1" applyFill="1" applyAlignment="1" applyProtection="1">
      <alignment horizontal="left" vertical="top" wrapText="1"/>
    </xf>
    <xf numFmtId="4" fontId="49" fillId="0" borderId="0" xfId="39" applyNumberFormat="1" applyFont="1" applyFill="1" applyAlignment="1" applyProtection="1">
      <alignment vertical="top"/>
    </xf>
    <xf numFmtId="2" fontId="49" fillId="0" borderId="0" xfId="39" applyNumberFormat="1" applyFont="1" applyFill="1" applyAlignment="1" applyProtection="1">
      <alignment vertical="top"/>
    </xf>
    <xf numFmtId="177" fontId="49" fillId="0" borderId="0" xfId="39" applyNumberFormat="1" applyFont="1" applyFill="1" applyAlignment="1" applyProtection="1">
      <alignment vertical="top"/>
    </xf>
    <xf numFmtId="166" fontId="30" fillId="0" borderId="0" xfId="39" applyNumberFormat="1" applyFont="1" applyFill="1" applyAlignment="1" applyProtection="1">
      <alignment vertical="top"/>
    </xf>
    <xf numFmtId="0" fontId="49" fillId="0" borderId="0" xfId="39" applyFont="1" applyFill="1" applyProtection="1"/>
    <xf numFmtId="166" fontId="49" fillId="0" borderId="0" xfId="39" applyNumberFormat="1" applyFont="1" applyFill="1" applyProtection="1"/>
    <xf numFmtId="4" fontId="49" fillId="0" borderId="0" xfId="39" applyNumberFormat="1" applyFont="1" applyFill="1" applyAlignment="1" applyProtection="1">
      <alignment horizontal="left" vertical="top" wrapText="1"/>
    </xf>
    <xf numFmtId="166" fontId="30" fillId="0" borderId="22" xfId="39" applyNumberFormat="1" applyFont="1" applyFill="1" applyBorder="1" applyAlignment="1" applyProtection="1">
      <alignment vertical="top"/>
    </xf>
    <xf numFmtId="0" fontId="9" fillId="0" borderId="0" xfId="0" applyFont="1" applyFill="1" applyProtection="1"/>
    <xf numFmtId="0" fontId="49" fillId="0" borderId="0" xfId="29" applyFont="1" applyFill="1" applyProtection="1"/>
    <xf numFmtId="166" fontId="49" fillId="0" borderId="0" xfId="29" applyNumberFormat="1" applyFont="1" applyFill="1" applyProtection="1"/>
    <xf numFmtId="49" fontId="7" fillId="0" borderId="0" xfId="39" applyNumberFormat="1" applyFont="1" applyFill="1" applyAlignment="1" applyProtection="1">
      <alignment horizontal="left" vertical="center" wrapText="1"/>
    </xf>
    <xf numFmtId="4" fontId="49" fillId="0" borderId="0" xfId="39" applyNumberFormat="1" applyFont="1" applyFill="1" applyAlignment="1" applyProtection="1">
      <alignment vertical="center"/>
    </xf>
    <xf numFmtId="2" fontId="49" fillId="0" borderId="0" xfId="39" applyNumberFormat="1" applyFont="1" applyFill="1" applyAlignment="1" applyProtection="1">
      <alignment vertical="center"/>
    </xf>
    <xf numFmtId="177" fontId="49" fillId="0" borderId="0" xfId="39" applyNumberFormat="1" applyFont="1" applyFill="1" applyAlignment="1" applyProtection="1">
      <alignment vertical="center"/>
    </xf>
    <xf numFmtId="166" fontId="30" fillId="0" borderId="0" xfId="39" applyNumberFormat="1" applyFont="1" applyFill="1" applyBorder="1" applyAlignment="1" applyProtection="1">
      <alignment vertical="center"/>
    </xf>
    <xf numFmtId="0" fontId="9" fillId="0" borderId="0" xfId="0" applyFont="1" applyFill="1" applyAlignment="1" applyProtection="1">
      <alignment vertical="center"/>
    </xf>
    <xf numFmtId="0" fontId="49" fillId="0" borderId="0" xfId="29" applyFont="1" applyFill="1" applyAlignment="1" applyProtection="1">
      <alignment vertical="center"/>
    </xf>
    <xf numFmtId="166" fontId="49" fillId="0" borderId="0" xfId="29" applyNumberFormat="1" applyFont="1" applyFill="1" applyAlignment="1" applyProtection="1">
      <alignment vertical="center"/>
    </xf>
    <xf numFmtId="166" fontId="49" fillId="0" borderId="0" xfId="39" applyNumberFormat="1" applyFont="1" applyFill="1" applyAlignment="1" applyProtection="1">
      <alignment vertical="center"/>
    </xf>
    <xf numFmtId="4" fontId="49" fillId="0" borderId="20" xfId="39" applyNumberFormat="1" applyFont="1" applyFill="1" applyBorder="1" applyAlignment="1" applyProtection="1">
      <alignment horizontal="left" vertical="top" wrapText="1"/>
    </xf>
    <xf numFmtId="4" fontId="49" fillId="0" borderId="21" xfId="39" applyNumberFormat="1" applyFont="1" applyFill="1" applyBorder="1" applyAlignment="1" applyProtection="1">
      <alignment horizontal="left" vertical="top" wrapText="1"/>
    </xf>
    <xf numFmtId="2" fontId="49" fillId="0" borderId="21" xfId="39" applyNumberFormat="1" applyFont="1" applyFill="1" applyBorder="1" applyAlignment="1" applyProtection="1">
      <alignment vertical="top"/>
    </xf>
    <xf numFmtId="177" fontId="49" fillId="0" borderId="21" xfId="39" applyNumberFormat="1" applyFont="1" applyFill="1" applyBorder="1" applyAlignment="1" applyProtection="1">
      <alignment vertical="top"/>
    </xf>
    <xf numFmtId="2" fontId="49" fillId="0" borderId="0" xfId="39" applyNumberFormat="1" applyFont="1" applyFill="1" applyProtection="1"/>
    <xf numFmtId="166" fontId="49" fillId="0" borderId="18" xfId="39" applyNumberFormat="1" applyFont="1" applyFill="1" applyBorder="1" applyProtection="1"/>
    <xf numFmtId="4" fontId="48" fillId="0" borderId="0" xfId="39" applyNumberFormat="1" applyFont="1" applyFill="1" applyAlignment="1" applyProtection="1">
      <alignment horizontal="left" vertical="top" wrapText="1"/>
    </xf>
    <xf numFmtId="2" fontId="48" fillId="0" borderId="0" xfId="39" applyNumberFormat="1" applyFont="1" applyFill="1" applyAlignment="1" applyProtection="1">
      <alignment vertical="top"/>
    </xf>
    <xf numFmtId="177" fontId="48" fillId="0" borderId="0" xfId="39" applyNumberFormat="1" applyFont="1" applyFill="1" applyAlignment="1" applyProtection="1">
      <alignment vertical="top"/>
    </xf>
    <xf numFmtId="166" fontId="7" fillId="0" borderId="0" xfId="39" applyNumberFormat="1" applyFont="1" applyFill="1" applyAlignment="1" applyProtection="1">
      <alignment vertical="top"/>
    </xf>
    <xf numFmtId="166" fontId="48" fillId="0" borderId="0" xfId="39" applyNumberFormat="1" applyFont="1" applyFill="1" applyProtection="1"/>
    <xf numFmtId="0" fontId="7" fillId="0" borderId="23" xfId="40" applyFont="1" applyFill="1" applyBorder="1" applyAlignment="1" applyProtection="1">
      <alignment horizontal="center" vertical="center"/>
    </xf>
    <xf numFmtId="0" fontId="49" fillId="0" borderId="23" xfId="40" applyFont="1" applyFill="1" applyBorder="1" applyAlignment="1" applyProtection="1">
      <alignment horizontal="center" vertical="top"/>
    </xf>
    <xf numFmtId="0" fontId="49" fillId="0" borderId="23" xfId="40" applyFont="1" applyFill="1" applyBorder="1" applyAlignment="1" applyProtection="1">
      <alignment horizontal="center" vertical="top" wrapText="1"/>
    </xf>
    <xf numFmtId="2" fontId="49" fillId="0" borderId="23" xfId="40" applyNumberFormat="1" applyFont="1" applyFill="1" applyBorder="1" applyAlignment="1" applyProtection="1">
      <alignment horizontal="center" vertical="top"/>
    </xf>
    <xf numFmtId="176" fontId="49" fillId="0" borderId="23" xfId="30" applyFont="1" applyFill="1" applyBorder="1" applyAlignment="1" applyProtection="1">
      <alignment horizontal="center" vertical="top"/>
    </xf>
    <xf numFmtId="0" fontId="48" fillId="0" borderId="0" xfId="0" applyFont="1" applyFill="1" applyProtection="1"/>
    <xf numFmtId="49" fontId="30" fillId="0" borderId="0" xfId="39" applyNumberFormat="1" applyFont="1" applyFill="1" applyAlignment="1" applyProtection="1">
      <alignment horizontal="left" vertical="top" wrapText="1"/>
    </xf>
    <xf numFmtId="4" fontId="30" fillId="0" borderId="0" xfId="39" applyNumberFormat="1" applyFont="1" applyFill="1" applyAlignment="1" applyProtection="1">
      <alignment horizontal="left" vertical="top" wrapText="1"/>
    </xf>
    <xf numFmtId="2" fontId="30" fillId="0" borderId="0" xfId="39" applyNumberFormat="1" applyFont="1" applyFill="1" applyAlignment="1" applyProtection="1">
      <alignment vertical="top"/>
    </xf>
    <xf numFmtId="177" fontId="30" fillId="0" borderId="0" xfId="39" applyNumberFormat="1" applyFont="1" applyFill="1" applyAlignment="1" applyProtection="1">
      <alignment vertical="top"/>
    </xf>
    <xf numFmtId="0" fontId="30" fillId="0" borderId="0" xfId="39" applyFont="1" applyFill="1" applyProtection="1"/>
    <xf numFmtId="0" fontId="30" fillId="0" borderId="0" xfId="29" applyFont="1" applyFill="1" applyProtection="1"/>
    <xf numFmtId="166" fontId="30" fillId="0" borderId="0" xfId="39" applyNumberFormat="1" applyFont="1" applyFill="1" applyProtection="1"/>
    <xf numFmtId="49" fontId="30" fillId="4" borderId="0" xfId="29" applyNumberFormat="1" applyFont="1" applyFill="1" applyProtection="1"/>
    <xf numFmtId="0" fontId="49" fillId="4" borderId="0" xfId="29" applyFont="1" applyFill="1" applyAlignment="1" applyProtection="1">
      <alignment vertical="top"/>
    </xf>
    <xf numFmtId="2" fontId="49" fillId="4" borderId="0" xfId="29" applyNumberFormat="1" applyFont="1" applyFill="1" applyAlignment="1" applyProtection="1">
      <alignment vertical="top"/>
    </xf>
    <xf numFmtId="177" fontId="49" fillId="4" borderId="0" xfId="29" applyNumberFormat="1" applyFont="1" applyFill="1" applyAlignment="1" applyProtection="1">
      <alignment vertical="top"/>
    </xf>
    <xf numFmtId="166" fontId="30" fillId="4" borderId="0" xfId="29" applyNumberFormat="1" applyFont="1" applyFill="1" applyAlignment="1" applyProtection="1">
      <alignment vertical="top"/>
    </xf>
    <xf numFmtId="49" fontId="7" fillId="0" borderId="0" xfId="39" applyNumberFormat="1" applyFont="1" applyFill="1" applyAlignment="1" applyProtection="1">
      <alignment horizontal="center" vertical="top" wrapText="1"/>
    </xf>
    <xf numFmtId="0" fontId="48" fillId="0" borderId="0" xfId="29" applyFont="1" applyFill="1" applyAlignment="1" applyProtection="1">
      <alignment vertical="top" wrapText="1"/>
    </xf>
    <xf numFmtId="0" fontId="48" fillId="0" borderId="0" xfId="29" applyFont="1" applyFill="1" applyAlignment="1" applyProtection="1">
      <alignment horizontal="right" vertical="top" wrapText="1"/>
    </xf>
    <xf numFmtId="2" fontId="48" fillId="0" borderId="0" xfId="39" applyNumberFormat="1" applyFont="1" applyFill="1" applyBorder="1" applyAlignment="1" applyProtection="1">
      <alignment vertical="top"/>
    </xf>
    <xf numFmtId="166" fontId="48" fillId="0" borderId="0" xfId="39" applyNumberFormat="1" applyFont="1" applyFill="1" applyBorder="1" applyAlignment="1" applyProtection="1">
      <alignment vertical="top"/>
    </xf>
    <xf numFmtId="49" fontId="7" fillId="0" borderId="0" xfId="29" applyNumberFormat="1" applyFont="1" applyFill="1" applyAlignment="1" applyProtection="1">
      <alignment horizontal="center"/>
    </xf>
    <xf numFmtId="0" fontId="49" fillId="0" borderId="0" xfId="29" applyFont="1" applyFill="1" applyAlignment="1" applyProtection="1">
      <alignment vertical="top"/>
    </xf>
    <xf numFmtId="2" fontId="27" fillId="0" borderId="0" xfId="0" applyNumberFormat="1" applyFont="1" applyFill="1" applyBorder="1" applyAlignment="1" applyProtection="1">
      <alignment horizontal="right" vertical="top"/>
    </xf>
    <xf numFmtId="4" fontId="27" fillId="0" borderId="0" xfId="0" applyNumberFormat="1" applyFont="1" applyFill="1" applyBorder="1" applyAlignment="1" applyProtection="1">
      <alignment horizontal="right" vertical="top"/>
    </xf>
    <xf numFmtId="49" fontId="7" fillId="0" borderId="0" xfId="29" applyNumberFormat="1" applyFont="1" applyFill="1" applyAlignment="1" applyProtection="1">
      <alignment horizontal="center" vertical="top"/>
    </xf>
    <xf numFmtId="0" fontId="48" fillId="0" borderId="0" xfId="29" applyFont="1" applyFill="1" applyProtection="1"/>
    <xf numFmtId="0" fontId="48" fillId="0" borderId="0" xfId="39" applyFont="1" applyFill="1" applyAlignment="1" applyProtection="1">
      <alignment horizontal="left" vertical="top" wrapText="1"/>
    </xf>
    <xf numFmtId="0" fontId="49" fillId="0" borderId="0" xfId="29" applyFont="1" applyFill="1" applyBorder="1" applyProtection="1"/>
    <xf numFmtId="0" fontId="48" fillId="0" borderId="0" xfId="29" applyFont="1" applyFill="1" applyBorder="1" applyProtection="1"/>
    <xf numFmtId="0" fontId="7" fillId="0" borderId="0" xfId="29" applyFont="1" applyFill="1" applyAlignment="1" applyProtection="1">
      <alignment horizontal="right" vertical="top" wrapText="1"/>
    </xf>
    <xf numFmtId="2" fontId="7" fillId="0" borderId="0" xfId="39" applyNumberFormat="1" applyFont="1" applyFill="1" applyBorder="1" applyAlignment="1" applyProtection="1">
      <alignment vertical="top"/>
    </xf>
    <xf numFmtId="166" fontId="7" fillId="0" borderId="0" xfId="39" applyNumberFormat="1" applyFont="1" applyFill="1" applyBorder="1" applyAlignment="1" applyProtection="1">
      <alignment vertical="top"/>
    </xf>
    <xf numFmtId="0" fontId="7" fillId="0" borderId="0" xfId="29" applyFont="1" applyFill="1" applyProtection="1"/>
    <xf numFmtId="0" fontId="7" fillId="0" borderId="0" xfId="39" applyFont="1" applyFill="1" applyAlignment="1" applyProtection="1">
      <alignment horizontal="left" vertical="top" wrapText="1"/>
    </xf>
    <xf numFmtId="166" fontId="7" fillId="0" borderId="0" xfId="29" applyNumberFormat="1" applyFont="1" applyFill="1" applyProtection="1"/>
    <xf numFmtId="49" fontId="7" fillId="0" borderId="0" xfId="29" applyNumberFormat="1" applyFont="1" applyFill="1" applyProtection="1"/>
    <xf numFmtId="0" fontId="48" fillId="0" borderId="0" xfId="39" applyFont="1" applyFill="1" applyAlignment="1" applyProtection="1">
      <alignment horizontal="right" vertical="top" wrapText="1"/>
    </xf>
    <xf numFmtId="2" fontId="48" fillId="0" borderId="0" xfId="29" applyNumberFormat="1" applyFont="1" applyFill="1" applyAlignment="1" applyProtection="1">
      <alignment horizontal="right" vertical="top"/>
    </xf>
    <xf numFmtId="166" fontId="7" fillId="0" borderId="0" xfId="29" applyNumberFormat="1" applyFont="1" applyFill="1" applyAlignment="1" applyProtection="1">
      <alignment vertical="top"/>
    </xf>
    <xf numFmtId="166" fontId="48" fillId="0" borderId="0" xfId="29" applyNumberFormat="1" applyFont="1" applyFill="1" applyProtection="1"/>
    <xf numFmtId="49" fontId="30" fillId="0" borderId="0" xfId="29" applyNumberFormat="1" applyFont="1" applyFill="1" applyProtection="1"/>
    <xf numFmtId="0" fontId="30" fillId="0" borderId="0" xfId="29" applyFont="1" applyFill="1" applyAlignment="1" applyProtection="1">
      <alignment vertical="top"/>
    </xf>
    <xf numFmtId="0" fontId="30" fillId="0" borderId="0" xfId="39" applyFont="1" applyFill="1" applyAlignment="1" applyProtection="1">
      <alignment horizontal="right" vertical="top" wrapText="1"/>
    </xf>
    <xf numFmtId="2" fontId="30" fillId="0" borderId="0" xfId="39" applyNumberFormat="1" applyFont="1" applyFill="1" applyAlignment="1" applyProtection="1">
      <alignment horizontal="right" vertical="top"/>
    </xf>
    <xf numFmtId="4" fontId="30" fillId="0" borderId="0" xfId="39" applyNumberFormat="1" applyFont="1" applyFill="1" applyProtection="1"/>
    <xf numFmtId="166" fontId="30" fillId="0" borderId="0" xfId="29" applyNumberFormat="1" applyFont="1" applyFill="1" applyProtection="1"/>
    <xf numFmtId="2" fontId="48" fillId="0" borderId="0" xfId="39" applyNumberFormat="1" applyFont="1" applyFill="1" applyProtection="1"/>
    <xf numFmtId="166" fontId="7" fillId="0" borderId="0" xfId="39" applyNumberFormat="1" applyFont="1" applyFill="1" applyProtection="1"/>
    <xf numFmtId="2" fontId="30" fillId="0" borderId="0" xfId="39" applyNumberFormat="1" applyFont="1" applyFill="1" applyProtection="1"/>
    <xf numFmtId="0" fontId="7" fillId="0" borderId="0" xfId="29" applyFont="1" applyFill="1" applyAlignment="1" applyProtection="1">
      <alignment vertical="top" wrapText="1"/>
    </xf>
    <xf numFmtId="0" fontId="7" fillId="0" borderId="0" xfId="29" applyFont="1" applyFill="1" applyAlignment="1" applyProtection="1">
      <alignment horizontal="right" wrapText="1"/>
    </xf>
    <xf numFmtId="2" fontId="7" fillId="0" borderId="0" xfId="39" applyNumberFormat="1" applyFont="1" applyFill="1" applyBorder="1" applyProtection="1"/>
    <xf numFmtId="166" fontId="7" fillId="0" borderId="0" xfId="39" applyNumberFormat="1" applyFont="1" applyFill="1" applyBorder="1" applyProtection="1"/>
    <xf numFmtId="0" fontId="7" fillId="0" borderId="0" xfId="39" applyFont="1" applyFill="1" applyAlignment="1" applyProtection="1">
      <alignment horizontal="right" vertical="top" wrapText="1"/>
    </xf>
    <xf numFmtId="2" fontId="7" fillId="0" borderId="0" xfId="29" applyNumberFormat="1" applyFont="1" applyFill="1" applyAlignment="1" applyProtection="1">
      <alignment horizontal="right"/>
    </xf>
    <xf numFmtId="2" fontId="48" fillId="0" borderId="0" xfId="29" applyNumberFormat="1" applyFont="1" applyFill="1" applyAlignment="1" applyProtection="1">
      <alignment horizontal="right"/>
    </xf>
    <xf numFmtId="2" fontId="30" fillId="0" borderId="0" xfId="39" applyNumberFormat="1" applyFont="1" applyFill="1" applyAlignment="1" applyProtection="1">
      <alignment horizontal="right"/>
    </xf>
    <xf numFmtId="166" fontId="30" fillId="0" borderId="22" xfId="39" applyNumberFormat="1" applyFont="1" applyFill="1" applyBorder="1" applyProtection="1"/>
    <xf numFmtId="49" fontId="7" fillId="0" borderId="0" xfId="29" applyNumberFormat="1" applyFont="1" applyFill="1" applyAlignment="1" applyProtection="1">
      <alignment vertical="top"/>
    </xf>
    <xf numFmtId="2" fontId="48" fillId="0" borderId="0" xfId="39" applyNumberFormat="1" applyFont="1" applyFill="1" applyBorder="1" applyAlignment="1" applyProtection="1">
      <alignment horizontal="right" vertical="top"/>
    </xf>
    <xf numFmtId="0" fontId="49" fillId="0" borderId="0" xfId="39" applyFont="1" applyFill="1" applyAlignment="1" applyProtection="1">
      <alignment horizontal="right" vertical="top" wrapText="1"/>
    </xf>
    <xf numFmtId="2" fontId="49" fillId="0" borderId="0" xfId="39" applyNumberFormat="1" applyFont="1" applyFill="1" applyAlignment="1" applyProtection="1">
      <alignment horizontal="right" vertical="top"/>
    </xf>
    <xf numFmtId="4" fontId="49" fillId="0" borderId="0" xfId="39" applyNumberFormat="1" applyFont="1" applyFill="1" applyProtection="1"/>
    <xf numFmtId="49" fontId="30" fillId="4" borderId="20" xfId="39" applyNumberFormat="1" applyFont="1" applyFill="1" applyBorder="1" applyAlignment="1" applyProtection="1">
      <alignment horizontal="left" vertical="top" wrapText="1"/>
    </xf>
    <xf numFmtId="4" fontId="30" fillId="4" borderId="21" xfId="39" applyNumberFormat="1" applyFont="1" applyFill="1" applyBorder="1" applyAlignment="1" applyProtection="1">
      <alignment horizontal="left" vertical="top" wrapText="1"/>
    </xf>
    <xf numFmtId="2" fontId="30" fillId="4" borderId="21" xfId="39" applyNumberFormat="1" applyFont="1" applyFill="1" applyBorder="1" applyAlignment="1" applyProtection="1">
      <alignment vertical="top"/>
    </xf>
    <xf numFmtId="166" fontId="30" fillId="4" borderId="22" xfId="39" applyNumberFormat="1" applyFont="1" applyFill="1" applyBorder="1" applyAlignment="1" applyProtection="1">
      <alignment vertical="top"/>
    </xf>
    <xf numFmtId="2" fontId="49" fillId="0" borderId="0" xfId="29" applyNumberFormat="1" applyFont="1" applyFill="1" applyAlignment="1" applyProtection="1">
      <alignment vertical="top"/>
    </xf>
    <xf numFmtId="166" fontId="30" fillId="0" borderId="0" xfId="29" applyNumberFormat="1" applyFont="1" applyFill="1" applyAlignment="1" applyProtection="1">
      <alignment vertical="top"/>
    </xf>
    <xf numFmtId="49" fontId="7" fillId="0" borderId="0" xfId="29" applyNumberFormat="1" applyFont="1" applyFill="1" applyAlignment="1" applyProtection="1">
      <alignment horizontal="right" vertical="top"/>
    </xf>
    <xf numFmtId="49" fontId="30" fillId="0" borderId="0" xfId="29" applyNumberFormat="1" applyFont="1" applyFill="1" applyAlignment="1" applyProtection="1">
      <alignment horizontal="left"/>
    </xf>
    <xf numFmtId="49" fontId="7" fillId="0" borderId="0" xfId="29" applyNumberFormat="1" applyFont="1" applyFill="1" applyAlignment="1" applyProtection="1">
      <alignment horizontal="right"/>
    </xf>
    <xf numFmtId="166" fontId="30" fillId="0" borderId="0" xfId="39" applyNumberFormat="1" applyFont="1" applyFill="1" applyBorder="1" applyAlignment="1" applyProtection="1">
      <alignment vertical="top"/>
    </xf>
    <xf numFmtId="49" fontId="7" fillId="0" borderId="0" xfId="39" applyNumberFormat="1" applyFont="1" applyFill="1" applyAlignment="1" applyProtection="1">
      <alignment horizontal="right" vertical="top" wrapText="1"/>
    </xf>
    <xf numFmtId="166" fontId="30" fillId="0" borderId="4" xfId="39" applyNumberFormat="1" applyFont="1" applyFill="1" applyBorder="1" applyAlignment="1" applyProtection="1">
      <alignment vertical="top"/>
    </xf>
    <xf numFmtId="166" fontId="30" fillId="4" borderId="24" xfId="39" applyNumberFormat="1" applyFont="1" applyFill="1" applyBorder="1" applyAlignment="1" applyProtection="1">
      <alignment vertical="top"/>
    </xf>
    <xf numFmtId="2" fontId="49" fillId="0" borderId="0" xfId="29" applyNumberFormat="1" applyFont="1" applyFill="1" applyAlignment="1" applyProtection="1">
      <alignment horizontal="right" vertical="top"/>
    </xf>
    <xf numFmtId="0" fontId="7" fillId="0" borderId="0" xfId="29" quotePrefix="1" applyFont="1" applyFill="1" applyAlignment="1" applyProtection="1">
      <alignment vertical="top" wrapText="1"/>
    </xf>
    <xf numFmtId="2" fontId="7" fillId="0" borderId="0" xfId="29" applyNumberFormat="1" applyFont="1" applyFill="1" applyAlignment="1" applyProtection="1">
      <alignment horizontal="right" vertical="top"/>
    </xf>
    <xf numFmtId="166" fontId="30" fillId="0" borderId="19" xfId="39" applyNumberFormat="1" applyFont="1" applyFill="1" applyBorder="1" applyAlignment="1" applyProtection="1">
      <alignment vertical="top"/>
    </xf>
    <xf numFmtId="0" fontId="49" fillId="4" borderId="21" xfId="29" applyFont="1" applyFill="1" applyBorder="1" applyAlignment="1" applyProtection="1">
      <alignment vertical="top"/>
    </xf>
    <xf numFmtId="49" fontId="30" fillId="4" borderId="0" xfId="39" applyNumberFormat="1" applyFont="1" applyFill="1" applyAlignment="1" applyProtection="1">
      <alignment horizontal="left" vertical="top" wrapText="1"/>
    </xf>
    <xf numFmtId="4" fontId="30" fillId="4" borderId="0" xfId="39" applyNumberFormat="1" applyFont="1" applyFill="1" applyAlignment="1" applyProtection="1">
      <alignment horizontal="left" vertical="top" wrapText="1"/>
    </xf>
    <xf numFmtId="2" fontId="30" fillId="4" borderId="0" xfId="39" applyNumberFormat="1" applyFont="1" applyFill="1" applyAlignment="1" applyProtection="1">
      <alignment vertical="top"/>
    </xf>
    <xf numFmtId="166" fontId="30" fillId="4" borderId="0" xfId="39" applyNumberFormat="1" applyFont="1" applyFill="1" applyAlignment="1" applyProtection="1">
      <alignment vertical="top"/>
    </xf>
    <xf numFmtId="2" fontId="7" fillId="0" borderId="0" xfId="39" applyNumberFormat="1" applyFont="1" applyFill="1" applyBorder="1" applyAlignment="1" applyProtection="1">
      <alignment horizontal="right" vertical="top"/>
    </xf>
    <xf numFmtId="0" fontId="30" fillId="4" borderId="0" xfId="39" applyFont="1" applyFill="1" applyAlignment="1" applyProtection="1">
      <alignment horizontal="right" vertical="top" wrapText="1"/>
    </xf>
    <xf numFmtId="2" fontId="30" fillId="4" borderId="0" xfId="39" applyNumberFormat="1" applyFont="1" applyFill="1" applyAlignment="1" applyProtection="1">
      <alignment horizontal="right" vertical="top"/>
    </xf>
    <xf numFmtId="166" fontId="30" fillId="0" borderId="21" xfId="39" applyNumberFormat="1" applyFont="1" applyFill="1" applyBorder="1" applyAlignment="1" applyProtection="1">
      <alignment vertical="top"/>
    </xf>
    <xf numFmtId="49" fontId="30" fillId="0" borderId="20" xfId="39" applyNumberFormat="1" applyFont="1" applyFill="1" applyBorder="1" applyAlignment="1" applyProtection="1">
      <alignment horizontal="left" vertical="top" wrapText="1"/>
    </xf>
    <xf numFmtId="0" fontId="49" fillId="0" borderId="21" xfId="29" applyFont="1" applyFill="1" applyBorder="1" applyAlignment="1" applyProtection="1">
      <alignment vertical="top"/>
    </xf>
    <xf numFmtId="4" fontId="30" fillId="0" borderId="21" xfId="39" applyNumberFormat="1" applyFont="1" applyFill="1" applyBorder="1" applyAlignment="1" applyProtection="1">
      <alignment horizontal="left" vertical="top" wrapText="1"/>
    </xf>
    <xf numFmtId="2" fontId="30" fillId="0" borderId="21" xfId="39" applyNumberFormat="1" applyFont="1" applyFill="1" applyBorder="1" applyAlignment="1" applyProtection="1">
      <alignment vertical="top"/>
    </xf>
    <xf numFmtId="2" fontId="30" fillId="0" borderId="0" xfId="29" applyNumberFormat="1" applyFont="1" applyFill="1" applyAlignment="1" applyProtection="1">
      <alignment vertical="top"/>
    </xf>
    <xf numFmtId="0" fontId="48" fillId="0" borderId="0" xfId="29" applyNumberFormat="1" applyFont="1" applyFill="1" applyAlignment="1" applyProtection="1">
      <alignment vertical="top" wrapText="1"/>
    </xf>
    <xf numFmtId="0" fontId="48" fillId="0" borderId="0" xfId="29" applyFont="1" applyFill="1" applyAlignment="1" applyProtection="1">
      <alignment horizontal="right" wrapText="1"/>
    </xf>
    <xf numFmtId="2" fontId="48" fillId="0" borderId="0" xfId="39" applyNumberFormat="1" applyFont="1" applyFill="1" applyBorder="1" applyAlignment="1" applyProtection="1">
      <alignment horizontal="right"/>
    </xf>
    <xf numFmtId="166" fontId="48" fillId="0" borderId="0" xfId="39" applyNumberFormat="1" applyFont="1" applyFill="1" applyBorder="1" applyProtection="1"/>
    <xf numFmtId="49" fontId="30" fillId="0" borderId="20" xfId="39" applyNumberFormat="1" applyFont="1" applyFill="1" applyBorder="1" applyAlignment="1" applyProtection="1">
      <alignment horizontal="left" vertical="center" wrapText="1"/>
    </xf>
    <xf numFmtId="0" fontId="49" fillId="0" borderId="21" xfId="29" applyFont="1" applyFill="1" applyBorder="1" applyAlignment="1" applyProtection="1">
      <alignment vertical="center"/>
    </xf>
    <xf numFmtId="4" fontId="30" fillId="0" borderId="21" xfId="39" applyNumberFormat="1" applyFont="1" applyFill="1" applyBorder="1" applyAlignment="1" applyProtection="1">
      <alignment horizontal="left" vertical="center" wrapText="1"/>
    </xf>
    <xf numFmtId="2" fontId="30" fillId="0" borderId="21" xfId="39" applyNumberFormat="1" applyFont="1" applyFill="1" applyBorder="1" applyAlignment="1" applyProtection="1">
      <alignment vertical="center"/>
    </xf>
    <xf numFmtId="177" fontId="49" fillId="0" borderId="21" xfId="39" applyNumberFormat="1" applyFont="1" applyFill="1" applyBorder="1" applyAlignment="1" applyProtection="1">
      <alignment vertical="center"/>
    </xf>
    <xf numFmtId="166" fontId="30" fillId="0" borderId="22" xfId="39" applyNumberFormat="1" applyFont="1" applyFill="1" applyBorder="1" applyAlignment="1" applyProtection="1">
      <alignment vertical="center"/>
    </xf>
    <xf numFmtId="0" fontId="30" fillId="0" borderId="0" xfId="39" applyFont="1" applyFill="1" applyAlignment="1" applyProtection="1">
      <alignment vertical="center"/>
    </xf>
    <xf numFmtId="0" fontId="30" fillId="0" borderId="0" xfId="29" applyFont="1" applyFill="1" applyAlignment="1" applyProtection="1">
      <alignment vertical="center"/>
    </xf>
    <xf numFmtId="166" fontId="30" fillId="0" borderId="0" xfId="39" applyNumberFormat="1" applyFont="1" applyFill="1" applyAlignment="1" applyProtection="1">
      <alignment vertical="center"/>
    </xf>
    <xf numFmtId="0" fontId="49" fillId="0" borderId="0" xfId="39" applyFont="1" applyFill="1" applyAlignment="1" applyProtection="1">
      <alignment vertical="center"/>
    </xf>
    <xf numFmtId="4" fontId="48" fillId="0" borderId="0" xfId="39" applyNumberFormat="1" applyFont="1" applyFill="1" applyAlignment="1" applyProtection="1">
      <alignment horizontal="left" vertical="center" wrapText="1"/>
    </xf>
    <xf numFmtId="2" fontId="48" fillId="0" borderId="0" xfId="39" applyNumberFormat="1" applyFont="1" applyFill="1" applyAlignment="1" applyProtection="1">
      <alignment vertical="center"/>
    </xf>
    <xf numFmtId="177" fontId="48" fillId="0" borderId="0" xfId="39" applyNumberFormat="1" applyFont="1" applyFill="1" applyAlignment="1" applyProtection="1">
      <alignment vertical="center"/>
    </xf>
    <xf numFmtId="166" fontId="7" fillId="0" borderId="0" xfId="39" applyNumberFormat="1" applyFont="1" applyFill="1" applyAlignment="1" applyProtection="1">
      <alignment vertical="center"/>
    </xf>
    <xf numFmtId="166" fontId="48" fillId="0" borderId="0" xfId="39" applyNumberFormat="1" applyFont="1" applyFill="1" applyAlignment="1" applyProtection="1">
      <alignment vertical="center"/>
    </xf>
    <xf numFmtId="49" fontId="30" fillId="0" borderId="0" xfId="29" applyNumberFormat="1" applyFont="1" applyFill="1" applyAlignment="1" applyProtection="1">
      <alignment vertical="center"/>
    </xf>
    <xf numFmtId="4" fontId="49" fillId="0" borderId="0" xfId="39" applyNumberFormat="1" applyFont="1" applyFill="1" applyAlignment="1" applyProtection="1">
      <alignment horizontal="left" vertical="center" wrapText="1"/>
    </xf>
    <xf numFmtId="49" fontId="30" fillId="0" borderId="0" xfId="39" applyNumberFormat="1" applyFont="1" applyFill="1" applyBorder="1" applyAlignment="1" applyProtection="1">
      <alignment horizontal="left" vertical="center" wrapText="1"/>
    </xf>
    <xf numFmtId="0" fontId="49" fillId="0" borderId="0" xfId="29" applyFont="1" applyFill="1" applyBorder="1" applyAlignment="1" applyProtection="1">
      <alignment vertical="center"/>
    </xf>
    <xf numFmtId="4" fontId="30" fillId="0" borderId="0" xfId="39" applyNumberFormat="1" applyFont="1" applyFill="1" applyBorder="1" applyAlignment="1" applyProtection="1">
      <alignment horizontal="left" vertical="center" wrapText="1"/>
    </xf>
    <xf numFmtId="4" fontId="49" fillId="0" borderId="0" xfId="39" applyNumberFormat="1" applyFont="1" applyFill="1" applyBorder="1" applyAlignment="1" applyProtection="1">
      <alignment horizontal="left" vertical="center" wrapText="1"/>
    </xf>
    <xf numFmtId="177" fontId="30" fillId="0" borderId="21" xfId="39" applyNumberFormat="1" applyFont="1" applyFill="1" applyBorder="1" applyAlignment="1" applyProtection="1">
      <alignment vertical="center"/>
    </xf>
    <xf numFmtId="166" fontId="49" fillId="0" borderId="18" xfId="39" applyNumberFormat="1" applyFont="1" applyFill="1" applyBorder="1" applyAlignment="1" applyProtection="1">
      <alignment vertical="center"/>
    </xf>
    <xf numFmtId="49" fontId="30" fillId="0" borderId="0" xfId="29" applyNumberFormat="1" applyFont="1" applyFill="1" applyBorder="1" applyAlignment="1" applyProtection="1">
      <alignment vertical="center"/>
    </xf>
    <xf numFmtId="4" fontId="49" fillId="0" borderId="21" xfId="39" applyNumberFormat="1" applyFont="1" applyFill="1" applyBorder="1" applyAlignment="1" applyProtection="1">
      <alignment vertical="center"/>
    </xf>
    <xf numFmtId="177" fontId="49" fillId="4" borderId="0" xfId="29" applyNumberFormat="1" applyFont="1" applyFill="1" applyAlignment="1" applyProtection="1">
      <alignment vertical="top"/>
      <protection locked="0"/>
    </xf>
    <xf numFmtId="177" fontId="30" fillId="0" borderId="0" xfId="29" applyNumberFormat="1" applyFont="1" applyFill="1" applyAlignment="1" applyProtection="1">
      <alignment vertical="top"/>
      <protection locked="0"/>
    </xf>
    <xf numFmtId="179" fontId="7" fillId="0" borderId="25" xfId="0" applyNumberFormat="1" applyFont="1" applyFill="1" applyBorder="1" applyProtection="1"/>
    <xf numFmtId="0" fontId="7" fillId="0" borderId="25" xfId="0" applyFont="1" applyFill="1" applyBorder="1" applyProtection="1"/>
    <xf numFmtId="43" fontId="7" fillId="0" borderId="25" xfId="38" applyFont="1" applyFill="1" applyBorder="1" applyProtection="1"/>
    <xf numFmtId="166" fontId="7" fillId="0" borderId="25" xfId="38" applyNumberFormat="1" applyFont="1" applyFill="1" applyBorder="1" applyProtection="1"/>
    <xf numFmtId="0" fontId="7" fillId="0" borderId="0" xfId="0" applyFont="1" applyFill="1" applyProtection="1"/>
    <xf numFmtId="179" fontId="7" fillId="0" borderId="0" xfId="0" applyNumberFormat="1" applyFont="1" applyFill="1" applyProtection="1"/>
    <xf numFmtId="43" fontId="7" fillId="0" borderId="0" xfId="38" applyFont="1" applyFill="1" applyProtection="1"/>
    <xf numFmtId="166" fontId="7" fillId="0" borderId="0" xfId="38" applyNumberFormat="1" applyFont="1" applyFill="1" applyProtection="1"/>
    <xf numFmtId="0" fontId="30" fillId="0" borderId="0" xfId="0" applyFont="1" applyFill="1" applyProtection="1"/>
    <xf numFmtId="0" fontId="51" fillId="0" borderId="0" xfId="0" applyFont="1" applyFill="1" applyProtection="1"/>
    <xf numFmtId="179" fontId="30" fillId="0" borderId="0" xfId="0" applyNumberFormat="1" applyFont="1" applyFill="1" applyProtection="1"/>
    <xf numFmtId="43" fontId="30" fillId="0" borderId="0" xfId="38" applyFont="1" applyFill="1" applyProtection="1"/>
    <xf numFmtId="166" fontId="30" fillId="0" borderId="0" xfId="38" applyNumberFormat="1" applyFont="1" applyFill="1" applyProtection="1"/>
    <xf numFmtId="0" fontId="30" fillId="0" borderId="26" xfId="0" applyFont="1" applyFill="1" applyBorder="1" applyProtection="1"/>
    <xf numFmtId="179" fontId="30" fillId="0" borderId="27" xfId="0" applyNumberFormat="1" applyFont="1" applyFill="1" applyBorder="1" applyProtection="1"/>
    <xf numFmtId="0" fontId="30" fillId="0" borderId="27" xfId="0" applyFont="1" applyFill="1" applyBorder="1" applyProtection="1"/>
    <xf numFmtId="43" fontId="30" fillId="0" borderId="27" xfId="38" applyFont="1" applyFill="1" applyBorder="1" applyProtection="1"/>
    <xf numFmtId="166" fontId="30" fillId="0" borderId="28" xfId="38" applyNumberFormat="1" applyFont="1" applyFill="1" applyBorder="1" applyProtection="1"/>
    <xf numFmtId="0" fontId="30" fillId="0" borderId="0" xfId="0" applyFont="1" applyFill="1" applyBorder="1" applyProtection="1"/>
    <xf numFmtId="179" fontId="30" fillId="0" borderId="0" xfId="0" applyNumberFormat="1" applyFont="1" applyFill="1" applyBorder="1" applyProtection="1"/>
    <xf numFmtId="43" fontId="30" fillId="0" borderId="0" xfId="38" applyFont="1" applyFill="1" applyBorder="1" applyProtection="1"/>
    <xf numFmtId="166" fontId="30" fillId="0" borderId="0" xfId="38" applyNumberFormat="1" applyFont="1" applyFill="1" applyBorder="1" applyProtection="1"/>
    <xf numFmtId="0" fontId="7" fillId="0" borderId="29" xfId="0" applyFont="1" applyFill="1" applyBorder="1" applyProtection="1"/>
    <xf numFmtId="179" fontId="7" fillId="0" borderId="29" xfId="0" applyNumberFormat="1" applyFont="1" applyFill="1" applyBorder="1" applyProtection="1"/>
    <xf numFmtId="43" fontId="7" fillId="0" borderId="29" xfId="38" applyFont="1" applyFill="1" applyBorder="1" applyProtection="1"/>
    <xf numFmtId="166" fontId="7" fillId="0" borderId="29" xfId="38" applyNumberFormat="1" applyFont="1" applyFill="1" applyBorder="1" applyProtection="1"/>
    <xf numFmtId="179" fontId="30" fillId="0" borderId="28" xfId="0" applyNumberFormat="1" applyFont="1" applyFill="1" applyBorder="1" applyProtection="1"/>
    <xf numFmtId="166" fontId="30" fillId="0" borderId="0" xfId="0" applyNumberFormat="1" applyFont="1" applyFill="1" applyProtection="1"/>
    <xf numFmtId="166" fontId="7" fillId="0" borderId="0" xfId="0" applyNumberFormat="1" applyFont="1" applyFill="1" applyProtection="1"/>
    <xf numFmtId="2" fontId="7" fillId="0" borderId="0" xfId="0" applyNumberFormat="1" applyFont="1" applyProtection="1"/>
    <xf numFmtId="179" fontId="27" fillId="0" borderId="0" xfId="0" applyNumberFormat="1" applyFont="1" applyFill="1" applyProtection="1"/>
    <xf numFmtId="180" fontId="27" fillId="0" borderId="0" xfId="0" applyNumberFormat="1" applyFont="1" applyFill="1" applyProtection="1"/>
    <xf numFmtId="181" fontId="27" fillId="0" borderId="0" xfId="38" applyNumberFormat="1" applyFont="1" applyFill="1" applyProtection="1"/>
    <xf numFmtId="182" fontId="27" fillId="0" borderId="0" xfId="38" applyNumberFormat="1" applyFont="1" applyFill="1" applyAlignment="1" applyProtection="1">
      <alignment horizontal="right"/>
    </xf>
    <xf numFmtId="2" fontId="7" fillId="0" borderId="0" xfId="0" applyNumberFormat="1" applyFont="1" applyFill="1" applyProtection="1"/>
    <xf numFmtId="180" fontId="7" fillId="0" borderId="0" xfId="0" applyNumberFormat="1" applyFont="1" applyProtection="1"/>
    <xf numFmtId="166" fontId="7" fillId="0" borderId="0" xfId="38" applyNumberFormat="1" applyFont="1" applyProtection="1"/>
    <xf numFmtId="179" fontId="7" fillId="0" borderId="0" xfId="0" applyNumberFormat="1" applyFont="1" applyProtection="1"/>
    <xf numFmtId="181" fontId="7" fillId="0" borderId="0" xfId="38" applyNumberFormat="1" applyFont="1" applyProtection="1"/>
    <xf numFmtId="166" fontId="7" fillId="0" borderId="0" xfId="0" applyNumberFormat="1" applyFont="1" applyProtection="1"/>
    <xf numFmtId="179" fontId="27" fillId="0" borderId="0" xfId="0" applyNumberFormat="1" applyFont="1" applyProtection="1"/>
    <xf numFmtId="180" fontId="27" fillId="0" borderId="0" xfId="0" applyNumberFormat="1" applyFont="1" applyProtection="1"/>
    <xf numFmtId="181" fontId="27" fillId="0" borderId="0" xfId="38" applyNumberFormat="1" applyFont="1" applyProtection="1"/>
    <xf numFmtId="182" fontId="27" fillId="0" borderId="0" xfId="38" applyNumberFormat="1" applyFont="1" applyAlignment="1" applyProtection="1">
      <alignment horizontal="right"/>
    </xf>
    <xf numFmtId="0" fontId="27" fillId="0" borderId="0" xfId="0" applyFont="1" applyFill="1" applyProtection="1"/>
    <xf numFmtId="43" fontId="27" fillId="0" borderId="0" xfId="38" applyFont="1" applyFill="1" applyProtection="1"/>
    <xf numFmtId="166" fontId="27" fillId="0" borderId="0" xfId="38" applyNumberFormat="1" applyFont="1" applyFill="1" applyProtection="1"/>
    <xf numFmtId="179" fontId="11" fillId="0" borderId="0" xfId="0" applyNumberFormat="1" applyFont="1" applyFill="1" applyProtection="1"/>
    <xf numFmtId="0" fontId="11" fillId="0" borderId="0" xfId="0" applyFont="1" applyFill="1" applyProtection="1"/>
    <xf numFmtId="43" fontId="11" fillId="0" borderId="0" xfId="38" applyFont="1" applyFill="1" applyProtection="1"/>
    <xf numFmtId="166" fontId="11" fillId="0" borderId="0" xfId="38" applyNumberFormat="1" applyFont="1" applyFill="1" applyProtection="1"/>
    <xf numFmtId="0" fontId="11" fillId="0" borderId="0" xfId="0" applyFont="1" applyFill="1" applyBorder="1" applyProtection="1"/>
    <xf numFmtId="43" fontId="7" fillId="0" borderId="0" xfId="38" applyFont="1" applyFill="1" applyProtection="1">
      <protection locked="0"/>
    </xf>
    <xf numFmtId="43" fontId="7" fillId="0" borderId="25" xfId="38" applyFont="1" applyFill="1" applyBorder="1" applyProtection="1">
      <protection locked="0"/>
    </xf>
    <xf numFmtId="43" fontId="30" fillId="0" borderId="0" xfId="38" applyFont="1" applyFill="1" applyProtection="1">
      <protection locked="0"/>
    </xf>
    <xf numFmtId="0" fontId="7" fillId="0" borderId="0" xfId="0" applyFont="1" applyFill="1" applyProtection="1">
      <protection locked="0"/>
    </xf>
    <xf numFmtId="180" fontId="27" fillId="0" borderId="0" xfId="0" applyNumberFormat="1" applyFont="1" applyFill="1" applyProtection="1">
      <protection locked="0"/>
    </xf>
    <xf numFmtId="181" fontId="27" fillId="0" borderId="0" xfId="38" applyNumberFormat="1" applyFont="1" applyFill="1" applyProtection="1">
      <protection locked="0"/>
    </xf>
    <xf numFmtId="180" fontId="7" fillId="0" borderId="0" xfId="0" applyNumberFormat="1" applyFont="1" applyProtection="1">
      <protection locked="0"/>
    </xf>
    <xf numFmtId="183" fontId="7" fillId="0" borderId="0" xfId="0" applyNumberFormat="1" applyFont="1" applyProtection="1">
      <protection locked="0"/>
    </xf>
    <xf numFmtId="181" fontId="7" fillId="0" borderId="0" xfId="38" applyNumberFormat="1" applyFont="1" applyProtection="1">
      <protection locked="0"/>
    </xf>
    <xf numFmtId="180" fontId="27" fillId="0" borderId="0" xfId="0" applyNumberFormat="1" applyFont="1" applyProtection="1">
      <protection locked="0"/>
    </xf>
    <xf numFmtId="43" fontId="27" fillId="0" borderId="0" xfId="38" applyFont="1" applyFill="1" applyProtection="1">
      <protection locked="0"/>
    </xf>
    <xf numFmtId="183" fontId="7" fillId="0" borderId="0" xfId="0" applyNumberFormat="1" applyFont="1" applyFill="1" applyProtection="1">
      <protection locked="0"/>
    </xf>
    <xf numFmtId="174" fontId="21" fillId="0" borderId="14" xfId="0" applyNumberFormat="1" applyFont="1" applyFill="1" applyBorder="1" applyAlignment="1">
      <alignment horizontal="right"/>
    </xf>
    <xf numFmtId="2" fontId="18" fillId="0" borderId="14" xfId="0" applyNumberFormat="1" applyFont="1" applyFill="1" applyBorder="1" applyAlignment="1">
      <alignment vertical="top"/>
    </xf>
    <xf numFmtId="0" fontId="21" fillId="0" borderId="14" xfId="0" applyFont="1" applyFill="1" applyBorder="1" applyAlignment="1">
      <alignment vertical="justify"/>
    </xf>
    <xf numFmtId="0" fontId="21" fillId="0" borderId="14" xfId="0" applyFont="1" applyFill="1" applyBorder="1" applyAlignment="1"/>
    <xf numFmtId="0" fontId="21" fillId="0" borderId="14" xfId="0" applyFont="1" applyFill="1" applyBorder="1" applyAlignment="1">
      <alignment horizontal="right"/>
    </xf>
    <xf numFmtId="0" fontId="0" fillId="0" borderId="0" xfId="0" applyFont="1" applyFill="1"/>
    <xf numFmtId="2" fontId="18" fillId="0" borderId="0" xfId="0" applyNumberFormat="1" applyFont="1" applyFill="1" applyBorder="1" applyAlignment="1">
      <alignment vertical="top"/>
    </xf>
    <xf numFmtId="0" fontId="21" fillId="0" borderId="0" xfId="0" applyFont="1" applyFill="1" applyBorder="1" applyAlignment="1">
      <alignment vertical="justify"/>
    </xf>
    <xf numFmtId="0" fontId="21" fillId="0" borderId="0" xfId="0" applyFont="1" applyFill="1" applyBorder="1" applyAlignment="1"/>
    <xf numFmtId="2" fontId="18" fillId="0" borderId="0" xfId="0" applyNumberFormat="1" applyFont="1" applyBorder="1" applyAlignment="1">
      <alignment vertical="top"/>
    </xf>
    <xf numFmtId="0" fontId="21" fillId="0" borderId="0" xfId="0" applyFont="1" applyBorder="1" applyAlignment="1">
      <alignment vertical="justify"/>
    </xf>
    <xf numFmtId="0" fontId="21" fillId="0" borderId="0" xfId="0" applyFont="1" applyBorder="1" applyAlignment="1"/>
    <xf numFmtId="0" fontId="21" fillId="0" borderId="0" xfId="0" applyFont="1" applyBorder="1" applyAlignment="1">
      <alignment horizontal="right"/>
    </xf>
    <xf numFmtId="0" fontId="0" fillId="0" borderId="0" xfId="0" applyFont="1"/>
    <xf numFmtId="2" fontId="18" fillId="0" borderId="13" xfId="0" applyNumberFormat="1" applyFont="1" applyBorder="1" applyAlignment="1">
      <alignment vertical="top"/>
    </xf>
    <xf numFmtId="0" fontId="21" fillId="0" borderId="13" xfId="0" applyFont="1" applyBorder="1" applyAlignment="1">
      <alignment vertical="justify"/>
    </xf>
    <xf numFmtId="0" fontId="21" fillId="0" borderId="13" xfId="0" applyFont="1" applyBorder="1" applyAlignment="1"/>
    <xf numFmtId="0" fontId="21" fillId="0" borderId="13" xfId="0" applyFont="1" applyBorder="1" applyAlignment="1">
      <alignment horizontal="right"/>
    </xf>
    <xf numFmtId="10" fontId="21" fillId="5" borderId="0" xfId="0" applyNumberFormat="1" applyFont="1" applyFill="1" applyBorder="1" applyAlignment="1" applyProtection="1">
      <alignment horizontal="right"/>
      <protection locked="0"/>
    </xf>
    <xf numFmtId="4" fontId="19" fillId="3" borderId="17" xfId="0" applyNumberFormat="1" applyFont="1" applyFill="1" applyBorder="1" applyAlignment="1">
      <alignment horizontal="center" vertical="center" wrapText="1"/>
    </xf>
    <xf numFmtId="4" fontId="19" fillId="3" borderId="17" xfId="0" applyNumberFormat="1" applyFont="1" applyFill="1" applyBorder="1" applyAlignment="1">
      <alignment horizontal="center" vertical="center"/>
    </xf>
    <xf numFmtId="49" fontId="30" fillId="0" borderId="1" xfId="5" applyNumberFormat="1" applyFont="1" applyFill="1" applyBorder="1" applyAlignment="1" applyProtection="1">
      <alignment horizontal="left" vertical="top"/>
    </xf>
    <xf numFmtId="49" fontId="30" fillId="0" borderId="2" xfId="5" applyNumberFormat="1" applyFont="1" applyFill="1" applyBorder="1" applyAlignment="1" applyProtection="1">
      <alignment horizontal="left" vertical="top"/>
    </xf>
    <xf numFmtId="0" fontId="7" fillId="0" borderId="12" xfId="5" applyNumberFormat="1" applyFont="1" applyFill="1" applyBorder="1" applyAlignment="1" applyProtection="1">
      <alignment horizontal="left" vertical="top" wrapText="1"/>
    </xf>
    <xf numFmtId="0" fontId="7" fillId="0" borderId="0" xfId="0" applyFont="1" applyFill="1" applyAlignment="1" applyProtection="1">
      <alignment wrapText="1"/>
    </xf>
    <xf numFmtId="49" fontId="7" fillId="0" borderId="0" xfId="5" applyNumberFormat="1" applyFont="1" applyFill="1" applyAlignment="1" applyProtection="1">
      <alignment horizontal="left" vertical="top" wrapText="1"/>
    </xf>
    <xf numFmtId="174" fontId="41" fillId="2" borderId="0" xfId="15" applyNumberFormat="1" applyFont="1" applyFill="1" applyAlignment="1" applyProtection="1">
      <alignment horizontal="center" vertical="top" wrapText="1"/>
    </xf>
  </cellXfs>
  <cellStyles count="41">
    <cellStyle name="Comma0" xfId="1" xr:uid="{00000000-0005-0000-0000-000000000000}"/>
    <cellStyle name="Currency0" xfId="2" xr:uid="{00000000-0005-0000-0000-000001000000}"/>
    <cellStyle name="Date" xfId="3" xr:uid="{00000000-0005-0000-0000-000002000000}"/>
    <cellStyle name="Excel Built-in Normal" xfId="18" xr:uid="{00000000-0005-0000-0000-000003000000}"/>
    <cellStyle name="Fixed" xfId="4" xr:uid="{00000000-0005-0000-0000-000004000000}"/>
    <cellStyle name="Napis" xfId="19" xr:uid="{00000000-0005-0000-0000-000005000000}"/>
    <cellStyle name="Naslov 1" xfId="8" builtinId="16" hidden="1"/>
    <cellStyle name="Naslov 2" xfId="9" builtinId="17" hidden="1"/>
    <cellStyle name="naslov2" xfId="29" xr:uid="{00000000-0005-0000-0000-000008000000}"/>
    <cellStyle name="Navadno" xfId="0" builtinId="0"/>
    <cellStyle name="Navadno 2" xfId="11" xr:uid="{00000000-0005-0000-0000-00000A000000}"/>
    <cellStyle name="Navadno 2 2" xfId="13" xr:uid="{00000000-0005-0000-0000-00000B000000}"/>
    <cellStyle name="Navadno 2 3" xfId="16" xr:uid="{00000000-0005-0000-0000-00000C000000}"/>
    <cellStyle name="Navadno 2 3 2" xfId="17" xr:uid="{00000000-0005-0000-0000-00000D000000}"/>
    <cellStyle name="Navadno 2 4" xfId="25" xr:uid="{00000000-0005-0000-0000-00000E000000}"/>
    <cellStyle name="Navadno 2 48" xfId="37" xr:uid="{00000000-0005-0000-0000-00000F000000}"/>
    <cellStyle name="Navadno 2_List4" xfId="20" xr:uid="{00000000-0005-0000-0000-000010000000}"/>
    <cellStyle name="Navadno 3" xfId="15" xr:uid="{00000000-0005-0000-0000-000011000000}"/>
    <cellStyle name="Navadno 3 2" xfId="26" xr:uid="{00000000-0005-0000-0000-000012000000}"/>
    <cellStyle name="Navadno 3_List4" xfId="21" xr:uid="{00000000-0005-0000-0000-000013000000}"/>
    <cellStyle name="Navadno 4" xfId="22" xr:uid="{00000000-0005-0000-0000-000014000000}"/>
    <cellStyle name="Navadno 5" xfId="27" xr:uid="{00000000-0005-0000-0000-000015000000}"/>
    <cellStyle name="Navadno 5 2" xfId="33" xr:uid="{00000000-0005-0000-0000-000016000000}"/>
    <cellStyle name="Navadno 6" xfId="28" xr:uid="{00000000-0005-0000-0000-000017000000}"/>
    <cellStyle name="Navadno 7" xfId="35" xr:uid="{00000000-0005-0000-0000-000018000000}"/>
    <cellStyle name="Navadno 8" xfId="36" xr:uid="{00000000-0005-0000-0000-000019000000}"/>
    <cellStyle name="Navadno_Jerancic_POPIS_KANALIZACIJA" xfId="39" xr:uid="{00000000-0005-0000-0000-00001A000000}"/>
    <cellStyle name="Navadno_SLOV_C" xfId="5" xr:uid="{00000000-0005-0000-0000-00001B000000}"/>
    <cellStyle name="Navadno_TENIS-OTOCEC" xfId="6" xr:uid="{00000000-0005-0000-0000-00001C000000}"/>
    <cellStyle name="Navadno_Tuje storitve" xfId="40" xr:uid="{00000000-0005-0000-0000-00001D000000}"/>
    <cellStyle name="Normal_I-BREZOV" xfId="7" xr:uid="{00000000-0005-0000-0000-00001E000000}"/>
    <cellStyle name="Valuta 2" xfId="14" xr:uid="{00000000-0005-0000-0000-00001F000000}"/>
    <cellStyle name="Valuta 2 2" xfId="24" xr:uid="{00000000-0005-0000-0000-000020000000}"/>
    <cellStyle name="Valuta 2_List4" xfId="23" xr:uid="{00000000-0005-0000-0000-000021000000}"/>
    <cellStyle name="Valuta 3" xfId="30" xr:uid="{00000000-0005-0000-0000-000022000000}"/>
    <cellStyle name="Vejica" xfId="38" builtinId="3"/>
    <cellStyle name="Vejica 2" xfId="12" xr:uid="{00000000-0005-0000-0000-000024000000}"/>
    <cellStyle name="Vejica 3" xfId="31" xr:uid="{00000000-0005-0000-0000-000025000000}"/>
    <cellStyle name="Vejica 4" xfId="32" xr:uid="{00000000-0005-0000-0000-000026000000}"/>
    <cellStyle name="Vejica 4 2" xfId="34" xr:uid="{00000000-0005-0000-0000-000027000000}"/>
    <cellStyle name="Vsota" xfId="10" builtinId="25"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0"/>
  <sheetViews>
    <sheetView view="pageBreakPreview" zoomScale="145" zoomScaleNormal="145" zoomScaleSheetLayoutView="145" workbookViewId="0">
      <selection activeCell="E4" sqref="E4"/>
    </sheetView>
  </sheetViews>
  <sheetFormatPr defaultRowHeight="12.75"/>
  <cols>
    <col min="1" max="1" width="5.7109375" style="1" customWidth="1"/>
    <col min="2" max="2" width="22.5703125" style="1" customWidth="1"/>
    <col min="3" max="3" width="9.140625" style="1"/>
    <col min="4" max="4" width="18.28515625" style="1" customWidth="1"/>
    <col min="5" max="5" width="15.42578125" style="1" customWidth="1"/>
    <col min="6" max="16384" width="9.140625" style="1"/>
  </cols>
  <sheetData>
    <row r="1" spans="1:5" ht="17.25">
      <c r="A1" s="518" t="s">
        <v>416</v>
      </c>
      <c r="B1" s="518"/>
      <c r="C1" s="518"/>
      <c r="D1" s="518"/>
      <c r="E1" s="518"/>
    </row>
    <row r="2" spans="1:5" ht="93.75" customHeight="1">
      <c r="A2" s="517" t="s">
        <v>422</v>
      </c>
      <c r="B2" s="517"/>
      <c r="C2" s="517"/>
      <c r="D2" s="517"/>
      <c r="E2" s="517"/>
    </row>
    <row r="3" spans="1:5" ht="20.25">
      <c r="A3" s="29"/>
      <c r="B3" s="30"/>
      <c r="C3" s="31"/>
      <c r="D3" s="29"/>
      <c r="E3" s="3" t="s">
        <v>131</v>
      </c>
    </row>
    <row r="4" spans="1:5" ht="19.899999999999999" customHeight="1">
      <c r="A4" s="13" t="s">
        <v>418</v>
      </c>
      <c r="B4" s="2" t="s">
        <v>132</v>
      </c>
      <c r="C4" s="3"/>
      <c r="D4" s="4"/>
      <c r="E4" s="22">
        <f>+'PLOČNIK_1. faza'!E15</f>
        <v>13000</v>
      </c>
    </row>
    <row r="5" spans="1:5" ht="10.15" customHeight="1">
      <c r="A5" s="5"/>
      <c r="B5" s="7"/>
      <c r="C5" s="8"/>
      <c r="D5" s="6"/>
      <c r="E5" s="23"/>
    </row>
    <row r="6" spans="1:5" ht="21.75" customHeight="1">
      <c r="A6" s="91">
        <v>2</v>
      </c>
      <c r="B6" s="92" t="s">
        <v>136</v>
      </c>
      <c r="C6" s="93"/>
      <c r="D6" s="94"/>
      <c r="E6" s="95">
        <f>+ODVODNJAVANJE_1.faza!E10</f>
        <v>0</v>
      </c>
    </row>
    <row r="7" spans="1:5" ht="10.15" customHeight="1">
      <c r="A7" s="5"/>
      <c r="B7" s="7"/>
      <c r="C7" s="8"/>
      <c r="D7" s="6"/>
      <c r="E7" s="23"/>
    </row>
    <row r="8" spans="1:5" ht="19.899999999999999" customHeight="1">
      <c r="A8" s="13" t="s">
        <v>419</v>
      </c>
      <c r="B8" s="2" t="s">
        <v>133</v>
      </c>
      <c r="C8" s="3"/>
      <c r="D8" s="4"/>
      <c r="E8" s="22">
        <f>+CR!F8</f>
        <v>0</v>
      </c>
    </row>
    <row r="9" spans="1:5" ht="10.15" customHeight="1">
      <c r="A9" s="25"/>
      <c r="B9" s="10"/>
      <c r="C9" s="11"/>
      <c r="D9" s="12"/>
      <c r="E9" s="24"/>
    </row>
    <row r="10" spans="1:5" ht="19.899999999999999" customHeight="1">
      <c r="A10" s="13" t="s">
        <v>420</v>
      </c>
      <c r="B10" s="2" t="s">
        <v>134</v>
      </c>
      <c r="C10" s="3"/>
      <c r="D10" s="4"/>
      <c r="E10" s="22">
        <f>+'TK zaščita'!G16</f>
        <v>0</v>
      </c>
    </row>
    <row r="11" spans="1:5" ht="10.15" customHeight="1">
      <c r="A11" s="9"/>
      <c r="B11" s="10"/>
      <c r="C11" s="11"/>
      <c r="D11" s="12"/>
      <c r="E11" s="24"/>
    </row>
    <row r="12" spans="1:5" ht="19.899999999999999" customHeight="1">
      <c r="A12" s="13" t="s">
        <v>417</v>
      </c>
      <c r="B12" s="2" t="s">
        <v>421</v>
      </c>
      <c r="C12" s="3"/>
      <c r="D12" s="90">
        <f>+E4+E6+E8+E10</f>
        <v>13000</v>
      </c>
      <c r="E12" s="22">
        <f>+D12*0.1</f>
        <v>1300</v>
      </c>
    </row>
    <row r="13" spans="1:5" ht="14.25">
      <c r="A13" s="9"/>
      <c r="B13" s="10"/>
      <c r="C13" s="11"/>
      <c r="D13" s="12"/>
      <c r="E13" s="24"/>
    </row>
    <row r="14" spans="1:5" s="503" customFormat="1" ht="16.5" customHeight="1" thickBot="1">
      <c r="A14" s="499"/>
      <c r="B14" s="500" t="s">
        <v>270</v>
      </c>
      <c r="C14" s="501"/>
      <c r="D14" s="502"/>
      <c r="E14" s="498">
        <f>SUM(E4:E12)</f>
        <v>14300</v>
      </c>
    </row>
    <row r="15" spans="1:5" s="503" customFormat="1" ht="16.5" customHeight="1">
      <c r="A15" s="504"/>
      <c r="B15" s="505" t="s">
        <v>423</v>
      </c>
      <c r="C15" s="506"/>
      <c r="D15" s="516">
        <v>0</v>
      </c>
      <c r="E15" s="27">
        <f>-(E14*D15)</f>
        <v>0</v>
      </c>
    </row>
    <row r="16" spans="1:5" s="511" customFormat="1" ht="16.5" customHeight="1">
      <c r="A16" s="507"/>
      <c r="B16" s="508" t="s">
        <v>425</v>
      </c>
      <c r="C16" s="509"/>
      <c r="D16" s="510"/>
      <c r="E16" s="27">
        <f>E14+E15</f>
        <v>14300</v>
      </c>
    </row>
    <row r="17" spans="1:5" s="511" customFormat="1" ht="16.5" customHeight="1">
      <c r="A17" s="512"/>
      <c r="B17" s="513" t="s">
        <v>424</v>
      </c>
      <c r="C17" s="514"/>
      <c r="D17" s="515"/>
      <c r="E17" s="28">
        <f>E16*0.22</f>
        <v>3146</v>
      </c>
    </row>
    <row r="18" spans="1:5" ht="16.5">
      <c r="A18" s="14"/>
      <c r="B18" s="15"/>
      <c r="C18" s="16"/>
      <c r="D18" s="17"/>
      <c r="E18" s="27"/>
    </row>
    <row r="19" spans="1:5" ht="22.5" customHeight="1" thickBot="1">
      <c r="A19" s="18"/>
      <c r="B19" s="19" t="s">
        <v>105</v>
      </c>
      <c r="C19" s="20"/>
      <c r="D19" s="21"/>
      <c r="E19" s="26">
        <f>E16+E17</f>
        <v>17446</v>
      </c>
    </row>
    <row r="20" spans="1:5" ht="16.5">
      <c r="A20" s="14"/>
      <c r="B20" s="15"/>
      <c r="C20" s="16"/>
      <c r="D20" s="17"/>
      <c r="E20" s="17"/>
    </row>
  </sheetData>
  <sheetProtection algorithmName="SHA-512" hashValue="udwe6DOQYD0p8FyFr5ikOOZPZn3ttyO3VpeQT85pHxci62dpqNhYBVob1FSqtTvfU2tGOtxGUPVYdVq3BVfVKg==" saltValue="cTvudul9wzgcIXhZFW18xA==" spinCount="100000" sheet="1"/>
  <mergeCells count="2">
    <mergeCell ref="A2:E2"/>
    <mergeCell ref="A1:E1"/>
  </mergeCells>
  <pageMargins left="1.1023622047244095" right="0.31496062992125984" top="0.74803149606299213" bottom="0.74803149606299213" header="0.31496062992125984" footer="0.31496062992125984"/>
  <pageSetup paperSize="9" orientation="portrait" r:id="rId1"/>
  <headerFooter>
    <oddFooter>&amp;CStran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pageSetUpPr fitToPage="1"/>
  </sheetPr>
  <dimension ref="A1:J679"/>
  <sheetViews>
    <sheetView tabSelected="1" view="pageBreakPreview" topLeftCell="A82" zoomScale="115" zoomScaleNormal="85" zoomScaleSheetLayoutView="115" workbookViewId="0">
      <selection activeCell="D93" sqref="D93"/>
    </sheetView>
  </sheetViews>
  <sheetFormatPr defaultColWidth="12.7109375" defaultRowHeight="15"/>
  <cols>
    <col min="1" max="1" width="5.7109375" style="126" customWidth="1"/>
    <col min="2" max="2" width="55.7109375" style="127" customWidth="1"/>
    <col min="3" max="3" width="10.42578125" style="128" bestFit="1" customWidth="1"/>
    <col min="4" max="4" width="15.28515625" style="39" customWidth="1"/>
    <col min="5" max="5" width="17.7109375" style="40" customWidth="1"/>
    <col min="6" max="6" width="12.7109375" style="187"/>
    <col min="7" max="7" width="12.7109375" style="188"/>
    <col min="8" max="8" width="12.7109375" style="147"/>
    <col min="9" max="9" width="14.28515625" style="147" customWidth="1"/>
    <col min="10" max="10" width="34.28515625" style="147" customWidth="1"/>
    <col min="11" max="16384" width="12.7109375" style="147"/>
  </cols>
  <sheetData>
    <row r="1" spans="1:7" s="186" customFormat="1" ht="15.75" thickBot="1">
      <c r="A1" s="519" t="s">
        <v>51</v>
      </c>
      <c r="B1" s="520"/>
      <c r="C1" s="520"/>
      <c r="D1" s="520"/>
      <c r="E1" s="32"/>
      <c r="F1" s="184"/>
      <c r="G1" s="185"/>
    </row>
    <row r="2" spans="1:7" ht="102" customHeight="1">
      <c r="A2" s="521" t="s">
        <v>93</v>
      </c>
      <c r="B2" s="521"/>
      <c r="C2" s="521"/>
      <c r="D2" s="521"/>
      <c r="E2" s="521"/>
    </row>
    <row r="3" spans="1:7" s="97" customFormat="1">
      <c r="A3" s="96"/>
      <c r="C3" s="98"/>
      <c r="D3" s="189"/>
      <c r="E3" s="189"/>
    </row>
    <row r="4" spans="1:7" s="100" customFormat="1" ht="23.25">
      <c r="A4" s="99" t="s">
        <v>240</v>
      </c>
      <c r="C4" s="101"/>
      <c r="D4" s="190"/>
      <c r="E4" s="191" t="s">
        <v>112</v>
      </c>
    </row>
    <row r="5" spans="1:7" s="100" customFormat="1" ht="23.25">
      <c r="A5" s="99"/>
      <c r="C5" s="101"/>
      <c r="D5" s="190"/>
      <c r="E5" s="191"/>
    </row>
    <row r="6" spans="1:7" s="97" customFormat="1" ht="15.75" thickBot="1">
      <c r="A6" s="96"/>
      <c r="C6" s="98"/>
      <c r="D6" s="189"/>
      <c r="E6" s="189"/>
    </row>
    <row r="7" spans="1:7" s="97" customFormat="1" ht="15.75" thickBot="1">
      <c r="A7" s="33" t="s">
        <v>53</v>
      </c>
      <c r="B7" s="34" t="s">
        <v>54</v>
      </c>
      <c r="C7" s="34"/>
      <c r="D7" s="34"/>
      <c r="E7" s="35" t="s">
        <v>55</v>
      </c>
    </row>
    <row r="8" spans="1:7" s="97" customFormat="1">
      <c r="A8" s="96">
        <v>1</v>
      </c>
      <c r="B8" s="97" t="s">
        <v>45</v>
      </c>
      <c r="C8" s="98"/>
      <c r="D8" s="189"/>
      <c r="E8" s="189">
        <f>E99</f>
        <v>13000</v>
      </c>
    </row>
    <row r="9" spans="1:7" s="97" customFormat="1">
      <c r="A9" s="102">
        <v>2</v>
      </c>
      <c r="B9" s="103" t="s">
        <v>33</v>
      </c>
      <c r="C9" s="104"/>
      <c r="D9" s="192"/>
      <c r="E9" s="192">
        <f>E153</f>
        <v>0</v>
      </c>
    </row>
    <row r="10" spans="1:7" s="97" customFormat="1">
      <c r="A10" s="102">
        <v>3</v>
      </c>
      <c r="B10" s="103" t="s">
        <v>19</v>
      </c>
      <c r="C10" s="104"/>
      <c r="D10" s="192"/>
      <c r="E10" s="192">
        <f>E241</f>
        <v>0</v>
      </c>
    </row>
    <row r="11" spans="1:7" s="97" customFormat="1">
      <c r="A11" s="102">
        <v>6</v>
      </c>
      <c r="B11" s="103" t="s">
        <v>56</v>
      </c>
      <c r="C11" s="104"/>
      <c r="D11" s="192"/>
      <c r="E11" s="192">
        <f>E331</f>
        <v>0</v>
      </c>
    </row>
    <row r="12" spans="1:7" s="97" customFormat="1">
      <c r="A12" s="102">
        <v>7</v>
      </c>
      <c r="B12" s="103" t="s">
        <v>57</v>
      </c>
      <c r="C12" s="104"/>
      <c r="D12" s="192"/>
      <c r="E12" s="192">
        <f>E366</f>
        <v>0</v>
      </c>
    </row>
    <row r="13" spans="1:7" s="97" customFormat="1">
      <c r="A13" s="102"/>
      <c r="B13" s="103"/>
      <c r="C13" s="104"/>
      <c r="D13" s="192"/>
      <c r="E13" s="192"/>
    </row>
    <row r="14" spans="1:7" s="97" customFormat="1" ht="15.75" thickBot="1">
      <c r="A14" s="105"/>
      <c r="B14" s="106"/>
      <c r="C14" s="107"/>
      <c r="D14" s="193"/>
      <c r="E14" s="193"/>
    </row>
    <row r="15" spans="1:7" s="195" customFormat="1">
      <c r="A15" s="108"/>
      <c r="B15" s="109" t="s">
        <v>108</v>
      </c>
      <c r="C15" s="110"/>
      <c r="D15" s="194"/>
      <c r="E15" s="194">
        <f>SUM(E8:E14)</f>
        <v>13000</v>
      </c>
    </row>
    <row r="16" spans="1:7" s="97" customFormat="1">
      <c r="A16" s="96"/>
      <c r="C16" s="98"/>
      <c r="D16" s="189"/>
      <c r="E16" s="189"/>
    </row>
    <row r="17" spans="1:5" s="97" customFormat="1" ht="14.25">
      <c r="A17" s="111" t="s">
        <v>106</v>
      </c>
      <c r="C17" s="98"/>
      <c r="D17" s="189"/>
      <c r="E17" s="189"/>
    </row>
    <row r="18" spans="1:5" s="97" customFormat="1" ht="42.75">
      <c r="A18" s="112" t="s">
        <v>113</v>
      </c>
      <c r="B18" s="113" t="s">
        <v>85</v>
      </c>
      <c r="C18" s="98"/>
      <c r="D18" s="189"/>
      <c r="E18" s="189"/>
    </row>
    <row r="19" spans="1:5" s="97" customFormat="1" ht="73.5" customHeight="1">
      <c r="A19" s="112" t="s">
        <v>114</v>
      </c>
      <c r="B19" s="113" t="s">
        <v>241</v>
      </c>
      <c r="C19" s="98"/>
      <c r="D19" s="189"/>
      <c r="E19" s="189"/>
    </row>
    <row r="20" spans="1:5" s="97" customFormat="1" ht="57">
      <c r="A20" s="112" t="s">
        <v>115</v>
      </c>
      <c r="B20" s="113" t="s">
        <v>86</v>
      </c>
      <c r="C20" s="98"/>
      <c r="D20" s="189"/>
      <c r="E20" s="189"/>
    </row>
    <row r="21" spans="1:5" s="97" customFormat="1" ht="57">
      <c r="A21" s="112" t="s">
        <v>116</v>
      </c>
      <c r="B21" s="113" t="s">
        <v>87</v>
      </c>
      <c r="C21" s="98"/>
      <c r="D21" s="189"/>
      <c r="E21" s="189"/>
    </row>
    <row r="22" spans="1:5" s="97" customFormat="1" ht="52.5" customHeight="1">
      <c r="A22" s="112" t="s">
        <v>117</v>
      </c>
      <c r="B22" s="113" t="s">
        <v>118</v>
      </c>
      <c r="C22" s="98"/>
      <c r="D22" s="189"/>
      <c r="E22" s="189"/>
    </row>
    <row r="23" spans="1:5" s="97" customFormat="1" ht="150.75" customHeight="1">
      <c r="A23" s="112" t="s">
        <v>243</v>
      </c>
      <c r="B23" s="113" t="s">
        <v>242</v>
      </c>
      <c r="C23" s="98"/>
      <c r="D23" s="189"/>
      <c r="E23" s="189"/>
    </row>
    <row r="24" spans="1:5" ht="14.25">
      <c r="A24" s="114"/>
      <c r="B24" s="115"/>
      <c r="C24" s="116"/>
      <c r="D24" s="55"/>
      <c r="E24" s="37"/>
    </row>
    <row r="25" spans="1:5">
      <c r="A25" s="117" t="s">
        <v>50</v>
      </c>
      <c r="B25" s="118" t="s">
        <v>49</v>
      </c>
      <c r="C25" s="119" t="s">
        <v>48</v>
      </c>
      <c r="D25" s="218"/>
      <c r="E25" s="119" t="s">
        <v>47</v>
      </c>
    </row>
    <row r="26" spans="1:5">
      <c r="A26" s="117"/>
      <c r="B26" s="118" t="s">
        <v>46</v>
      </c>
      <c r="C26" s="119"/>
      <c r="D26" s="119"/>
      <c r="E26" s="119"/>
    </row>
    <row r="27" spans="1:5">
      <c r="A27" s="120">
        <v>1</v>
      </c>
      <c r="B27" s="121" t="s">
        <v>45</v>
      </c>
      <c r="C27" s="122"/>
      <c r="E27" s="39"/>
    </row>
    <row r="28" spans="1:5">
      <c r="A28" s="123"/>
      <c r="B28" s="174"/>
      <c r="C28" s="122"/>
      <c r="E28" s="39"/>
    </row>
    <row r="29" spans="1:5">
      <c r="A29" s="123"/>
      <c r="B29" s="121" t="s">
        <v>44</v>
      </c>
      <c r="C29" s="122"/>
      <c r="E29" s="39"/>
    </row>
    <row r="30" spans="1:5">
      <c r="A30" s="123"/>
      <c r="B30" s="174"/>
      <c r="C30" s="122"/>
      <c r="E30" s="39"/>
    </row>
    <row r="31" spans="1:5">
      <c r="A31" s="124">
        <v>1.01</v>
      </c>
      <c r="B31" s="174" t="s">
        <v>169</v>
      </c>
      <c r="C31" s="122"/>
      <c r="D31" s="38"/>
      <c r="E31" s="39"/>
    </row>
    <row r="32" spans="1:5" ht="28.5">
      <c r="A32" s="123"/>
      <c r="B32" s="174" t="s">
        <v>170</v>
      </c>
      <c r="C32" s="122"/>
      <c r="D32" s="38"/>
      <c r="E32" s="39"/>
    </row>
    <row r="33" spans="1:9">
      <c r="A33" s="123"/>
      <c r="B33" s="174" t="s">
        <v>43</v>
      </c>
      <c r="C33" s="125">
        <v>0.32</v>
      </c>
      <c r="D33" s="38"/>
      <c r="E33" s="39">
        <f>C33*D33</f>
        <v>0</v>
      </c>
    </row>
    <row r="34" spans="1:9">
      <c r="D34" s="38"/>
    </row>
    <row r="35" spans="1:9">
      <c r="A35" s="124">
        <f>MAX(A24:A34)+0.01</f>
        <v>1.02</v>
      </c>
      <c r="B35" s="174" t="s">
        <v>42</v>
      </c>
      <c r="C35" s="122"/>
      <c r="D35" s="38"/>
      <c r="E35" s="39"/>
    </row>
    <row r="36" spans="1:9" ht="28.5">
      <c r="A36" s="123"/>
      <c r="B36" s="174" t="s">
        <v>41</v>
      </c>
      <c r="C36" s="122"/>
      <c r="D36" s="38"/>
      <c r="E36" s="39"/>
    </row>
    <row r="37" spans="1:9">
      <c r="A37" s="123"/>
      <c r="B37" s="174" t="s">
        <v>0</v>
      </c>
      <c r="C37" s="122">
        <v>16</v>
      </c>
      <c r="D37" s="38"/>
      <c r="E37" s="39">
        <f>C37*D37</f>
        <v>0</v>
      </c>
    </row>
    <row r="38" spans="1:9">
      <c r="A38" s="123"/>
      <c r="B38" s="174"/>
      <c r="C38" s="122"/>
      <c r="D38" s="38"/>
      <c r="E38" s="39"/>
    </row>
    <row r="39" spans="1:9">
      <c r="A39" s="123"/>
      <c r="B39" s="121" t="s">
        <v>40</v>
      </c>
      <c r="C39" s="122"/>
      <c r="D39" s="38"/>
    </row>
    <row r="40" spans="1:9">
      <c r="A40" s="129" t="s">
        <v>5</v>
      </c>
      <c r="B40" s="121" t="s">
        <v>39</v>
      </c>
      <c r="C40" s="122"/>
      <c r="D40" s="38"/>
    </row>
    <row r="41" spans="1:9" ht="85.5">
      <c r="A41" s="123"/>
      <c r="B41" s="130" t="s">
        <v>67</v>
      </c>
      <c r="C41" s="122"/>
      <c r="D41" s="38"/>
    </row>
    <row r="42" spans="1:9">
      <c r="A42" s="123"/>
      <c r="B42" s="130"/>
      <c r="C42" s="122"/>
      <c r="D42" s="38"/>
    </row>
    <row r="43" spans="1:9">
      <c r="A43" s="124">
        <f>MAX(A32:A42)+0.01</f>
        <v>1.03</v>
      </c>
      <c r="B43" s="174" t="s">
        <v>173</v>
      </c>
      <c r="C43" s="122"/>
      <c r="D43" s="38"/>
    </row>
    <row r="44" spans="1:9" ht="28.5">
      <c r="A44" s="123"/>
      <c r="B44" s="174" t="s">
        <v>174</v>
      </c>
      <c r="D44" s="38"/>
    </row>
    <row r="45" spans="1:9" ht="14.25">
      <c r="A45" s="129" t="s">
        <v>5</v>
      </c>
      <c r="B45" s="174" t="s">
        <v>175</v>
      </c>
      <c r="D45" s="38"/>
    </row>
    <row r="46" spans="1:9">
      <c r="A46" s="123"/>
      <c r="B46" s="174" t="s">
        <v>6</v>
      </c>
      <c r="C46" s="122">
        <v>30</v>
      </c>
      <c r="D46" s="38"/>
      <c r="E46" s="39">
        <f>C46*D46</f>
        <v>0</v>
      </c>
    </row>
    <row r="47" spans="1:9" s="197" customFormat="1">
      <c r="A47" s="123"/>
      <c r="B47" s="131"/>
      <c r="C47" s="132"/>
      <c r="D47" s="41"/>
      <c r="E47" s="42"/>
      <c r="F47" s="196"/>
      <c r="G47" s="196"/>
      <c r="H47" s="196"/>
      <c r="I47" s="196"/>
    </row>
    <row r="48" spans="1:9">
      <c r="A48" s="124">
        <f>MAX(A15:A44)+0.01</f>
        <v>1.04</v>
      </c>
      <c r="B48" s="174" t="s">
        <v>2</v>
      </c>
      <c r="C48" s="122"/>
      <c r="D48" s="43"/>
      <c r="F48" s="147"/>
      <c r="G48" s="147"/>
    </row>
    <row r="49" spans="1:7" ht="57">
      <c r="A49" s="123"/>
      <c r="B49" s="133" t="s">
        <v>119</v>
      </c>
      <c r="C49" s="122"/>
      <c r="D49" s="43"/>
      <c r="F49" s="147"/>
      <c r="G49" s="147"/>
    </row>
    <row r="50" spans="1:7">
      <c r="A50" s="123"/>
      <c r="B50" s="174" t="s">
        <v>4</v>
      </c>
      <c r="C50" s="122">
        <v>4</v>
      </c>
      <c r="D50" s="38"/>
      <c r="E50" s="39">
        <f>C50*D50</f>
        <v>0</v>
      </c>
      <c r="F50" s="147"/>
      <c r="G50" s="147"/>
    </row>
    <row r="51" spans="1:7">
      <c r="A51" s="123"/>
      <c r="B51" s="174"/>
      <c r="C51" s="122"/>
      <c r="D51" s="38"/>
      <c r="E51" s="39"/>
      <c r="F51" s="147"/>
      <c r="G51" s="147"/>
    </row>
    <row r="52" spans="1:7" s="198" customFormat="1">
      <c r="A52" s="124">
        <f>MAX(A19:A50)+0.01</f>
        <v>1.05</v>
      </c>
      <c r="B52" s="174" t="s">
        <v>2</v>
      </c>
      <c r="C52" s="122"/>
      <c r="D52" s="43"/>
      <c r="E52" s="40"/>
    </row>
    <row r="53" spans="1:7" s="198" customFormat="1" ht="28.5">
      <c r="A53" s="123"/>
      <c r="B53" s="133" t="s">
        <v>120</v>
      </c>
      <c r="C53" s="122"/>
      <c r="D53" s="43"/>
      <c r="E53" s="40"/>
    </row>
    <row r="54" spans="1:7" s="198" customFormat="1">
      <c r="A54" s="123"/>
      <c r="B54" s="174" t="s">
        <v>4</v>
      </c>
      <c r="C54" s="122">
        <v>3</v>
      </c>
      <c r="D54" s="38"/>
      <c r="E54" s="39">
        <f>C54*D54</f>
        <v>0</v>
      </c>
    </row>
    <row r="55" spans="1:7" s="198" customFormat="1">
      <c r="A55" s="123"/>
      <c r="B55" s="174"/>
      <c r="C55" s="122"/>
      <c r="D55" s="38"/>
      <c r="E55" s="39"/>
    </row>
    <row r="56" spans="1:7">
      <c r="A56" s="124">
        <f>MAX(A18:A52)+0.01</f>
        <v>1.06</v>
      </c>
      <c r="B56" s="174" t="s">
        <v>179</v>
      </c>
      <c r="C56" s="122"/>
      <c r="D56" s="38"/>
    </row>
    <row r="57" spans="1:7" ht="16.5" customHeight="1">
      <c r="A57" s="123"/>
      <c r="B57" s="174" t="s">
        <v>180</v>
      </c>
      <c r="C57" s="122"/>
      <c r="D57" s="38"/>
    </row>
    <row r="58" spans="1:7" ht="28.5">
      <c r="A58" s="129" t="s">
        <v>5</v>
      </c>
      <c r="B58" s="174" t="s">
        <v>181</v>
      </c>
      <c r="C58" s="122"/>
      <c r="D58" s="38"/>
    </row>
    <row r="59" spans="1:7">
      <c r="A59" s="123"/>
      <c r="B59" s="174" t="s">
        <v>6</v>
      </c>
      <c r="C59" s="122">
        <v>289.2</v>
      </c>
      <c r="D59" s="38"/>
      <c r="E59" s="39">
        <f>C59*D59</f>
        <v>0</v>
      </c>
    </row>
    <row r="60" spans="1:7">
      <c r="A60" s="123"/>
      <c r="B60" s="174"/>
      <c r="C60" s="122"/>
      <c r="D60" s="38"/>
      <c r="E60" s="39"/>
    </row>
    <row r="61" spans="1:7">
      <c r="A61" s="124">
        <f>MAX(A23:A56)+0.01</f>
        <v>1.07</v>
      </c>
      <c r="B61" s="174" t="s">
        <v>38</v>
      </c>
      <c r="C61" s="122"/>
      <c r="D61" s="38"/>
    </row>
    <row r="62" spans="1:7" ht="28.5">
      <c r="A62" s="123"/>
      <c r="B62" s="174" t="s">
        <v>37</v>
      </c>
      <c r="C62" s="122"/>
      <c r="D62" s="38"/>
    </row>
    <row r="63" spans="1:7" ht="28.5">
      <c r="A63" s="129" t="s">
        <v>5</v>
      </c>
      <c r="B63" s="174" t="s">
        <v>178</v>
      </c>
      <c r="C63" s="122"/>
      <c r="D63" s="38"/>
    </row>
    <row r="64" spans="1:7">
      <c r="A64" s="123"/>
      <c r="B64" s="174" t="s">
        <v>6</v>
      </c>
      <c r="C64" s="122">
        <v>171.5</v>
      </c>
      <c r="D64" s="38"/>
      <c r="E64" s="39">
        <f>C64*D64</f>
        <v>0</v>
      </c>
    </row>
    <row r="65" spans="1:5">
      <c r="A65" s="123"/>
      <c r="B65" s="174"/>
      <c r="C65" s="122"/>
      <c r="D65" s="38"/>
      <c r="E65" s="39"/>
    </row>
    <row r="66" spans="1:5">
      <c r="A66" s="124">
        <f>MAX(A61:A65)+0.01</f>
        <v>1.08</v>
      </c>
      <c r="B66" s="174" t="s">
        <v>36</v>
      </c>
      <c r="C66" s="134"/>
      <c r="D66" s="44"/>
      <c r="E66" s="45"/>
    </row>
    <row r="67" spans="1:5">
      <c r="A67" s="123"/>
      <c r="B67" s="174" t="s">
        <v>52</v>
      </c>
      <c r="C67" s="134"/>
      <c r="D67" s="44"/>
      <c r="E67" s="45"/>
    </row>
    <row r="68" spans="1:5">
      <c r="A68" s="123"/>
      <c r="B68" s="174" t="s">
        <v>3</v>
      </c>
      <c r="C68" s="134">
        <v>630</v>
      </c>
      <c r="D68" s="44"/>
      <c r="E68" s="45">
        <f>C68*D68</f>
        <v>0</v>
      </c>
    </row>
    <row r="69" spans="1:5">
      <c r="A69" s="123"/>
      <c r="B69" s="174"/>
      <c r="C69" s="134"/>
      <c r="D69" s="44"/>
      <c r="E69" s="45"/>
    </row>
    <row r="70" spans="1:5">
      <c r="A70" s="124">
        <f>MAX(A66:A69)+0.01</f>
        <v>1.0900000000000001</v>
      </c>
      <c r="B70" s="174" t="s">
        <v>122</v>
      </c>
      <c r="C70" s="134"/>
      <c r="D70" s="44"/>
      <c r="E70" s="45"/>
    </row>
    <row r="71" spans="1:5" ht="28.5">
      <c r="A71" s="123"/>
      <c r="B71" s="157" t="s">
        <v>121</v>
      </c>
      <c r="C71" s="134"/>
      <c r="D71" s="44"/>
      <c r="E71" s="45"/>
    </row>
    <row r="72" spans="1:5" ht="28.5">
      <c r="A72" s="129" t="s">
        <v>5</v>
      </c>
      <c r="B72" s="174" t="s">
        <v>177</v>
      </c>
      <c r="C72" s="134"/>
      <c r="D72" s="44"/>
      <c r="E72" s="45"/>
    </row>
    <row r="73" spans="1:5">
      <c r="A73" s="123"/>
      <c r="B73" s="174" t="s">
        <v>6</v>
      </c>
      <c r="C73" s="134">
        <v>586.5</v>
      </c>
      <c r="D73" s="44"/>
      <c r="E73" s="45">
        <f>C73*D73</f>
        <v>0</v>
      </c>
    </row>
    <row r="74" spans="1:5">
      <c r="A74" s="123"/>
      <c r="B74" s="174"/>
      <c r="C74" s="134"/>
      <c r="D74" s="44"/>
      <c r="E74" s="45"/>
    </row>
    <row r="75" spans="1:5">
      <c r="A75" s="124">
        <f>MAX(A69:A74)+0.01</f>
        <v>1.1000000000000001</v>
      </c>
      <c r="B75" s="174" t="s">
        <v>88</v>
      </c>
      <c r="C75" s="134"/>
      <c r="D75" s="44"/>
      <c r="E75" s="45"/>
    </row>
    <row r="76" spans="1:5" ht="28.5">
      <c r="A76" s="123"/>
      <c r="B76" s="174" t="s">
        <v>35</v>
      </c>
      <c r="C76" s="134"/>
      <c r="D76" s="44"/>
      <c r="E76" s="45"/>
    </row>
    <row r="77" spans="1:5">
      <c r="A77" s="123"/>
      <c r="B77" s="174" t="s">
        <v>3</v>
      </c>
      <c r="C77" s="134">
        <v>343</v>
      </c>
      <c r="D77" s="44"/>
      <c r="E77" s="45">
        <f>C77*D77</f>
        <v>0</v>
      </c>
    </row>
    <row r="78" spans="1:5">
      <c r="A78" s="123"/>
      <c r="B78" s="174"/>
      <c r="C78" s="134"/>
      <c r="D78" s="44"/>
      <c r="E78" s="45"/>
    </row>
    <row r="79" spans="1:5" s="199" customFormat="1">
      <c r="A79" s="124">
        <f>MAX(A45:A76)+0.01</f>
        <v>1.1100000000000001</v>
      </c>
      <c r="B79" s="174" t="s">
        <v>244</v>
      </c>
      <c r="C79" s="122"/>
      <c r="D79" s="38"/>
      <c r="E79" s="39"/>
    </row>
    <row r="80" spans="1:5" s="199" customFormat="1">
      <c r="A80" s="135"/>
      <c r="B80" s="133" t="s">
        <v>245</v>
      </c>
      <c r="C80" s="122"/>
      <c r="D80" s="38"/>
      <c r="E80" s="39"/>
    </row>
    <row r="81" spans="1:9" s="199" customFormat="1" ht="14.25">
      <c r="A81" s="129" t="s">
        <v>5</v>
      </c>
      <c r="B81" s="133" t="s">
        <v>246</v>
      </c>
      <c r="C81" s="122"/>
      <c r="D81" s="38"/>
      <c r="E81" s="39"/>
    </row>
    <row r="82" spans="1:9" s="199" customFormat="1">
      <c r="A82" s="135"/>
      <c r="B82" s="174" t="s">
        <v>4</v>
      </c>
      <c r="C82" s="122">
        <v>10</v>
      </c>
      <c r="D82" s="38"/>
      <c r="E82" s="39">
        <f>C82*D82</f>
        <v>0</v>
      </c>
    </row>
    <row r="83" spans="1:9">
      <c r="A83" s="123"/>
      <c r="B83" s="174"/>
      <c r="C83" s="134"/>
      <c r="D83" s="44"/>
      <c r="E83" s="45"/>
    </row>
    <row r="84" spans="1:9">
      <c r="A84" s="123"/>
      <c r="B84" s="121" t="s">
        <v>89</v>
      </c>
      <c r="C84" s="122"/>
      <c r="D84" s="38"/>
      <c r="E84" s="39"/>
      <c r="H84" s="40"/>
      <c r="I84" s="40"/>
    </row>
    <row r="85" spans="1:9">
      <c r="A85" s="123"/>
      <c r="B85" s="121"/>
      <c r="C85" s="122"/>
      <c r="D85" s="38"/>
      <c r="E85" s="39"/>
      <c r="H85" s="40"/>
      <c r="I85" s="40"/>
    </row>
    <row r="86" spans="1:9">
      <c r="A86" s="124">
        <f>MAX(A70:A85)+0.01</f>
        <v>1.1200000000000001</v>
      </c>
      <c r="B86" s="136" t="s">
        <v>2</v>
      </c>
      <c r="C86" s="122"/>
      <c r="D86" s="46"/>
      <c r="E86" s="47"/>
      <c r="H86" s="40"/>
      <c r="I86" s="40"/>
    </row>
    <row r="87" spans="1:9" ht="28.5">
      <c r="A87" s="137"/>
      <c r="B87" s="136" t="s">
        <v>92</v>
      </c>
      <c r="C87" s="122"/>
      <c r="D87" s="46"/>
      <c r="E87" s="47"/>
      <c r="H87" s="40"/>
      <c r="I87" s="40"/>
    </row>
    <row r="88" spans="1:9">
      <c r="A88" s="137"/>
      <c r="B88" s="136" t="s">
        <v>109</v>
      </c>
      <c r="C88" s="122">
        <v>1</v>
      </c>
      <c r="D88" s="46"/>
      <c r="E88" s="47">
        <f>C88*D88</f>
        <v>0</v>
      </c>
      <c r="H88" s="40"/>
      <c r="I88" s="40"/>
    </row>
    <row r="89" spans="1:9" s="198" customFormat="1">
      <c r="A89" s="123"/>
      <c r="B89" s="174"/>
      <c r="C89" s="134"/>
      <c r="D89" s="44"/>
      <c r="E89" s="45"/>
      <c r="F89" s="200"/>
      <c r="G89" s="188"/>
    </row>
    <row r="90" spans="1:9" s="202" customFormat="1">
      <c r="A90" s="138">
        <f>MAX(A64:A89)+0.01</f>
        <v>1.1300000000000001</v>
      </c>
      <c r="B90" s="139" t="s">
        <v>2</v>
      </c>
      <c r="C90" s="134"/>
      <c r="D90" s="48"/>
      <c r="E90" s="201"/>
      <c r="F90" s="200"/>
      <c r="G90" s="188"/>
    </row>
    <row r="91" spans="1:9" s="202" customFormat="1" ht="28.5">
      <c r="A91" s="140"/>
      <c r="B91" s="139" t="s">
        <v>97</v>
      </c>
      <c r="C91" s="134"/>
      <c r="D91" s="48"/>
      <c r="E91" s="201"/>
      <c r="F91" s="200"/>
      <c r="G91" s="188"/>
    </row>
    <row r="92" spans="1:9" s="202" customFormat="1" ht="14.25">
      <c r="A92" s="141" t="s">
        <v>5</v>
      </c>
      <c r="B92" s="139" t="s">
        <v>98</v>
      </c>
      <c r="C92" s="134"/>
      <c r="D92" s="48"/>
      <c r="E92" s="201"/>
      <c r="F92" s="200"/>
      <c r="G92" s="188"/>
    </row>
    <row r="93" spans="1:9" s="202" customFormat="1">
      <c r="A93" s="140"/>
      <c r="B93" s="139" t="s">
        <v>0</v>
      </c>
      <c r="C93" s="134">
        <v>3</v>
      </c>
      <c r="D93" s="48"/>
      <c r="E93" s="201">
        <f>C93*D93</f>
        <v>0</v>
      </c>
      <c r="F93" s="200"/>
      <c r="G93" s="188"/>
    </row>
    <row r="94" spans="1:9" s="198" customFormat="1">
      <c r="A94" s="123"/>
      <c r="B94" s="174"/>
      <c r="C94" s="142"/>
      <c r="D94" s="38"/>
      <c r="E94" s="39"/>
    </row>
    <row r="95" spans="1:9">
      <c r="A95" s="124">
        <f>MAX(A75:A94)+0.01</f>
        <v>1.1400000000000001</v>
      </c>
      <c r="B95" s="174" t="s">
        <v>2</v>
      </c>
      <c r="C95" s="122"/>
      <c r="D95" s="38"/>
      <c r="E95" s="39"/>
      <c r="H95" s="40"/>
      <c r="I95" s="40"/>
    </row>
    <row r="96" spans="1:9" ht="28.5">
      <c r="A96" s="123"/>
      <c r="B96" s="174" t="s">
        <v>110</v>
      </c>
      <c r="C96" s="122"/>
      <c r="D96" s="38"/>
      <c r="E96" s="39"/>
      <c r="H96" s="40"/>
      <c r="I96" s="40"/>
    </row>
    <row r="97" spans="1:9" ht="14.25">
      <c r="A97" s="143" t="s">
        <v>5</v>
      </c>
      <c r="B97" s="144" t="s">
        <v>111</v>
      </c>
      <c r="C97" s="145">
        <v>1</v>
      </c>
      <c r="D97" s="50">
        <v>13000</v>
      </c>
      <c r="E97" s="50">
        <f>C97*D97</f>
        <v>13000</v>
      </c>
      <c r="F97" s="203"/>
      <c r="H97" s="40"/>
      <c r="I97" s="40"/>
    </row>
    <row r="98" spans="1:9">
      <c r="A98" s="123"/>
      <c r="B98" s="146"/>
      <c r="C98" s="147"/>
      <c r="D98" s="219"/>
      <c r="E98" s="147"/>
      <c r="H98" s="40"/>
      <c r="I98" s="40"/>
    </row>
    <row r="99" spans="1:9" ht="15.75" thickBot="1">
      <c r="A99" s="148"/>
      <c r="B99" s="149" t="s">
        <v>34</v>
      </c>
      <c r="C99" s="150"/>
      <c r="D99" s="51"/>
      <c r="E99" s="52">
        <f>SUM(E33:E97)</f>
        <v>13000</v>
      </c>
      <c r="H99" s="40"/>
      <c r="I99" s="40"/>
    </row>
    <row r="100" spans="1:9">
      <c r="A100" s="151"/>
      <c r="B100" s="152"/>
      <c r="C100" s="153"/>
      <c r="D100" s="53"/>
      <c r="E100" s="54"/>
      <c r="H100" s="40"/>
      <c r="I100" s="40"/>
    </row>
    <row r="101" spans="1:9">
      <c r="A101" s="120">
        <v>2</v>
      </c>
      <c r="B101" s="121" t="s">
        <v>33</v>
      </c>
      <c r="C101" s="122"/>
      <c r="D101" s="38"/>
      <c r="H101" s="40"/>
      <c r="I101" s="40"/>
    </row>
    <row r="102" spans="1:9">
      <c r="A102" s="123"/>
      <c r="B102" s="121"/>
      <c r="C102" s="122"/>
      <c r="D102" s="38"/>
      <c r="H102" s="40"/>
      <c r="I102" s="40"/>
    </row>
    <row r="103" spans="1:9">
      <c r="A103" s="123"/>
      <c r="B103" s="121" t="s">
        <v>32</v>
      </c>
      <c r="C103" s="122"/>
      <c r="D103" s="38"/>
      <c r="H103" s="40"/>
      <c r="I103" s="40"/>
    </row>
    <row r="104" spans="1:9">
      <c r="A104" s="123"/>
      <c r="B104" s="174"/>
      <c r="C104" s="122"/>
      <c r="D104" s="38"/>
      <c r="H104" s="40"/>
      <c r="I104" s="40"/>
    </row>
    <row r="105" spans="1:9">
      <c r="A105" s="124">
        <f>MAX(A101:A104)+0.01</f>
        <v>2.0099999999999998</v>
      </c>
      <c r="B105" s="174" t="s">
        <v>31</v>
      </c>
      <c r="C105" s="122"/>
      <c r="D105" s="38"/>
    </row>
    <row r="106" spans="1:9" ht="28.5">
      <c r="A106" s="123"/>
      <c r="B106" s="174" t="s">
        <v>30</v>
      </c>
      <c r="C106" s="174"/>
      <c r="D106" s="38"/>
    </row>
    <row r="107" spans="1:9" ht="16.5" customHeight="1">
      <c r="A107" s="154" t="s">
        <v>5</v>
      </c>
      <c r="B107" s="174" t="s">
        <v>99</v>
      </c>
      <c r="C107" s="122"/>
      <c r="D107" s="38"/>
    </row>
    <row r="108" spans="1:9">
      <c r="A108" s="123"/>
      <c r="B108" s="174" t="s">
        <v>27</v>
      </c>
      <c r="C108" s="122">
        <v>62.5</v>
      </c>
      <c r="D108" s="38"/>
      <c r="E108" s="39">
        <f>C108*D108</f>
        <v>0</v>
      </c>
    </row>
    <row r="109" spans="1:9">
      <c r="A109" s="123"/>
      <c r="B109" s="174"/>
      <c r="C109" s="122"/>
      <c r="D109" s="38"/>
      <c r="E109" s="39"/>
    </row>
    <row r="110" spans="1:9">
      <c r="A110" s="124">
        <f>MAX(A95:A105)+0.01</f>
        <v>2.0199999999999996</v>
      </c>
      <c r="B110" s="174" t="s">
        <v>72</v>
      </c>
      <c r="C110" s="122"/>
      <c r="D110" s="38"/>
      <c r="H110" s="40"/>
      <c r="I110" s="40"/>
    </row>
    <row r="111" spans="1:9" ht="28.5">
      <c r="A111" s="123"/>
      <c r="B111" s="174" t="s">
        <v>73</v>
      </c>
      <c r="C111" s="122"/>
      <c r="D111" s="38"/>
      <c r="H111" s="40"/>
      <c r="I111" s="40"/>
    </row>
    <row r="112" spans="1:9" ht="42.75">
      <c r="A112" s="129" t="s">
        <v>5</v>
      </c>
      <c r="B112" s="174" t="s">
        <v>171</v>
      </c>
      <c r="C112" s="122"/>
      <c r="D112" s="38"/>
      <c r="H112" s="40"/>
      <c r="I112" s="40"/>
    </row>
    <row r="113" spans="1:9">
      <c r="A113" s="123"/>
      <c r="B113" s="174" t="s">
        <v>27</v>
      </c>
      <c r="C113" s="122">
        <v>36.54</v>
      </c>
      <c r="D113" s="38"/>
      <c r="E113" s="39">
        <f>C113*D113</f>
        <v>0</v>
      </c>
      <c r="H113" s="40"/>
      <c r="I113" s="40"/>
    </row>
    <row r="114" spans="1:9">
      <c r="A114" s="123"/>
      <c r="B114" s="174"/>
      <c r="C114" s="122"/>
      <c r="D114" s="38"/>
      <c r="E114" s="39"/>
      <c r="H114" s="40"/>
      <c r="I114" s="40"/>
    </row>
    <row r="115" spans="1:9" s="198" customFormat="1">
      <c r="A115" s="124">
        <f>MAX(A109:A114)+0.01</f>
        <v>2.0299999999999994</v>
      </c>
      <c r="B115" s="174" t="s">
        <v>29</v>
      </c>
      <c r="C115" s="122"/>
      <c r="D115" s="38"/>
      <c r="E115" s="39"/>
      <c r="F115" s="200"/>
      <c r="G115" s="188"/>
    </row>
    <row r="116" spans="1:9" s="198" customFormat="1" ht="28.5">
      <c r="A116" s="123"/>
      <c r="B116" s="174" t="s">
        <v>28</v>
      </c>
      <c r="C116" s="122"/>
      <c r="D116" s="38"/>
      <c r="E116" s="39"/>
      <c r="F116" s="200"/>
      <c r="G116" s="188"/>
    </row>
    <row r="117" spans="1:9" s="198" customFormat="1" ht="49.5" customHeight="1">
      <c r="A117" s="129" t="s">
        <v>5</v>
      </c>
      <c r="B117" s="174" t="s">
        <v>172</v>
      </c>
      <c r="C117" s="122"/>
      <c r="D117" s="38"/>
      <c r="E117" s="39"/>
      <c r="F117" s="200"/>
      <c r="G117" s="188"/>
    </row>
    <row r="118" spans="1:9" s="198" customFormat="1">
      <c r="A118" s="123"/>
      <c r="B118" s="174" t="s">
        <v>11</v>
      </c>
      <c r="C118" s="122">
        <v>704.79</v>
      </c>
      <c r="D118" s="38"/>
      <c r="E118" s="39">
        <f>C118*D118</f>
        <v>0</v>
      </c>
      <c r="F118" s="200"/>
      <c r="G118" s="188"/>
    </row>
    <row r="119" spans="1:9">
      <c r="A119" s="123"/>
      <c r="B119" s="174"/>
      <c r="C119" s="122"/>
      <c r="D119" s="38"/>
      <c r="E119" s="39"/>
      <c r="H119" s="40"/>
      <c r="I119" s="40"/>
    </row>
    <row r="120" spans="1:9">
      <c r="A120" s="123"/>
      <c r="B120" s="121" t="s">
        <v>26</v>
      </c>
      <c r="C120" s="134"/>
      <c r="D120" s="38"/>
      <c r="E120" s="39"/>
    </row>
    <row r="121" spans="1:9">
      <c r="A121" s="123"/>
      <c r="B121" s="174"/>
      <c r="C121" s="122"/>
      <c r="D121" s="38"/>
      <c r="E121" s="39"/>
    </row>
    <row r="122" spans="1:9">
      <c r="A122" s="124">
        <f>MAX(A115:A121)+0.01</f>
        <v>2.0399999999999991</v>
      </c>
      <c r="B122" s="174" t="s">
        <v>2</v>
      </c>
      <c r="C122" s="122"/>
      <c r="D122" s="38"/>
      <c r="E122" s="39"/>
    </row>
    <row r="123" spans="1:9">
      <c r="A123" s="123"/>
      <c r="B123" s="174" t="s">
        <v>176</v>
      </c>
      <c r="C123" s="122"/>
      <c r="D123" s="38"/>
      <c r="E123" s="39"/>
    </row>
    <row r="124" spans="1:9">
      <c r="A124" s="123"/>
      <c r="B124" s="174" t="s">
        <v>6</v>
      </c>
      <c r="C124" s="122">
        <v>1070</v>
      </c>
      <c r="D124" s="38"/>
      <c r="E124" s="39">
        <f>C124*D124</f>
        <v>0</v>
      </c>
    </row>
    <row r="125" spans="1:9">
      <c r="D125" s="38"/>
    </row>
    <row r="126" spans="1:9" ht="30">
      <c r="A126" s="123"/>
      <c r="B126" s="121" t="s">
        <v>74</v>
      </c>
      <c r="C126" s="122"/>
      <c r="D126" s="38"/>
      <c r="E126" s="39"/>
    </row>
    <row r="127" spans="1:9">
      <c r="A127" s="123"/>
      <c r="B127" s="121"/>
      <c r="C127" s="122"/>
      <c r="D127" s="38"/>
      <c r="E127" s="39"/>
    </row>
    <row r="128" spans="1:9" s="198" customFormat="1">
      <c r="A128" s="124">
        <f>MAX(A118:A123)+0.01</f>
        <v>2.0499999999999989</v>
      </c>
      <c r="B128" s="174" t="s">
        <v>94</v>
      </c>
      <c r="C128" s="122"/>
      <c r="D128" s="38"/>
      <c r="E128" s="39"/>
      <c r="G128" s="204"/>
      <c r="H128" s="205"/>
      <c r="I128" s="205"/>
    </row>
    <row r="129" spans="1:9" s="198" customFormat="1" ht="28.5">
      <c r="A129" s="123"/>
      <c r="B129" s="133" t="s">
        <v>95</v>
      </c>
      <c r="C129" s="122"/>
      <c r="D129" s="38"/>
      <c r="E129" s="39"/>
    </row>
    <row r="130" spans="1:9" s="198" customFormat="1">
      <c r="A130" s="151"/>
      <c r="B130" s="133" t="s">
        <v>11</v>
      </c>
      <c r="C130" s="155">
        <v>14.6</v>
      </c>
      <c r="D130" s="36"/>
      <c r="E130" s="55">
        <f>C130*D130</f>
        <v>0</v>
      </c>
    </row>
    <row r="131" spans="1:9" s="198" customFormat="1">
      <c r="A131" s="151"/>
      <c r="B131" s="133"/>
      <c r="C131" s="155"/>
      <c r="D131" s="36"/>
      <c r="E131" s="55"/>
    </row>
    <row r="132" spans="1:9">
      <c r="A132" s="124">
        <f>MAX(A119:A128)+0.01</f>
        <v>2.0599999999999987</v>
      </c>
      <c r="B132" s="174" t="s">
        <v>182</v>
      </c>
      <c r="C132" s="156"/>
      <c r="D132" s="56"/>
      <c r="E132" s="57"/>
    </row>
    <row r="133" spans="1:9">
      <c r="A133" s="135"/>
      <c r="B133" s="522" t="s">
        <v>183</v>
      </c>
      <c r="C133" s="522"/>
      <c r="D133" s="56"/>
      <c r="E133" s="57"/>
    </row>
    <row r="134" spans="1:9" ht="42.75">
      <c r="A134" s="129" t="s">
        <v>5</v>
      </c>
      <c r="B134" s="157" t="s">
        <v>411</v>
      </c>
      <c r="C134" s="156"/>
      <c r="D134" s="56"/>
      <c r="E134" s="57"/>
    </row>
    <row r="135" spans="1:9">
      <c r="A135" s="158"/>
      <c r="B135" s="133" t="s">
        <v>11</v>
      </c>
      <c r="C135" s="159">
        <v>49.2</v>
      </c>
      <c r="D135" s="58"/>
      <c r="E135" s="59">
        <f>C135*D135</f>
        <v>0</v>
      </c>
    </row>
    <row r="136" spans="1:9">
      <c r="A136" s="123"/>
      <c r="B136" s="121"/>
      <c r="C136" s="122"/>
      <c r="D136" s="38"/>
      <c r="E136" s="39"/>
      <c r="F136" s="206"/>
    </row>
    <row r="137" spans="1:9">
      <c r="A137" s="124">
        <f>MAX(A122:A132)+0.01</f>
        <v>2.0699999999999985</v>
      </c>
      <c r="B137" s="174" t="s">
        <v>2</v>
      </c>
      <c r="C137" s="156"/>
      <c r="D137" s="56"/>
      <c r="E137" s="57"/>
    </row>
    <row r="138" spans="1:9" ht="28.5">
      <c r="A138" s="123"/>
      <c r="B138" s="157" t="s">
        <v>184</v>
      </c>
      <c r="C138" s="157"/>
      <c r="D138" s="56"/>
      <c r="E138" s="57"/>
    </row>
    <row r="139" spans="1:9" ht="14.25">
      <c r="A139" s="129" t="s">
        <v>5</v>
      </c>
      <c r="B139" s="157" t="s">
        <v>185</v>
      </c>
      <c r="C139" s="156"/>
      <c r="D139" s="56"/>
      <c r="E139" s="57"/>
    </row>
    <row r="140" spans="1:9">
      <c r="A140" s="151"/>
      <c r="B140" s="133" t="s">
        <v>11</v>
      </c>
      <c r="C140" s="159">
        <v>252.1</v>
      </c>
      <c r="D140" s="58"/>
      <c r="E140" s="59">
        <f>C140*D140</f>
        <v>0</v>
      </c>
    </row>
    <row r="141" spans="1:9">
      <c r="A141" s="151"/>
      <c r="B141" s="133"/>
      <c r="C141" s="159"/>
      <c r="D141" s="58"/>
      <c r="E141" s="59"/>
    </row>
    <row r="142" spans="1:9">
      <c r="A142" s="151"/>
      <c r="B142" s="121" t="s">
        <v>79</v>
      </c>
      <c r="C142" s="155"/>
      <c r="D142" s="36"/>
      <c r="E142" s="55"/>
      <c r="H142" s="40"/>
      <c r="I142" s="40"/>
    </row>
    <row r="143" spans="1:9" ht="15.75" customHeight="1">
      <c r="A143" s="151"/>
      <c r="B143" s="133"/>
      <c r="C143" s="155"/>
      <c r="D143" s="36"/>
      <c r="E143" s="55"/>
      <c r="H143" s="40"/>
      <c r="I143" s="40"/>
    </row>
    <row r="144" spans="1:9">
      <c r="A144" s="124">
        <f>MAX(A128:A137)+0.01</f>
        <v>2.0799999999999983</v>
      </c>
      <c r="B144" s="174" t="s">
        <v>24</v>
      </c>
      <c r="C144" s="155"/>
      <c r="D144" s="36"/>
      <c r="E144" s="55"/>
      <c r="H144" s="40"/>
      <c r="I144" s="40"/>
    </row>
    <row r="145" spans="1:9" ht="28.5">
      <c r="A145" s="151"/>
      <c r="B145" s="133" t="s">
        <v>23</v>
      </c>
      <c r="C145" s="155"/>
      <c r="D145" s="36"/>
      <c r="E145" s="55"/>
      <c r="H145" s="40"/>
      <c r="I145" s="40"/>
    </row>
    <row r="146" spans="1:9" ht="14.25">
      <c r="A146" s="129" t="s">
        <v>5</v>
      </c>
      <c r="B146" s="160" t="s">
        <v>25</v>
      </c>
      <c r="C146" s="122"/>
      <c r="D146" s="38"/>
      <c r="E146" s="39"/>
      <c r="H146" s="40"/>
      <c r="I146" s="40"/>
    </row>
    <row r="147" spans="1:9">
      <c r="A147" s="151"/>
      <c r="B147" s="133" t="s">
        <v>6</v>
      </c>
      <c r="C147" s="155">
        <v>383</v>
      </c>
      <c r="D147" s="36"/>
      <c r="E147" s="55">
        <f>C147*D147</f>
        <v>0</v>
      </c>
      <c r="H147" s="40"/>
      <c r="I147" s="40"/>
    </row>
    <row r="148" spans="1:9">
      <c r="A148" s="151"/>
      <c r="B148" s="133"/>
      <c r="C148" s="155"/>
      <c r="D148" s="36"/>
      <c r="E148" s="55"/>
      <c r="H148" s="40"/>
      <c r="I148" s="40"/>
    </row>
    <row r="149" spans="1:9">
      <c r="A149" s="124">
        <f>MAX(A144:A148)+0.01</f>
        <v>2.0899999999999981</v>
      </c>
      <c r="B149" s="174" t="s">
        <v>22</v>
      </c>
      <c r="C149" s="122"/>
      <c r="D149" s="38"/>
      <c r="E149" s="39"/>
      <c r="H149" s="40"/>
      <c r="I149" s="40"/>
    </row>
    <row r="150" spans="1:9">
      <c r="A150" s="151"/>
      <c r="B150" s="133" t="s">
        <v>21</v>
      </c>
      <c r="C150" s="155"/>
      <c r="D150" s="36"/>
      <c r="E150" s="55"/>
      <c r="H150" s="40"/>
      <c r="I150" s="40"/>
    </row>
    <row r="151" spans="1:9">
      <c r="A151" s="161"/>
      <c r="B151" s="162" t="s">
        <v>6</v>
      </c>
      <c r="C151" s="145">
        <v>383</v>
      </c>
      <c r="D151" s="49"/>
      <c r="E151" s="50">
        <f>C151*D151</f>
        <v>0</v>
      </c>
      <c r="H151" s="40"/>
      <c r="I151" s="40"/>
    </row>
    <row r="152" spans="1:9">
      <c r="A152" s="151"/>
      <c r="B152" s="133"/>
      <c r="C152" s="155"/>
      <c r="D152" s="36"/>
      <c r="E152" s="55"/>
      <c r="H152" s="40"/>
      <c r="I152" s="40"/>
    </row>
    <row r="153" spans="1:9" ht="15.75" thickBot="1">
      <c r="A153" s="148"/>
      <c r="B153" s="149" t="s">
        <v>20</v>
      </c>
      <c r="C153" s="150"/>
      <c r="D153" s="51"/>
      <c r="E153" s="52">
        <f>SUM(E107:E152)</f>
        <v>0</v>
      </c>
      <c r="H153" s="40"/>
      <c r="I153" s="40"/>
    </row>
    <row r="154" spans="1:9" s="207" customFormat="1">
      <c r="A154" s="163"/>
      <c r="B154" s="152"/>
      <c r="C154" s="153"/>
      <c r="D154" s="53"/>
      <c r="E154" s="54"/>
      <c r="F154" s="187"/>
      <c r="G154" s="188"/>
    </row>
    <row r="155" spans="1:9">
      <c r="A155" s="120">
        <v>3</v>
      </c>
      <c r="B155" s="121" t="s">
        <v>19</v>
      </c>
      <c r="C155" s="122"/>
      <c r="D155" s="38"/>
      <c r="E155" s="39"/>
    </row>
    <row r="156" spans="1:9">
      <c r="A156" s="123"/>
      <c r="B156" s="174"/>
      <c r="C156" s="122"/>
      <c r="D156" s="38"/>
      <c r="E156" s="39"/>
    </row>
    <row r="157" spans="1:9">
      <c r="A157" s="123"/>
      <c r="B157" s="121" t="s">
        <v>18</v>
      </c>
      <c r="C157" s="122"/>
      <c r="D157" s="38"/>
      <c r="E157" s="39"/>
    </row>
    <row r="158" spans="1:9">
      <c r="A158" s="123"/>
      <c r="B158" s="121"/>
      <c r="C158" s="122"/>
      <c r="D158" s="38"/>
      <c r="E158" s="39"/>
    </row>
    <row r="159" spans="1:9">
      <c r="A159" s="123"/>
      <c r="B159" s="121" t="s">
        <v>17</v>
      </c>
      <c r="C159" s="122"/>
      <c r="D159" s="38"/>
      <c r="E159" s="39"/>
    </row>
    <row r="160" spans="1:9">
      <c r="A160" s="123"/>
      <c r="B160" s="121"/>
      <c r="C160" s="122"/>
      <c r="D160" s="38"/>
      <c r="E160" s="39"/>
    </row>
    <row r="161" spans="1:5">
      <c r="A161" s="124">
        <f>MAX(A136:A160)+0.01</f>
        <v>3.01</v>
      </c>
      <c r="B161" s="174" t="s">
        <v>96</v>
      </c>
      <c r="C161" s="122"/>
      <c r="D161" s="38"/>
      <c r="E161" s="39"/>
    </row>
    <row r="162" spans="1:5" ht="28.5">
      <c r="A162" s="123"/>
      <c r="B162" s="174" t="s">
        <v>189</v>
      </c>
      <c r="C162" s="122"/>
      <c r="D162" s="38"/>
      <c r="E162" s="39"/>
    </row>
    <row r="163" spans="1:5" ht="14.25">
      <c r="A163" s="129" t="s">
        <v>5</v>
      </c>
      <c r="B163" s="174" t="s">
        <v>185</v>
      </c>
      <c r="C163" s="122"/>
      <c r="D163" s="38"/>
      <c r="E163" s="39"/>
    </row>
    <row r="164" spans="1:5">
      <c r="A164" s="123"/>
      <c r="B164" s="174" t="s">
        <v>16</v>
      </c>
      <c r="C164" s="122">
        <v>210.5</v>
      </c>
      <c r="D164" s="38"/>
      <c r="E164" s="39">
        <f>C164*D164</f>
        <v>0</v>
      </c>
    </row>
    <row r="165" spans="1:5">
      <c r="D165" s="38"/>
    </row>
    <row r="166" spans="1:5">
      <c r="A166" s="123"/>
      <c r="B166" s="121" t="s">
        <v>15</v>
      </c>
      <c r="C166" s="122"/>
      <c r="D166" s="38"/>
      <c r="E166" s="39"/>
    </row>
    <row r="167" spans="1:5">
      <c r="A167" s="123"/>
      <c r="B167" s="121"/>
      <c r="C167" s="122"/>
      <c r="D167" s="38"/>
      <c r="E167" s="39"/>
    </row>
    <row r="168" spans="1:5">
      <c r="A168" s="124">
        <f>MAX(A150:A167)+0.01</f>
        <v>3.0199999999999996</v>
      </c>
      <c r="B168" s="174" t="s">
        <v>191</v>
      </c>
      <c r="C168" s="122"/>
      <c r="D168" s="38"/>
      <c r="E168" s="39"/>
    </row>
    <row r="169" spans="1:5" ht="28.5">
      <c r="A169" s="123"/>
      <c r="B169" s="174" t="s">
        <v>192</v>
      </c>
      <c r="C169" s="122"/>
      <c r="D169" s="38"/>
      <c r="E169" s="39"/>
    </row>
    <row r="170" spans="1:5" ht="14.25">
      <c r="A170" s="129" t="s">
        <v>5</v>
      </c>
      <c r="B170" s="174" t="s">
        <v>190</v>
      </c>
      <c r="C170" s="122"/>
      <c r="D170" s="38"/>
      <c r="E170" s="39"/>
    </row>
    <row r="171" spans="1:5">
      <c r="A171" s="123"/>
      <c r="B171" s="174" t="s">
        <v>12</v>
      </c>
      <c r="C171" s="122">
        <v>586.5</v>
      </c>
      <c r="D171" s="38"/>
      <c r="E171" s="39">
        <f>C171*D171</f>
        <v>0</v>
      </c>
    </row>
    <row r="172" spans="1:5">
      <c r="A172" s="123"/>
      <c r="B172" s="174"/>
      <c r="C172" s="122"/>
      <c r="D172" s="38"/>
      <c r="E172" s="39"/>
    </row>
    <row r="173" spans="1:5">
      <c r="A173" s="124">
        <f>MAX(A156:A171)+0.01</f>
        <v>3.0299999999999994</v>
      </c>
      <c r="B173" s="174" t="s">
        <v>167</v>
      </c>
      <c r="C173" s="122"/>
      <c r="D173" s="38"/>
      <c r="E173" s="39"/>
    </row>
    <row r="174" spans="1:5" ht="28.5">
      <c r="A174" s="123"/>
      <c r="B174" s="174" t="s">
        <v>168</v>
      </c>
      <c r="C174" s="122"/>
      <c r="D174" s="38"/>
      <c r="E174" s="39"/>
    </row>
    <row r="175" spans="1:5" ht="14.25">
      <c r="A175" s="129" t="s">
        <v>5</v>
      </c>
      <c r="B175" s="174" t="s">
        <v>103</v>
      </c>
      <c r="C175" s="122"/>
      <c r="D175" s="38"/>
      <c r="E175" s="39"/>
    </row>
    <row r="176" spans="1:5">
      <c r="A176" s="123"/>
      <c r="B176" s="174" t="s">
        <v>12</v>
      </c>
      <c r="C176" s="122">
        <v>843</v>
      </c>
      <c r="D176" s="38"/>
      <c r="E176" s="39">
        <f>C176*D176</f>
        <v>0</v>
      </c>
    </row>
    <row r="177" spans="1:5">
      <c r="A177" s="123"/>
      <c r="B177" s="174"/>
      <c r="C177" s="122"/>
      <c r="D177" s="38"/>
      <c r="E177" s="39"/>
    </row>
    <row r="178" spans="1:5" s="198" customFormat="1">
      <c r="A178" s="124">
        <f>MAX(A148:A176)+0.01</f>
        <v>3.0399999999999991</v>
      </c>
      <c r="B178" s="174" t="s">
        <v>186</v>
      </c>
      <c r="C178" s="122"/>
      <c r="D178" s="38"/>
      <c r="E178" s="39"/>
    </row>
    <row r="179" spans="1:5" s="198" customFormat="1" ht="28.5">
      <c r="A179" s="135"/>
      <c r="B179" s="174" t="s">
        <v>187</v>
      </c>
      <c r="C179" s="122"/>
      <c r="D179" s="38"/>
      <c r="E179" s="39"/>
    </row>
    <row r="180" spans="1:5" s="198" customFormat="1" ht="14.25">
      <c r="A180" s="129" t="s">
        <v>5</v>
      </c>
      <c r="B180" s="174" t="s">
        <v>188</v>
      </c>
      <c r="C180" s="122"/>
      <c r="D180" s="38"/>
      <c r="E180" s="39"/>
    </row>
    <row r="181" spans="1:5" s="198" customFormat="1">
      <c r="A181" s="135"/>
      <c r="B181" s="174" t="s">
        <v>11</v>
      </c>
      <c r="C181" s="122">
        <v>34.5</v>
      </c>
      <c r="D181" s="38"/>
      <c r="E181" s="39">
        <f>C181*D181</f>
        <v>0</v>
      </c>
    </row>
    <row r="182" spans="1:5">
      <c r="A182" s="123"/>
      <c r="B182" s="174"/>
      <c r="C182" s="122"/>
      <c r="D182" s="38"/>
      <c r="E182" s="39"/>
    </row>
    <row r="183" spans="1:5">
      <c r="A183" s="123"/>
      <c r="B183" s="121" t="s">
        <v>14</v>
      </c>
      <c r="C183" s="122"/>
      <c r="D183" s="38"/>
      <c r="E183" s="39"/>
    </row>
    <row r="184" spans="1:5">
      <c r="A184" s="123"/>
      <c r="B184" s="121"/>
      <c r="C184" s="122"/>
      <c r="D184" s="38"/>
      <c r="E184" s="39"/>
    </row>
    <row r="185" spans="1:5" ht="30">
      <c r="A185" s="123"/>
      <c r="B185" s="121" t="s">
        <v>84</v>
      </c>
      <c r="D185" s="38"/>
    </row>
    <row r="186" spans="1:5">
      <c r="A186" s="123"/>
      <c r="B186" s="121"/>
      <c r="D186" s="38"/>
    </row>
    <row r="187" spans="1:5">
      <c r="A187" s="124">
        <f>MAX(A161:A184)+0.01</f>
        <v>3.0499999999999989</v>
      </c>
      <c r="B187" s="174" t="s">
        <v>68</v>
      </c>
      <c r="C187" s="122"/>
      <c r="D187" s="38"/>
      <c r="E187" s="39"/>
    </row>
    <row r="188" spans="1:5" ht="28.5">
      <c r="A188" s="123"/>
      <c r="B188" s="174" t="s">
        <v>69</v>
      </c>
      <c r="C188" s="122"/>
      <c r="D188" s="38"/>
      <c r="E188" s="39"/>
    </row>
    <row r="189" spans="1:5" s="199" customFormat="1" ht="16.5" customHeight="1">
      <c r="A189" s="129" t="s">
        <v>5</v>
      </c>
      <c r="B189" s="174" t="s">
        <v>194</v>
      </c>
      <c r="C189" s="122"/>
      <c r="D189" s="38"/>
      <c r="E189" s="39"/>
    </row>
    <row r="190" spans="1:5" s="199" customFormat="1">
      <c r="A190" s="123"/>
      <c r="B190" s="174" t="s">
        <v>12</v>
      </c>
      <c r="C190" s="122">
        <v>586.5</v>
      </c>
      <c r="D190" s="38"/>
      <c r="E190" s="39">
        <f>C190*D190</f>
        <v>0</v>
      </c>
    </row>
    <row r="191" spans="1:5" s="199" customFormat="1" ht="28.5">
      <c r="A191" s="129" t="s">
        <v>5</v>
      </c>
      <c r="B191" s="174" t="s">
        <v>193</v>
      </c>
      <c r="C191" s="122"/>
      <c r="D191" s="38"/>
      <c r="E191" s="39"/>
    </row>
    <row r="192" spans="1:5" s="199" customFormat="1">
      <c r="A192" s="123"/>
      <c r="B192" s="174" t="s">
        <v>12</v>
      </c>
      <c r="C192" s="122">
        <v>843</v>
      </c>
      <c r="D192" s="38"/>
      <c r="E192" s="39">
        <f>C192*D192</f>
        <v>0</v>
      </c>
    </row>
    <row r="193" spans="1:9">
      <c r="A193" s="123"/>
      <c r="B193" s="121"/>
      <c r="D193" s="38"/>
    </row>
    <row r="194" spans="1:9">
      <c r="A194" s="124">
        <f>MAX(A149:A187)+0.01</f>
        <v>3.0599999999999987</v>
      </c>
      <c r="B194" s="174" t="s">
        <v>199</v>
      </c>
      <c r="C194" s="122"/>
      <c r="D194" s="38"/>
      <c r="E194" s="39"/>
    </row>
    <row r="195" spans="1:9" ht="33" customHeight="1">
      <c r="A195" s="123"/>
      <c r="B195" s="174" t="s">
        <v>200</v>
      </c>
      <c r="C195" s="122"/>
      <c r="D195" s="38"/>
      <c r="E195" s="39"/>
    </row>
    <row r="196" spans="1:9" s="199" customFormat="1" ht="16.5" customHeight="1">
      <c r="A196" s="129" t="s">
        <v>5</v>
      </c>
      <c r="B196" s="174" t="s">
        <v>194</v>
      </c>
      <c r="C196" s="122"/>
      <c r="D196" s="38"/>
      <c r="E196" s="39"/>
    </row>
    <row r="197" spans="1:9" s="199" customFormat="1">
      <c r="A197" s="123"/>
      <c r="B197" s="174" t="s">
        <v>12</v>
      </c>
      <c r="C197" s="122">
        <v>586.5</v>
      </c>
      <c r="D197" s="38"/>
      <c r="E197" s="39">
        <f>C197*D197</f>
        <v>0</v>
      </c>
    </row>
    <row r="198" spans="1:9" s="199" customFormat="1" ht="28.5">
      <c r="A198" s="129" t="s">
        <v>5</v>
      </c>
      <c r="B198" s="174" t="s">
        <v>193</v>
      </c>
      <c r="C198" s="122"/>
      <c r="D198" s="38"/>
      <c r="E198" s="39"/>
    </row>
    <row r="199" spans="1:9" s="199" customFormat="1">
      <c r="A199" s="123"/>
      <c r="B199" s="174" t="s">
        <v>12</v>
      </c>
      <c r="C199" s="122">
        <v>843</v>
      </c>
      <c r="D199" s="38"/>
      <c r="E199" s="39">
        <f>C199*D199</f>
        <v>0</v>
      </c>
    </row>
    <row r="200" spans="1:9">
      <c r="A200" s="123"/>
      <c r="B200" s="121"/>
      <c r="D200" s="38"/>
    </row>
    <row r="201" spans="1:9">
      <c r="A201" s="124">
        <f>MAX(A156:A200)+0.01</f>
        <v>3.0699999999999985</v>
      </c>
      <c r="B201" s="174" t="s">
        <v>195</v>
      </c>
      <c r="C201" s="122"/>
      <c r="D201" s="38"/>
      <c r="E201" s="39"/>
      <c r="H201" s="40"/>
      <c r="I201" s="40"/>
    </row>
    <row r="202" spans="1:9" ht="28.5">
      <c r="A202" s="123"/>
      <c r="B202" s="174" t="s">
        <v>196</v>
      </c>
      <c r="C202" s="122"/>
      <c r="D202" s="38"/>
      <c r="E202" s="39"/>
      <c r="H202" s="40"/>
      <c r="I202" s="40"/>
    </row>
    <row r="203" spans="1:9" ht="14.25">
      <c r="A203" s="129" t="s">
        <v>5</v>
      </c>
      <c r="B203" s="174" t="s">
        <v>123</v>
      </c>
      <c r="C203" s="122"/>
      <c r="D203" s="38"/>
      <c r="E203" s="39"/>
      <c r="H203" s="40"/>
      <c r="I203" s="40"/>
    </row>
    <row r="204" spans="1:9">
      <c r="A204" s="123"/>
      <c r="B204" s="174" t="s">
        <v>12</v>
      </c>
      <c r="C204" s="122">
        <v>586.5</v>
      </c>
      <c r="D204" s="38"/>
      <c r="E204" s="39">
        <f>C204*D204</f>
        <v>0</v>
      </c>
      <c r="H204" s="40"/>
      <c r="I204" s="40"/>
    </row>
    <row r="205" spans="1:9">
      <c r="A205" s="123"/>
      <c r="B205" s="121"/>
      <c r="D205" s="38"/>
    </row>
    <row r="206" spans="1:9">
      <c r="A206" s="124">
        <f>MAX(A160:A205)+0.01</f>
        <v>3.0799999999999983</v>
      </c>
      <c r="B206" s="174" t="s">
        <v>197</v>
      </c>
      <c r="C206" s="122"/>
      <c r="D206" s="38"/>
      <c r="E206" s="39"/>
      <c r="H206" s="40"/>
      <c r="I206" s="40"/>
    </row>
    <row r="207" spans="1:9" ht="28.5">
      <c r="A207" s="123"/>
      <c r="B207" s="174" t="s">
        <v>198</v>
      </c>
      <c r="C207" s="122"/>
      <c r="D207" s="38"/>
      <c r="E207" s="39"/>
      <c r="H207" s="40"/>
      <c r="I207" s="40"/>
    </row>
    <row r="208" spans="1:9" ht="14.25">
      <c r="A208" s="129" t="s">
        <v>5</v>
      </c>
      <c r="B208" s="174" t="s">
        <v>103</v>
      </c>
      <c r="C208" s="122"/>
      <c r="D208" s="38"/>
      <c r="E208" s="39"/>
      <c r="H208" s="40"/>
      <c r="I208" s="40"/>
    </row>
    <row r="209" spans="1:9">
      <c r="A209" s="123"/>
      <c r="B209" s="174" t="s">
        <v>12</v>
      </c>
      <c r="C209" s="122">
        <v>843</v>
      </c>
      <c r="D209" s="38"/>
      <c r="E209" s="39">
        <f>C209*D209</f>
        <v>0</v>
      </c>
      <c r="H209" s="40"/>
      <c r="I209" s="40"/>
    </row>
    <row r="210" spans="1:9" s="208" customFormat="1">
      <c r="A210" s="164"/>
      <c r="B210" s="165"/>
      <c r="C210" s="166"/>
      <c r="D210" s="60"/>
      <c r="E210" s="61"/>
    </row>
    <row r="211" spans="1:9">
      <c r="A211" s="123"/>
      <c r="B211" s="121" t="s">
        <v>80</v>
      </c>
      <c r="C211" s="122"/>
      <c r="D211" s="38"/>
      <c r="E211" s="39"/>
    </row>
    <row r="212" spans="1:9">
      <c r="A212" s="123"/>
      <c r="B212" s="121"/>
      <c r="C212" s="122"/>
      <c r="D212" s="38"/>
      <c r="E212" s="39"/>
    </row>
    <row r="213" spans="1:9">
      <c r="A213" s="123"/>
      <c r="B213" s="121" t="s">
        <v>81</v>
      </c>
      <c r="C213" s="122"/>
      <c r="D213" s="38"/>
      <c r="E213" s="39"/>
    </row>
    <row r="214" spans="1:9">
      <c r="A214" s="123"/>
      <c r="B214" s="121"/>
      <c r="C214" s="134"/>
      <c r="D214" s="44"/>
      <c r="E214" s="45"/>
    </row>
    <row r="215" spans="1:9">
      <c r="A215" s="124">
        <f>MAX(A150:A214)+0.01</f>
        <v>3.0899999999999981</v>
      </c>
      <c r="B215" s="174" t="s">
        <v>75</v>
      </c>
      <c r="C215" s="134"/>
      <c r="D215" s="44"/>
      <c r="E215" s="45"/>
    </row>
    <row r="216" spans="1:9" ht="28.5">
      <c r="A216" s="123"/>
      <c r="B216" s="160" t="s">
        <v>76</v>
      </c>
      <c r="C216" s="134"/>
      <c r="D216" s="44"/>
      <c r="E216" s="45"/>
    </row>
    <row r="217" spans="1:9" ht="14.25">
      <c r="A217" s="129" t="s">
        <v>5</v>
      </c>
      <c r="B217" s="160" t="s">
        <v>130</v>
      </c>
      <c r="C217" s="134"/>
      <c r="D217" s="44"/>
      <c r="E217" s="45"/>
    </row>
    <row r="218" spans="1:9">
      <c r="A218" s="151"/>
      <c r="B218" s="133" t="s">
        <v>7</v>
      </c>
      <c r="C218" s="167">
        <v>254</v>
      </c>
      <c r="D218" s="62"/>
      <c r="E218" s="209">
        <f>C218*D218</f>
        <v>0</v>
      </c>
    </row>
    <row r="219" spans="1:9">
      <c r="A219" s="151"/>
      <c r="B219" s="133"/>
      <c r="C219" s="167"/>
      <c r="D219" s="62"/>
      <c r="E219" s="209"/>
    </row>
    <row r="220" spans="1:9">
      <c r="A220" s="124">
        <f>MAX(A160:A219)+0.01</f>
        <v>3.0999999999999979</v>
      </c>
      <c r="B220" s="174" t="s">
        <v>77</v>
      </c>
      <c r="C220" s="134"/>
      <c r="D220" s="44"/>
      <c r="E220" s="45"/>
    </row>
    <row r="221" spans="1:9" ht="28.5">
      <c r="A221" s="123"/>
      <c r="B221" s="160" t="s">
        <v>78</v>
      </c>
      <c r="C221" s="134"/>
      <c r="D221" s="44"/>
      <c r="E221" s="45"/>
    </row>
    <row r="222" spans="1:9" ht="14.25">
      <c r="A222" s="129" t="s">
        <v>5</v>
      </c>
      <c r="B222" s="160" t="s">
        <v>201</v>
      </c>
      <c r="C222" s="134"/>
      <c r="D222" s="44"/>
      <c r="E222" s="45"/>
    </row>
    <row r="223" spans="1:9">
      <c r="A223" s="151"/>
      <c r="B223" s="133" t="s">
        <v>7</v>
      </c>
      <c r="C223" s="167">
        <v>42.5</v>
      </c>
      <c r="D223" s="62"/>
      <c r="E223" s="209">
        <f>C223*D223</f>
        <v>0</v>
      </c>
    </row>
    <row r="224" spans="1:9">
      <c r="A224" s="151"/>
      <c r="B224" s="133"/>
      <c r="C224" s="167"/>
      <c r="D224" s="62"/>
      <c r="E224" s="209"/>
    </row>
    <row r="225" spans="1:7">
      <c r="A225" s="124">
        <f>MAX(A164:A224)+0.01</f>
        <v>3.1099999999999977</v>
      </c>
      <c r="B225" s="174" t="s">
        <v>124</v>
      </c>
      <c r="C225" s="134"/>
      <c r="D225" s="44"/>
      <c r="E225" s="45"/>
    </row>
    <row r="226" spans="1:7" ht="28.5">
      <c r="A226" s="123"/>
      <c r="B226" s="160" t="s">
        <v>125</v>
      </c>
      <c r="C226" s="134"/>
      <c r="D226" s="44"/>
      <c r="E226" s="45"/>
    </row>
    <row r="227" spans="1:7" ht="14.25">
      <c r="A227" s="129" t="s">
        <v>5</v>
      </c>
      <c r="B227" s="160" t="s">
        <v>130</v>
      </c>
      <c r="C227" s="134"/>
      <c r="D227" s="44"/>
      <c r="E227" s="45"/>
    </row>
    <row r="228" spans="1:7">
      <c r="A228" s="151"/>
      <c r="B228" s="133" t="s">
        <v>0</v>
      </c>
      <c r="C228" s="167">
        <v>32</v>
      </c>
      <c r="D228" s="62"/>
      <c r="E228" s="209">
        <f>C228*D228</f>
        <v>0</v>
      </c>
    </row>
    <row r="229" spans="1:7" s="211" customFormat="1">
      <c r="A229" s="140"/>
      <c r="B229" s="139"/>
      <c r="C229" s="142"/>
      <c r="D229" s="48"/>
      <c r="E229" s="201"/>
      <c r="F229" s="210"/>
      <c r="G229" s="188"/>
    </row>
    <row r="230" spans="1:7">
      <c r="A230" s="124">
        <f>MAX(A219:A228)+0.01</f>
        <v>3.1199999999999974</v>
      </c>
      <c r="B230" s="174" t="s">
        <v>202</v>
      </c>
      <c r="C230" s="134"/>
      <c r="D230" s="44"/>
      <c r="E230" s="45"/>
    </row>
    <row r="231" spans="1:7" ht="28.5">
      <c r="A231" s="123"/>
      <c r="B231" s="160" t="s">
        <v>203</v>
      </c>
      <c r="C231" s="134"/>
      <c r="D231" s="44"/>
      <c r="E231" s="45"/>
    </row>
    <row r="232" spans="1:7" s="213" customFormat="1" ht="33" customHeight="1">
      <c r="A232" s="168" t="s">
        <v>5</v>
      </c>
      <c r="B232" s="160" t="s">
        <v>204</v>
      </c>
      <c r="C232" s="169"/>
      <c r="D232" s="63"/>
      <c r="E232" s="212"/>
    </row>
    <row r="233" spans="1:7">
      <c r="A233" s="123"/>
      <c r="B233" s="160" t="s">
        <v>7</v>
      </c>
      <c r="C233" s="134">
        <v>297</v>
      </c>
      <c r="D233" s="44"/>
      <c r="E233" s="45">
        <f>C233*D233</f>
        <v>0</v>
      </c>
    </row>
    <row r="234" spans="1:7">
      <c r="A234" s="151"/>
      <c r="B234" s="133"/>
      <c r="C234" s="167"/>
      <c r="D234" s="62"/>
      <c r="E234" s="209"/>
    </row>
    <row r="235" spans="1:7">
      <c r="A235" s="151"/>
      <c r="B235" s="121" t="s">
        <v>82</v>
      </c>
      <c r="C235" s="167"/>
      <c r="D235" s="62"/>
      <c r="E235" s="209"/>
    </row>
    <row r="236" spans="1:7">
      <c r="A236" s="151"/>
      <c r="B236" s="121"/>
      <c r="C236" s="167"/>
      <c r="D236" s="62"/>
      <c r="E236" s="209"/>
    </row>
    <row r="237" spans="1:7">
      <c r="A237" s="124">
        <f>MAX(A200:A236)+0.01</f>
        <v>3.1299999999999972</v>
      </c>
      <c r="B237" s="174" t="s">
        <v>205</v>
      </c>
      <c r="C237" s="167"/>
      <c r="D237" s="62"/>
      <c r="E237" s="209"/>
    </row>
    <row r="238" spans="1:7">
      <c r="A238" s="123"/>
      <c r="B238" s="160" t="s">
        <v>206</v>
      </c>
      <c r="C238" s="134"/>
      <c r="D238" s="44"/>
      <c r="E238" s="45"/>
    </row>
    <row r="239" spans="1:7">
      <c r="A239" s="161"/>
      <c r="B239" s="162" t="s">
        <v>6</v>
      </c>
      <c r="C239" s="170">
        <v>130</v>
      </c>
      <c r="D239" s="64"/>
      <c r="E239" s="214">
        <f>C239*D239</f>
        <v>0</v>
      </c>
    </row>
    <row r="240" spans="1:7">
      <c r="A240" s="123"/>
      <c r="B240" s="174"/>
      <c r="C240" s="134"/>
      <c r="D240" s="44"/>
      <c r="E240" s="45"/>
    </row>
    <row r="241" spans="1:10" ht="15.75" thickBot="1">
      <c r="A241" s="171"/>
      <c r="B241" s="149" t="s">
        <v>13</v>
      </c>
      <c r="C241" s="172"/>
      <c r="D241" s="51"/>
      <c r="E241" s="52">
        <f>SUM(E161:E240)</f>
        <v>0</v>
      </c>
    </row>
    <row r="242" spans="1:10">
      <c r="D242" s="43"/>
      <c r="F242" s="147"/>
      <c r="G242" s="147"/>
    </row>
    <row r="243" spans="1:10">
      <c r="A243" s="120">
        <v>6</v>
      </c>
      <c r="B243" s="121" t="s">
        <v>10</v>
      </c>
      <c r="C243" s="155"/>
      <c r="D243" s="36"/>
      <c r="E243" s="39"/>
    </row>
    <row r="244" spans="1:10">
      <c r="A244" s="123"/>
      <c r="B244" s="174"/>
      <c r="C244" s="122"/>
      <c r="D244" s="38"/>
      <c r="E244" s="39"/>
    </row>
    <row r="245" spans="1:10">
      <c r="A245" s="124"/>
      <c r="B245" s="173" t="s">
        <v>207</v>
      </c>
      <c r="C245" s="134"/>
      <c r="D245" s="220"/>
      <c r="E245" s="215"/>
    </row>
    <row r="246" spans="1:10">
      <c r="A246" s="123"/>
      <c r="B246" s="174"/>
      <c r="C246" s="122"/>
      <c r="D246" s="38"/>
      <c r="E246" s="39"/>
    </row>
    <row r="247" spans="1:10" s="197" customFormat="1">
      <c r="A247" s="124">
        <f>MAX(A243:A246)+0.01</f>
        <v>6.01</v>
      </c>
      <c r="B247" s="174" t="s">
        <v>211</v>
      </c>
      <c r="C247" s="122"/>
      <c r="D247" s="38"/>
      <c r="E247" s="39"/>
    </row>
    <row r="248" spans="1:10" s="197" customFormat="1" ht="28.5">
      <c r="A248" s="123"/>
      <c r="B248" s="174" t="s">
        <v>212</v>
      </c>
      <c r="C248" s="122"/>
      <c r="D248" s="38"/>
      <c r="E248" s="39"/>
    </row>
    <row r="249" spans="1:10" s="197" customFormat="1">
      <c r="A249" s="123"/>
      <c r="B249" s="174" t="s">
        <v>9</v>
      </c>
      <c r="C249" s="122">
        <v>3</v>
      </c>
      <c r="D249" s="38"/>
      <c r="E249" s="39">
        <f>C249*D249</f>
        <v>0</v>
      </c>
    </row>
    <row r="250" spans="1:10" s="198" customFormat="1">
      <c r="A250" s="123"/>
      <c r="B250" s="174"/>
      <c r="C250" s="122"/>
      <c r="D250" s="38"/>
      <c r="E250" s="39"/>
      <c r="F250" s="197"/>
    </row>
    <row r="251" spans="1:10" s="187" customFormat="1">
      <c r="A251" s="124">
        <f>MAX(A246:A250)+0.01</f>
        <v>6.02</v>
      </c>
      <c r="B251" s="174" t="s">
        <v>91</v>
      </c>
      <c r="C251" s="128"/>
      <c r="D251" s="38"/>
      <c r="E251" s="40"/>
      <c r="G251" s="188"/>
      <c r="H251" s="147"/>
      <c r="I251" s="147"/>
      <c r="J251" s="147"/>
    </row>
    <row r="252" spans="1:10" s="187" customFormat="1" ht="33" customHeight="1">
      <c r="A252" s="123"/>
      <c r="B252" s="174" t="s">
        <v>90</v>
      </c>
      <c r="C252" s="122"/>
      <c r="D252" s="38"/>
      <c r="E252" s="39"/>
      <c r="G252" s="188"/>
      <c r="H252" s="147"/>
      <c r="I252" s="147"/>
      <c r="J252" s="147"/>
    </row>
    <row r="253" spans="1:10" s="187" customFormat="1">
      <c r="A253" s="123"/>
      <c r="B253" s="174" t="s">
        <v>8</v>
      </c>
      <c r="C253" s="122">
        <v>2</v>
      </c>
      <c r="D253" s="38"/>
      <c r="E253" s="39">
        <f>C253*D253</f>
        <v>0</v>
      </c>
      <c r="G253" s="188"/>
      <c r="H253" s="147"/>
      <c r="I253" s="147"/>
      <c r="J253" s="147"/>
    </row>
    <row r="254" spans="1:10" s="187" customFormat="1">
      <c r="A254" s="123"/>
      <c r="B254" s="174"/>
      <c r="C254" s="122"/>
      <c r="D254" s="38"/>
      <c r="E254" s="39"/>
      <c r="G254" s="188"/>
      <c r="H254" s="147"/>
      <c r="I254" s="147"/>
      <c r="J254" s="147"/>
    </row>
    <row r="255" spans="1:10" s="187" customFormat="1">
      <c r="A255" s="124">
        <f>MAX(A250:A254)+0.01</f>
        <v>6.0299999999999994</v>
      </c>
      <c r="B255" s="174" t="s">
        <v>70</v>
      </c>
      <c r="C255" s="128"/>
      <c r="D255" s="38"/>
      <c r="E255" s="40"/>
      <c r="G255" s="188"/>
      <c r="H255" s="147"/>
      <c r="I255" s="147"/>
      <c r="J255" s="147"/>
    </row>
    <row r="256" spans="1:10" s="187" customFormat="1" ht="33" customHeight="1">
      <c r="A256" s="123"/>
      <c r="B256" s="174" t="s">
        <v>71</v>
      </c>
      <c r="C256" s="122"/>
      <c r="D256" s="38"/>
      <c r="E256" s="39"/>
      <c r="G256" s="188"/>
      <c r="H256" s="147"/>
      <c r="I256" s="147"/>
      <c r="J256" s="147"/>
    </row>
    <row r="257" spans="1:10" s="187" customFormat="1">
      <c r="A257" s="123"/>
      <c r="B257" s="174" t="s">
        <v>8</v>
      </c>
      <c r="C257" s="122">
        <v>1</v>
      </c>
      <c r="D257" s="38"/>
      <c r="E257" s="39">
        <f>C257*D257</f>
        <v>0</v>
      </c>
      <c r="G257" s="188"/>
      <c r="H257" s="147"/>
      <c r="I257" s="147"/>
      <c r="J257" s="147"/>
    </row>
    <row r="258" spans="1:10" s="198" customFormat="1">
      <c r="A258" s="126"/>
      <c r="B258" s="127"/>
      <c r="C258" s="128"/>
      <c r="D258" s="43"/>
      <c r="E258" s="40"/>
      <c r="F258" s="197"/>
    </row>
    <row r="259" spans="1:10" s="198" customFormat="1">
      <c r="A259" s="124">
        <f>MAX(A243:A258)+0.01</f>
        <v>6.0399999999999991</v>
      </c>
      <c r="B259" s="174" t="s">
        <v>2</v>
      </c>
      <c r="C259" s="122"/>
      <c r="D259" s="38"/>
      <c r="E259" s="39"/>
      <c r="F259" s="197"/>
    </row>
    <row r="260" spans="1:10" s="198" customFormat="1" ht="49.5" customHeight="1">
      <c r="A260" s="123"/>
      <c r="B260" s="523" t="s">
        <v>209</v>
      </c>
      <c r="C260" s="523"/>
      <c r="D260" s="38"/>
      <c r="E260" s="39"/>
      <c r="F260" s="197"/>
    </row>
    <row r="261" spans="1:10" s="198" customFormat="1">
      <c r="A261" s="123"/>
      <c r="B261" s="174" t="s">
        <v>8</v>
      </c>
      <c r="C261" s="122">
        <v>1</v>
      </c>
      <c r="D261" s="38"/>
      <c r="E261" s="39">
        <f>C261*D261</f>
        <v>0</v>
      </c>
      <c r="F261" s="197"/>
    </row>
    <row r="262" spans="1:10" s="198" customFormat="1">
      <c r="A262" s="123"/>
      <c r="B262" s="174"/>
      <c r="C262" s="122"/>
      <c r="D262" s="38"/>
      <c r="E262" s="39"/>
      <c r="F262" s="197"/>
    </row>
    <row r="263" spans="1:10" s="187" customFormat="1">
      <c r="A263" s="124">
        <f>MAX(A247:A262)+0.01</f>
        <v>6.0499999999999989</v>
      </c>
      <c r="B263" s="174" t="s">
        <v>2</v>
      </c>
      <c r="C263" s="128"/>
      <c r="D263" s="38"/>
      <c r="E263" s="40"/>
      <c r="G263" s="188"/>
      <c r="H263" s="147"/>
      <c r="I263" s="147"/>
      <c r="J263" s="147"/>
    </row>
    <row r="264" spans="1:10" s="187" customFormat="1" ht="33" customHeight="1">
      <c r="A264" s="123"/>
      <c r="B264" s="174" t="s">
        <v>104</v>
      </c>
      <c r="C264" s="122"/>
      <c r="D264" s="38"/>
      <c r="E264" s="39"/>
      <c r="G264" s="188"/>
      <c r="H264" s="147"/>
      <c r="I264" s="147"/>
      <c r="J264" s="147"/>
    </row>
    <row r="265" spans="1:10" s="187" customFormat="1">
      <c r="A265" s="123"/>
      <c r="B265" s="174" t="s">
        <v>8</v>
      </c>
      <c r="C265" s="122">
        <v>2</v>
      </c>
      <c r="D265" s="38"/>
      <c r="E265" s="39">
        <f>C265*D265</f>
        <v>0</v>
      </c>
      <c r="G265" s="188"/>
      <c r="H265" s="147"/>
      <c r="I265" s="147"/>
      <c r="J265" s="147"/>
    </row>
    <row r="266" spans="1:10" s="187" customFormat="1">
      <c r="A266" s="123"/>
      <c r="B266" s="174"/>
      <c r="C266" s="122"/>
      <c r="D266" s="38"/>
      <c r="E266" s="39"/>
      <c r="G266" s="188"/>
      <c r="H266" s="147"/>
      <c r="I266" s="147"/>
      <c r="J266" s="147"/>
    </row>
    <row r="267" spans="1:10" s="187" customFormat="1">
      <c r="A267" s="124">
        <f>MAX(A251:A266)+0.01</f>
        <v>6.0599999999999987</v>
      </c>
      <c r="B267" s="174" t="s">
        <v>2</v>
      </c>
      <c r="C267" s="122"/>
      <c r="D267" s="38"/>
      <c r="E267" s="39"/>
      <c r="G267" s="188"/>
      <c r="H267" s="147"/>
      <c r="I267" s="147"/>
      <c r="J267" s="147"/>
    </row>
    <row r="268" spans="1:10" s="187" customFormat="1" ht="28.5">
      <c r="A268" s="123"/>
      <c r="B268" s="133" t="s">
        <v>210</v>
      </c>
      <c r="C268" s="122"/>
      <c r="D268" s="38"/>
      <c r="E268" s="39"/>
      <c r="G268" s="188"/>
      <c r="H268" s="147"/>
      <c r="I268" s="147"/>
      <c r="J268" s="147"/>
    </row>
    <row r="269" spans="1:10" s="187" customFormat="1">
      <c r="A269" s="123"/>
      <c r="B269" s="174" t="s">
        <v>4</v>
      </c>
      <c r="C269" s="122">
        <v>1</v>
      </c>
      <c r="D269" s="38"/>
      <c r="E269" s="39">
        <f>C269*D269</f>
        <v>0</v>
      </c>
      <c r="G269" s="188"/>
      <c r="H269" s="147"/>
      <c r="I269" s="147"/>
      <c r="J269" s="147"/>
    </row>
    <row r="270" spans="1:10" s="187" customFormat="1">
      <c r="A270" s="123"/>
      <c r="B270" s="174"/>
      <c r="C270" s="122"/>
      <c r="D270" s="38"/>
      <c r="E270" s="39"/>
      <c r="G270" s="188"/>
      <c r="H270" s="147"/>
      <c r="I270" s="147"/>
      <c r="J270" s="147"/>
    </row>
    <row r="271" spans="1:10" s="199" customFormat="1">
      <c r="A271" s="124">
        <f>MAX(A249:A267)+0.01</f>
        <v>6.0699999999999985</v>
      </c>
      <c r="B271" s="174" t="s">
        <v>2</v>
      </c>
      <c r="C271" s="122"/>
      <c r="D271" s="38"/>
      <c r="E271" s="39"/>
      <c r="F271" s="213"/>
    </row>
    <row r="272" spans="1:10" s="199" customFormat="1" ht="49.5" customHeight="1">
      <c r="A272" s="175"/>
      <c r="B272" s="133" t="s">
        <v>208</v>
      </c>
      <c r="C272" s="122"/>
      <c r="D272" s="38"/>
      <c r="E272" s="39"/>
      <c r="F272" s="213"/>
    </row>
    <row r="273" spans="1:10" s="199" customFormat="1" ht="14.25">
      <c r="A273" s="168" t="s">
        <v>5</v>
      </c>
      <c r="B273" s="133" t="s">
        <v>213</v>
      </c>
      <c r="C273" s="122"/>
      <c r="D273" s="38"/>
      <c r="E273" s="39"/>
      <c r="F273" s="213"/>
    </row>
    <row r="274" spans="1:10" s="199" customFormat="1" ht="14.25">
      <c r="A274" s="175"/>
      <c r="B274" s="174" t="s">
        <v>0</v>
      </c>
      <c r="C274" s="122">
        <v>2</v>
      </c>
      <c r="D274" s="38"/>
      <c r="E274" s="39">
        <f>C274*D274</f>
        <v>0</v>
      </c>
      <c r="F274" s="213"/>
    </row>
    <row r="275" spans="1:10" s="199" customFormat="1" ht="14.25">
      <c r="A275" s="175"/>
      <c r="B275" s="174"/>
      <c r="C275" s="122"/>
      <c r="D275" s="38"/>
      <c r="E275" s="39"/>
      <c r="F275" s="213"/>
    </row>
    <row r="276" spans="1:10" s="198" customFormat="1">
      <c r="A276" s="124">
        <f>MAX(A266:A274)+0.01</f>
        <v>6.0799999999999983</v>
      </c>
      <c r="B276" s="174" t="s">
        <v>2</v>
      </c>
      <c r="C276" s="122"/>
      <c r="D276" s="38"/>
      <c r="E276" s="39"/>
      <c r="F276" s="197"/>
    </row>
    <row r="277" spans="1:10" s="198" customFormat="1" ht="42.75">
      <c r="A277" s="123"/>
      <c r="B277" s="133" t="s">
        <v>214</v>
      </c>
      <c r="C277" s="122"/>
      <c r="D277" s="38"/>
      <c r="E277" s="39"/>
      <c r="F277" s="197"/>
    </row>
    <row r="278" spans="1:10" s="198" customFormat="1" ht="14.25">
      <c r="A278" s="129" t="s">
        <v>5</v>
      </c>
      <c r="B278" s="133" t="s">
        <v>215</v>
      </c>
      <c r="C278" s="122"/>
      <c r="D278" s="38"/>
      <c r="E278" s="39"/>
      <c r="F278" s="197"/>
    </row>
    <row r="279" spans="1:10" s="198" customFormat="1">
      <c r="A279" s="123"/>
      <c r="B279" s="174" t="s">
        <v>0</v>
      </c>
      <c r="C279" s="122">
        <v>1</v>
      </c>
      <c r="D279" s="38"/>
      <c r="E279" s="39">
        <f>C279*D279</f>
        <v>0</v>
      </c>
      <c r="F279" s="197"/>
    </row>
    <row r="280" spans="1:10" s="187" customFormat="1">
      <c r="A280" s="123"/>
      <c r="B280" s="174"/>
      <c r="C280" s="122"/>
      <c r="D280" s="38"/>
      <c r="E280" s="39"/>
      <c r="G280" s="188"/>
      <c r="H280" s="147"/>
      <c r="I280" s="147"/>
      <c r="J280" s="147"/>
    </row>
    <row r="281" spans="1:10" s="198" customFormat="1">
      <c r="A281" s="126"/>
      <c r="B281" s="121" t="s">
        <v>239</v>
      </c>
      <c r="C281" s="128"/>
      <c r="D281" s="43"/>
      <c r="E281" s="40"/>
    </row>
    <row r="282" spans="1:10" s="198" customFormat="1">
      <c r="A282" s="126"/>
      <c r="B282" s="121"/>
      <c r="C282" s="128"/>
      <c r="D282" s="43"/>
      <c r="E282" s="40"/>
    </row>
    <row r="283" spans="1:10" s="198" customFormat="1" ht="16.5" customHeight="1">
      <c r="A283" s="124">
        <f>MAX(A218:A281)+0.01</f>
        <v>6.0899999999999981</v>
      </c>
      <c r="B283" s="174" t="s">
        <v>216</v>
      </c>
      <c r="C283" s="134"/>
      <c r="D283" s="44"/>
      <c r="E283" s="45"/>
    </row>
    <row r="284" spans="1:10" s="198" customFormat="1" ht="66" customHeight="1">
      <c r="A284" s="135"/>
      <c r="B284" s="133" t="s">
        <v>217</v>
      </c>
      <c r="C284" s="122"/>
      <c r="D284" s="38"/>
      <c r="E284" s="39"/>
    </row>
    <row r="285" spans="1:10" s="198" customFormat="1" ht="16.5" customHeight="1">
      <c r="A285" s="129" t="s">
        <v>5</v>
      </c>
      <c r="B285" s="133" t="s">
        <v>220</v>
      </c>
      <c r="C285" s="128"/>
      <c r="D285" s="43"/>
      <c r="E285" s="40"/>
    </row>
    <row r="286" spans="1:10" s="198" customFormat="1" ht="16.5" customHeight="1">
      <c r="A286" s="135"/>
      <c r="B286" s="174" t="s">
        <v>7</v>
      </c>
      <c r="C286" s="134">
        <v>270</v>
      </c>
      <c r="D286" s="44"/>
      <c r="E286" s="45">
        <f>C286*D286</f>
        <v>0</v>
      </c>
    </row>
    <row r="287" spans="1:10" s="198" customFormat="1" ht="16.5" customHeight="1">
      <c r="A287" s="129" t="s">
        <v>5</v>
      </c>
      <c r="B287" s="133" t="s">
        <v>126</v>
      </c>
      <c r="C287" s="128"/>
      <c r="D287" s="43"/>
      <c r="E287" s="40"/>
    </row>
    <row r="288" spans="1:10" s="198" customFormat="1" ht="16.5" customHeight="1">
      <c r="A288" s="135"/>
      <c r="B288" s="174" t="s">
        <v>7</v>
      </c>
      <c r="C288" s="134">
        <v>5</v>
      </c>
      <c r="D288" s="44"/>
      <c r="E288" s="45">
        <f>C288*D288</f>
        <v>0</v>
      </c>
    </row>
    <row r="289" spans="1:5" s="198" customFormat="1" ht="16.5" customHeight="1">
      <c r="A289" s="129" t="s">
        <v>5</v>
      </c>
      <c r="B289" s="133" t="s">
        <v>221</v>
      </c>
      <c r="C289" s="128"/>
      <c r="D289" s="43"/>
      <c r="E289" s="40"/>
    </row>
    <row r="290" spans="1:5" s="198" customFormat="1" ht="16.5" customHeight="1">
      <c r="A290" s="135"/>
      <c r="B290" s="174" t="s">
        <v>7</v>
      </c>
      <c r="C290" s="134">
        <v>17</v>
      </c>
      <c r="D290" s="44"/>
      <c r="E290" s="45">
        <f>C290*D290</f>
        <v>0</v>
      </c>
    </row>
    <row r="291" spans="1:5" s="198" customFormat="1" ht="16.5" customHeight="1">
      <c r="A291" s="135"/>
      <c r="B291" s="174"/>
      <c r="C291" s="134"/>
      <c r="D291" s="44"/>
      <c r="E291" s="45"/>
    </row>
    <row r="292" spans="1:5" s="198" customFormat="1" ht="16.5" customHeight="1">
      <c r="A292" s="124">
        <f>MAX(A226:A289)+0.01</f>
        <v>6.0999999999999979</v>
      </c>
      <c r="B292" s="174" t="s">
        <v>235</v>
      </c>
      <c r="C292" s="134"/>
      <c r="D292" s="44"/>
      <c r="E292" s="45"/>
    </row>
    <row r="293" spans="1:5" s="198" customFormat="1" ht="66" customHeight="1">
      <c r="A293" s="135"/>
      <c r="B293" s="133" t="s">
        <v>236</v>
      </c>
      <c r="C293" s="122"/>
      <c r="D293" s="38"/>
      <c r="E293" s="39"/>
    </row>
    <row r="294" spans="1:5" s="198" customFormat="1" ht="16.5" customHeight="1">
      <c r="A294" s="129" t="s">
        <v>5</v>
      </c>
      <c r="B294" s="133" t="s">
        <v>220</v>
      </c>
      <c r="C294" s="128"/>
      <c r="D294" s="43"/>
      <c r="E294" s="40"/>
    </row>
    <row r="295" spans="1:5" s="198" customFormat="1" ht="16.5" customHeight="1">
      <c r="A295" s="135"/>
      <c r="B295" s="174" t="s">
        <v>7</v>
      </c>
      <c r="C295" s="134">
        <v>282</v>
      </c>
      <c r="D295" s="44"/>
      <c r="E295" s="45">
        <f>C295*D295</f>
        <v>0</v>
      </c>
    </row>
    <row r="296" spans="1:5" s="198" customFormat="1" ht="16.5" customHeight="1">
      <c r="A296" s="124"/>
      <c r="B296" s="174"/>
      <c r="C296" s="134"/>
      <c r="D296" s="44"/>
      <c r="E296" s="45"/>
    </row>
    <row r="297" spans="1:5" s="198" customFormat="1" ht="16.5" customHeight="1">
      <c r="A297" s="124">
        <f>MAX(A275:A292)+0.01</f>
        <v>6.1099999999999977</v>
      </c>
      <c r="B297" s="174" t="s">
        <v>2</v>
      </c>
      <c r="C297" s="134"/>
      <c r="D297" s="44"/>
      <c r="E297" s="45"/>
    </row>
    <row r="298" spans="1:5" s="198" customFormat="1" ht="66" customHeight="1">
      <c r="A298" s="135"/>
      <c r="B298" s="133" t="s">
        <v>218</v>
      </c>
      <c r="C298" s="134"/>
      <c r="D298" s="44"/>
      <c r="E298" s="45"/>
    </row>
    <row r="299" spans="1:5" s="198" customFormat="1" ht="14.25">
      <c r="A299" s="129" t="s">
        <v>5</v>
      </c>
      <c r="B299" s="133" t="s">
        <v>219</v>
      </c>
      <c r="C299" s="134"/>
      <c r="D299" s="44"/>
      <c r="E299" s="45"/>
    </row>
    <row r="300" spans="1:5" s="198" customFormat="1">
      <c r="A300" s="135"/>
      <c r="B300" s="174" t="s">
        <v>3</v>
      </c>
      <c r="C300" s="134">
        <v>67.8</v>
      </c>
      <c r="D300" s="44"/>
      <c r="E300" s="45">
        <f>C300*D300</f>
        <v>0</v>
      </c>
    </row>
    <row r="301" spans="1:5" s="198" customFormat="1">
      <c r="A301" s="123"/>
      <c r="B301" s="133"/>
      <c r="C301" s="122"/>
      <c r="D301" s="38"/>
      <c r="E301" s="39"/>
    </row>
    <row r="302" spans="1:5" s="198" customFormat="1" ht="16.5" customHeight="1">
      <c r="A302" s="124">
        <f>MAX(A223:A301)+0.01</f>
        <v>6.1199999999999974</v>
      </c>
      <c r="B302" s="174" t="s">
        <v>225</v>
      </c>
      <c r="C302" s="134"/>
      <c r="D302" s="44"/>
      <c r="E302" s="45"/>
    </row>
    <row r="303" spans="1:5" s="198" customFormat="1" ht="33" customHeight="1">
      <c r="A303" s="135"/>
      <c r="B303" s="133" t="s">
        <v>224</v>
      </c>
      <c r="C303" s="122"/>
      <c r="D303" s="38"/>
      <c r="E303" s="39"/>
    </row>
    <row r="304" spans="1:5" s="198" customFormat="1" ht="16.5" customHeight="1">
      <c r="A304" s="129" t="s">
        <v>5</v>
      </c>
      <c r="B304" s="133" t="s">
        <v>221</v>
      </c>
      <c r="C304" s="128"/>
      <c r="D304" s="43"/>
      <c r="E304" s="40"/>
    </row>
    <row r="305" spans="1:5" s="198" customFormat="1" ht="16.5" customHeight="1">
      <c r="A305" s="135"/>
      <c r="B305" s="174" t="s">
        <v>7</v>
      </c>
      <c r="C305" s="134">
        <v>17</v>
      </c>
      <c r="D305" s="44"/>
      <c r="E305" s="45">
        <f>C305*D305</f>
        <v>0</v>
      </c>
    </row>
    <row r="306" spans="1:5" s="198" customFormat="1" ht="16.5" customHeight="1">
      <c r="A306" s="135"/>
      <c r="B306" s="174"/>
      <c r="C306" s="134"/>
      <c r="D306" s="44"/>
      <c r="E306" s="45"/>
    </row>
    <row r="307" spans="1:5" s="198" customFormat="1" ht="16.5" customHeight="1">
      <c r="A307" s="124">
        <f>MAX(A227:A305)+0.01</f>
        <v>6.1299999999999972</v>
      </c>
      <c r="B307" s="174" t="s">
        <v>222</v>
      </c>
      <c r="C307" s="134"/>
      <c r="D307" s="44"/>
      <c r="E307" s="45"/>
    </row>
    <row r="308" spans="1:5" s="198" customFormat="1" ht="33" customHeight="1">
      <c r="A308" s="135"/>
      <c r="B308" s="133" t="s">
        <v>223</v>
      </c>
      <c r="C308" s="122"/>
      <c r="D308" s="38"/>
      <c r="E308" s="39"/>
    </row>
    <row r="309" spans="1:5" s="198" customFormat="1" ht="16.5" customHeight="1">
      <c r="A309" s="129" t="s">
        <v>5</v>
      </c>
      <c r="B309" s="133" t="s">
        <v>238</v>
      </c>
      <c r="C309" s="128"/>
      <c r="D309" s="43"/>
      <c r="E309" s="40"/>
    </row>
    <row r="310" spans="1:5" s="198" customFormat="1" ht="16.5" customHeight="1">
      <c r="A310" s="135"/>
      <c r="B310" s="174" t="s">
        <v>7</v>
      </c>
      <c r="C310" s="134">
        <v>12</v>
      </c>
      <c r="D310" s="44"/>
      <c r="E310" s="45">
        <f>C310*D310</f>
        <v>0</v>
      </c>
    </row>
    <row r="311" spans="1:5" s="198" customFormat="1" ht="14.25">
      <c r="A311" s="176"/>
      <c r="B311" s="133"/>
      <c r="C311" s="128"/>
      <c r="D311" s="43"/>
      <c r="E311" s="40"/>
    </row>
    <row r="312" spans="1:5" s="213" customFormat="1">
      <c r="A312" s="124">
        <f>MAX(A264:A302)+0.01</f>
        <v>6.1299999999999972</v>
      </c>
      <c r="B312" s="174" t="s">
        <v>226</v>
      </c>
      <c r="C312" s="134"/>
      <c r="D312" s="44"/>
      <c r="E312" s="45"/>
    </row>
    <row r="313" spans="1:5" s="213" customFormat="1" ht="71.25">
      <c r="A313" s="135"/>
      <c r="B313" s="133" t="s">
        <v>227</v>
      </c>
      <c r="C313" s="134"/>
      <c r="D313" s="44"/>
      <c r="E313" s="45"/>
    </row>
    <row r="314" spans="1:5" s="213" customFormat="1" ht="14.25">
      <c r="A314" s="129" t="s">
        <v>5</v>
      </c>
      <c r="B314" s="133" t="s">
        <v>228</v>
      </c>
      <c r="C314" s="134"/>
      <c r="D314" s="44"/>
      <c r="E314" s="45"/>
    </row>
    <row r="315" spans="1:5" s="213" customFormat="1">
      <c r="A315" s="135"/>
      <c r="B315" s="174" t="s">
        <v>6</v>
      </c>
      <c r="C315" s="134">
        <v>10.8</v>
      </c>
      <c r="D315" s="44"/>
      <c r="E315" s="45">
        <f>C315*D315</f>
        <v>0</v>
      </c>
    </row>
    <row r="316" spans="1:5" s="198" customFormat="1" ht="14.25">
      <c r="A316" s="176"/>
      <c r="B316" s="174"/>
      <c r="C316" s="134"/>
      <c r="D316" s="44"/>
      <c r="E316" s="45"/>
    </row>
    <row r="317" spans="1:5" s="213" customFormat="1">
      <c r="A317" s="124">
        <f>MAX(A269:A312)+0.01</f>
        <v>6.139999999999997</v>
      </c>
      <c r="B317" s="174" t="s">
        <v>230</v>
      </c>
      <c r="C317" s="134"/>
      <c r="D317" s="44"/>
      <c r="E317" s="45"/>
    </row>
    <row r="318" spans="1:5" s="213" customFormat="1" ht="68.25" customHeight="1">
      <c r="A318" s="135"/>
      <c r="B318" s="133" t="s">
        <v>229</v>
      </c>
      <c r="C318" s="134"/>
      <c r="D318" s="44"/>
      <c r="E318" s="45"/>
    </row>
    <row r="319" spans="1:5" s="213" customFormat="1" ht="14.25">
      <c r="A319" s="129" t="s">
        <v>5</v>
      </c>
      <c r="B319" s="133" t="s">
        <v>231</v>
      </c>
      <c r="C319" s="134"/>
      <c r="D319" s="44"/>
      <c r="E319" s="45"/>
    </row>
    <row r="320" spans="1:5" s="213" customFormat="1">
      <c r="A320" s="135"/>
      <c r="B320" s="174" t="s">
        <v>6</v>
      </c>
      <c r="C320" s="134">
        <v>2.1</v>
      </c>
      <c r="D320" s="44"/>
      <c r="E320" s="45">
        <f>C320*D320</f>
        <v>0</v>
      </c>
    </row>
    <row r="321" spans="1:5" s="198" customFormat="1" ht="14.25">
      <c r="A321" s="176"/>
      <c r="B321" s="133"/>
      <c r="C321" s="128"/>
      <c r="D321" s="43"/>
      <c r="E321" s="40"/>
    </row>
    <row r="322" spans="1:5" s="213" customFormat="1">
      <c r="A322" s="124">
        <f>MAX(A274:A317)+0.01</f>
        <v>6.1499999999999968</v>
      </c>
      <c r="B322" s="174" t="s">
        <v>127</v>
      </c>
      <c r="C322" s="134"/>
      <c r="D322" s="44"/>
      <c r="E322" s="45"/>
    </row>
    <row r="323" spans="1:5" s="213" customFormat="1" ht="68.25" customHeight="1">
      <c r="A323" s="135"/>
      <c r="B323" s="133" t="s">
        <v>128</v>
      </c>
      <c r="C323" s="134"/>
      <c r="D323" s="44"/>
      <c r="E323" s="45"/>
    </row>
    <row r="324" spans="1:5" s="213" customFormat="1" ht="14.25">
      <c r="A324" s="129" t="s">
        <v>5</v>
      </c>
      <c r="B324" s="133" t="s">
        <v>233</v>
      </c>
      <c r="C324" s="134"/>
      <c r="D324" s="44"/>
      <c r="E324" s="45"/>
    </row>
    <row r="325" spans="1:5" s="213" customFormat="1">
      <c r="A325" s="135"/>
      <c r="B325" s="174" t="s">
        <v>6</v>
      </c>
      <c r="C325" s="134">
        <v>2</v>
      </c>
      <c r="D325" s="44"/>
      <c r="E325" s="45">
        <f>C325*D325</f>
        <v>0</v>
      </c>
    </row>
    <row r="326" spans="1:5" s="213" customFormat="1" ht="14.25">
      <c r="A326" s="129" t="s">
        <v>5</v>
      </c>
      <c r="B326" s="133" t="s">
        <v>232</v>
      </c>
      <c r="C326" s="134"/>
      <c r="D326" s="44"/>
      <c r="E326" s="45"/>
    </row>
    <row r="327" spans="1:5" s="213" customFormat="1">
      <c r="A327" s="135"/>
      <c r="B327" s="174" t="s">
        <v>6</v>
      </c>
      <c r="C327" s="134">
        <v>34.5</v>
      </c>
      <c r="D327" s="44"/>
      <c r="E327" s="45">
        <f>C327*D327</f>
        <v>0</v>
      </c>
    </row>
    <row r="328" spans="1:5" s="213" customFormat="1" ht="14.25">
      <c r="A328" s="129" t="s">
        <v>5</v>
      </c>
      <c r="B328" s="133" t="s">
        <v>234</v>
      </c>
      <c r="C328" s="134"/>
      <c r="D328" s="44"/>
      <c r="E328" s="45"/>
    </row>
    <row r="329" spans="1:5" s="213" customFormat="1">
      <c r="A329" s="135"/>
      <c r="B329" s="174" t="s">
        <v>6</v>
      </c>
      <c r="C329" s="134">
        <v>6.1</v>
      </c>
      <c r="D329" s="44"/>
      <c r="E329" s="45">
        <f>C329*D329</f>
        <v>0</v>
      </c>
    </row>
    <row r="330" spans="1:5">
      <c r="A330" s="177"/>
      <c r="B330" s="178"/>
      <c r="C330" s="179"/>
      <c r="D330" s="65"/>
      <c r="E330" s="66"/>
    </row>
    <row r="331" spans="1:5" ht="15.75" thickBot="1">
      <c r="A331" s="171"/>
      <c r="B331" s="149" t="s">
        <v>1</v>
      </c>
      <c r="C331" s="150"/>
      <c r="D331" s="51"/>
      <c r="E331" s="52">
        <f>SUM(E247:E330)</f>
        <v>0</v>
      </c>
    </row>
    <row r="332" spans="1:5">
      <c r="A332" s="151"/>
      <c r="B332" s="152"/>
      <c r="C332" s="153"/>
      <c r="D332" s="53"/>
      <c r="E332" s="54"/>
    </row>
    <row r="333" spans="1:5">
      <c r="B333" s="133"/>
      <c r="C333" s="167"/>
      <c r="D333" s="62"/>
      <c r="E333" s="216"/>
    </row>
    <row r="334" spans="1:5">
      <c r="A334" s="180">
        <v>7</v>
      </c>
      <c r="B334" s="121" t="s">
        <v>57</v>
      </c>
      <c r="C334" s="155"/>
      <c r="D334" s="36"/>
      <c r="E334" s="55"/>
    </row>
    <row r="335" spans="1:5">
      <c r="A335" s="123"/>
      <c r="B335" s="174"/>
      <c r="C335" s="122"/>
      <c r="D335" s="38"/>
      <c r="E335" s="39"/>
    </row>
    <row r="336" spans="1:5">
      <c r="A336" s="123"/>
      <c r="B336" s="121" t="s">
        <v>83</v>
      </c>
      <c r="C336" s="122"/>
      <c r="D336" s="38"/>
      <c r="E336" s="39"/>
    </row>
    <row r="337" spans="1:5">
      <c r="A337" s="123"/>
      <c r="B337" s="121"/>
      <c r="C337" s="122"/>
      <c r="D337" s="38"/>
      <c r="E337" s="39"/>
    </row>
    <row r="338" spans="1:5">
      <c r="A338" s="124">
        <f>MAX(A330:A337)+0.01</f>
        <v>7.01</v>
      </c>
      <c r="B338" s="174" t="s">
        <v>58</v>
      </c>
      <c r="C338" s="122"/>
      <c r="D338" s="38"/>
      <c r="E338" s="39"/>
    </row>
    <row r="339" spans="1:5">
      <c r="A339" s="123"/>
      <c r="B339" s="174" t="s">
        <v>59</v>
      </c>
      <c r="C339" s="122"/>
      <c r="D339" s="38"/>
      <c r="E339" s="39"/>
    </row>
    <row r="340" spans="1:5">
      <c r="A340" s="123"/>
      <c r="B340" s="174" t="s">
        <v>60</v>
      </c>
      <c r="C340" s="122">
        <v>15</v>
      </c>
      <c r="D340" s="38"/>
      <c r="E340" s="39">
        <f>C340*D340</f>
        <v>0</v>
      </c>
    </row>
    <row r="341" spans="1:5">
      <c r="A341" s="123"/>
      <c r="B341" s="174"/>
      <c r="C341" s="122"/>
      <c r="D341" s="38"/>
      <c r="E341" s="39"/>
    </row>
    <row r="342" spans="1:5">
      <c r="A342" s="124">
        <f>MAX(A330:A341)+0.01</f>
        <v>7.02</v>
      </c>
      <c r="B342" s="174" t="s">
        <v>61</v>
      </c>
      <c r="C342" s="122"/>
      <c r="D342" s="38"/>
      <c r="E342" s="39"/>
    </row>
    <row r="343" spans="1:5">
      <c r="A343" s="123"/>
      <c r="B343" s="174" t="s">
        <v>62</v>
      </c>
      <c r="C343" s="122"/>
      <c r="D343" s="38"/>
      <c r="E343" s="39"/>
    </row>
    <row r="344" spans="1:5">
      <c r="A344" s="123"/>
      <c r="B344" s="174" t="s">
        <v>60</v>
      </c>
      <c r="C344" s="122">
        <v>5</v>
      </c>
      <c r="D344" s="38"/>
      <c r="E344" s="39">
        <f>C344*D344</f>
        <v>0</v>
      </c>
    </row>
    <row r="345" spans="1:5">
      <c r="A345" s="123"/>
      <c r="B345" s="174"/>
      <c r="C345" s="122"/>
      <c r="D345" s="38"/>
      <c r="E345" s="39"/>
    </row>
    <row r="346" spans="1:5">
      <c r="A346" s="124">
        <f>MAX(A330:A345)+0.01</f>
        <v>7.0299999999999994</v>
      </c>
      <c r="B346" s="174" t="s">
        <v>61</v>
      </c>
      <c r="C346" s="122"/>
      <c r="D346" s="38"/>
      <c r="E346" s="39"/>
    </row>
    <row r="347" spans="1:5">
      <c r="A347" s="123"/>
      <c r="B347" s="174" t="s">
        <v>100</v>
      </c>
      <c r="C347" s="122"/>
      <c r="D347" s="38"/>
      <c r="E347" s="39"/>
    </row>
    <row r="348" spans="1:5" ht="14.25">
      <c r="A348" s="129" t="s">
        <v>5</v>
      </c>
      <c r="B348" s="174" t="s">
        <v>237</v>
      </c>
      <c r="C348" s="122"/>
      <c r="D348" s="38"/>
      <c r="E348" s="39"/>
    </row>
    <row r="349" spans="1:5" ht="14.25">
      <c r="A349" s="129"/>
      <c r="B349" s="174" t="s">
        <v>60</v>
      </c>
      <c r="C349" s="122">
        <v>6</v>
      </c>
      <c r="D349" s="38"/>
      <c r="E349" s="39">
        <f>C349*D349</f>
        <v>0</v>
      </c>
    </row>
    <row r="350" spans="1:5" ht="14.25">
      <c r="A350" s="129" t="s">
        <v>5</v>
      </c>
      <c r="B350" s="174" t="s">
        <v>101</v>
      </c>
      <c r="C350" s="122"/>
      <c r="D350" s="38"/>
      <c r="E350" s="39"/>
    </row>
    <row r="351" spans="1:5" ht="14.25">
      <c r="A351" s="129"/>
      <c r="B351" s="174" t="s">
        <v>60</v>
      </c>
      <c r="C351" s="122">
        <v>2</v>
      </c>
      <c r="D351" s="38"/>
      <c r="E351" s="39">
        <f>C351*D351</f>
        <v>0</v>
      </c>
    </row>
    <row r="352" spans="1:5" ht="14.25">
      <c r="A352" s="129" t="s">
        <v>5</v>
      </c>
      <c r="B352" s="174" t="s">
        <v>102</v>
      </c>
      <c r="C352" s="122"/>
      <c r="D352" s="38"/>
      <c r="E352" s="39"/>
    </row>
    <row r="353" spans="1:6" ht="14.25">
      <c r="A353" s="129"/>
      <c r="B353" s="174" t="s">
        <v>60</v>
      </c>
      <c r="C353" s="122">
        <v>2</v>
      </c>
      <c r="D353" s="38"/>
      <c r="E353" s="39">
        <f>C353*D353</f>
        <v>0</v>
      </c>
    </row>
    <row r="354" spans="1:6" ht="14.25">
      <c r="A354" s="129" t="s">
        <v>5</v>
      </c>
      <c r="B354" s="174" t="s">
        <v>129</v>
      </c>
      <c r="C354" s="122"/>
      <c r="D354" s="38"/>
      <c r="E354" s="39"/>
    </row>
    <row r="355" spans="1:6" ht="14.25">
      <c r="A355" s="129"/>
      <c r="B355" s="174" t="s">
        <v>60</v>
      </c>
      <c r="C355" s="122">
        <v>6</v>
      </c>
      <c r="D355" s="38"/>
      <c r="E355" s="39">
        <f>C355*D355</f>
        <v>0</v>
      </c>
    </row>
    <row r="356" spans="1:6">
      <c r="A356" s="123"/>
      <c r="B356" s="174"/>
      <c r="C356" s="122"/>
      <c r="D356" s="38"/>
      <c r="E356" s="39"/>
    </row>
    <row r="357" spans="1:6">
      <c r="A357" s="124">
        <f>MAX(A330:A356)+0.01</f>
        <v>7.0399999999999991</v>
      </c>
      <c r="B357" s="174" t="s">
        <v>2</v>
      </c>
      <c r="C357" s="122"/>
      <c r="D357" s="38"/>
      <c r="E357" s="39"/>
    </row>
    <row r="358" spans="1:6">
      <c r="A358" s="123"/>
      <c r="B358" s="174" t="s">
        <v>63</v>
      </c>
      <c r="C358" s="122"/>
      <c r="D358" s="38"/>
      <c r="E358" s="39"/>
    </row>
    <row r="359" spans="1:6">
      <c r="A359" s="123"/>
      <c r="B359" s="174" t="s">
        <v>0</v>
      </c>
      <c r="C359" s="122">
        <v>1</v>
      </c>
      <c r="D359" s="38"/>
      <c r="E359" s="39">
        <f>C359*D359</f>
        <v>0</v>
      </c>
      <c r="F359" s="203"/>
    </row>
    <row r="360" spans="1:6">
      <c r="A360" s="123"/>
      <c r="B360" s="174"/>
      <c r="C360" s="122"/>
      <c r="D360" s="38"/>
      <c r="E360" s="39"/>
    </row>
    <row r="361" spans="1:6">
      <c r="A361" s="124">
        <f>MAX(A331:A360)+0.01</f>
        <v>7.0499999999999989</v>
      </c>
      <c r="B361" s="174" t="s">
        <v>64</v>
      </c>
      <c r="C361" s="122"/>
      <c r="D361" s="38"/>
      <c r="E361" s="39"/>
    </row>
    <row r="362" spans="1:6" ht="16.5" customHeight="1">
      <c r="A362" s="123"/>
      <c r="B362" s="174" t="s">
        <v>65</v>
      </c>
      <c r="C362" s="122"/>
      <c r="D362" s="38"/>
      <c r="E362" s="39"/>
    </row>
    <row r="363" spans="1:6" ht="57">
      <c r="A363" s="123" t="s">
        <v>5</v>
      </c>
      <c r="B363" s="174" t="s">
        <v>412</v>
      </c>
      <c r="C363" s="122"/>
      <c r="D363" s="38"/>
      <c r="E363" s="39"/>
    </row>
    <row r="364" spans="1:6">
      <c r="A364" s="123"/>
      <c r="B364" s="174" t="s">
        <v>0</v>
      </c>
      <c r="C364" s="122">
        <v>1</v>
      </c>
      <c r="D364" s="38"/>
      <c r="E364" s="39">
        <f>C364*D364</f>
        <v>0</v>
      </c>
      <c r="F364" s="203"/>
    </row>
    <row r="365" spans="1:6">
      <c r="A365" s="181"/>
      <c r="B365" s="182"/>
      <c r="C365" s="183"/>
      <c r="D365" s="67"/>
      <c r="E365" s="67"/>
    </row>
    <row r="366" spans="1:6" ht="15.75" thickBot="1">
      <c r="A366" s="171"/>
      <c r="B366" s="149" t="s">
        <v>66</v>
      </c>
      <c r="C366" s="150"/>
      <c r="D366" s="52"/>
      <c r="E366" s="52">
        <f>SUM(E338:E364)</f>
        <v>0</v>
      </c>
    </row>
    <row r="611" spans="1:5" ht="14.25">
      <c r="A611" s="217"/>
      <c r="B611" s="146"/>
      <c r="C611" s="147"/>
      <c r="D611" s="199"/>
      <c r="E611" s="147"/>
    </row>
    <row r="616" spans="1:5" ht="14.25">
      <c r="A616" s="217"/>
      <c r="B616" s="146"/>
      <c r="C616" s="147"/>
      <c r="D616" s="199"/>
      <c r="E616" s="147"/>
    </row>
    <row r="669" spans="1:5" ht="14.25">
      <c r="A669" s="217"/>
      <c r="B669" s="146"/>
      <c r="C669" s="147"/>
      <c r="D669" s="199"/>
      <c r="E669" s="147"/>
    </row>
    <row r="679" spans="1:5" ht="14.25">
      <c r="A679" s="217"/>
      <c r="B679" s="146"/>
      <c r="C679" s="147"/>
      <c r="D679" s="199"/>
      <c r="E679" s="147"/>
    </row>
  </sheetData>
  <sheetProtection algorithmName="SHA-512" hashValue="cIpxb4WGLkeyu8/3ieBIgA0IR1LrR+vpq3F2QtzUWzWVlrxismiloo/zUdwmecJnXS9G0CnHaJy4ZL6Oko3gXg==" saltValue="/RVAv1+2Ft/3Rz5Wh5M2tw==" spinCount="100000" sheet="1" pivotTables="0"/>
  <mergeCells count="4">
    <mergeCell ref="A1:D1"/>
    <mergeCell ref="A2:E2"/>
    <mergeCell ref="B133:C133"/>
    <mergeCell ref="B260:C260"/>
  </mergeCells>
  <phoneticPr fontId="10" type="noConversion"/>
  <dataValidations count="2">
    <dataValidation type="custom" allowBlank="1" showInputMessage="1" showErrorMessage="1" error="Cene je potrebno vnesti na dve decimalni mesti zaokroženo." sqref="C34:C259 C7:C32 C261:C366 D7:E366" xr:uid="{00000000-0002-0000-0100-000000000000}">
      <formula1>C7=ROUND(C7,2)</formula1>
    </dataValidation>
    <dataValidation type="custom" allowBlank="1" showInputMessage="1" showErrorMessage="1" error="Cene je potrebno vnesti na tri decimalna mesta zaokroženo." sqref="C33" xr:uid="{00000000-0002-0000-0100-000001000000}">
      <formula1>C33=ROUND(C33,3)</formula1>
    </dataValidation>
  </dataValidations>
  <printOptions horizontalCentered="1"/>
  <pageMargins left="0.98425196850393704" right="0.59055118110236227" top="0.98425196850393704" bottom="0.59055118110236227" header="0.74803149606299213" footer="0.31496062992125984"/>
  <pageSetup paperSize="9" scale="83" firstPageNumber="3" fitToHeight="0" orientation="portrait" r:id="rId1"/>
  <headerFooter alignWithMargins="0">
    <oddHeader>&amp;R I. FAZA</oddHeader>
    <oddFooter>&amp;L&amp;8Ureditev površin za promet kolesarjev in pešcev ob R1-220/1334 Krško – Brežice od km 11,090 do km 12,015&amp;RStran &amp;P od &amp;N</oddFooter>
  </headerFooter>
  <rowBreaks count="10" manualBreakCount="10">
    <brk id="24" max="16383" man="1"/>
    <brk id="64" max="4" man="1"/>
    <brk id="99" max="4" man="1"/>
    <brk id="140" max="4" man="1"/>
    <brk id="181" max="4" man="1"/>
    <brk id="223" max="4" man="1"/>
    <brk id="241" max="4" man="1"/>
    <brk id="279" max="4" man="1"/>
    <brk id="315" max="4" man="1"/>
    <brk id="332"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3:E128"/>
  <sheetViews>
    <sheetView view="pageBreakPreview" topLeftCell="B117" zoomScale="115" zoomScaleNormal="70" zoomScaleSheetLayoutView="115" workbookViewId="0">
      <selection activeCell="D123" sqref="D123"/>
    </sheetView>
  </sheetViews>
  <sheetFormatPr defaultColWidth="8.85546875" defaultRowHeight="15"/>
  <cols>
    <col min="1" max="1" width="6.7109375" style="226" customWidth="1"/>
    <col min="2" max="2" width="40.7109375" style="227" customWidth="1"/>
    <col min="3" max="3" width="8.7109375" style="228" customWidth="1"/>
    <col min="4" max="4" width="12.7109375" style="229" customWidth="1"/>
    <col min="5" max="5" width="15.7109375" style="229" customWidth="1"/>
    <col min="6" max="16384" width="8.85546875" style="227"/>
  </cols>
  <sheetData>
    <row r="3" spans="1:5" s="222" customFormat="1" ht="23.25">
      <c r="A3" s="221" t="s">
        <v>135</v>
      </c>
      <c r="C3" s="223"/>
      <c r="D3" s="224"/>
      <c r="E3" s="225" t="s">
        <v>112</v>
      </c>
    </row>
    <row r="4" spans="1:5" s="222" customFormat="1" ht="23.25">
      <c r="A4" s="221"/>
      <c r="C4" s="223"/>
      <c r="D4" s="224"/>
      <c r="E4" s="225"/>
    </row>
    <row r="5" spans="1:5" ht="15.75" thickBot="1"/>
    <row r="6" spans="1:5" ht="15.75" thickBot="1">
      <c r="A6" s="68" t="s">
        <v>53</v>
      </c>
      <c r="B6" s="34" t="s">
        <v>54</v>
      </c>
      <c r="C6" s="34"/>
      <c r="D6" s="34"/>
      <c r="E6" s="35" t="s">
        <v>55</v>
      </c>
    </row>
    <row r="7" spans="1:5">
      <c r="A7" s="226">
        <v>1</v>
      </c>
      <c r="B7" s="227" t="s">
        <v>45</v>
      </c>
      <c r="E7" s="229">
        <f>E41</f>
        <v>0</v>
      </c>
    </row>
    <row r="8" spans="1:5">
      <c r="A8" s="230">
        <v>2</v>
      </c>
      <c r="B8" s="231" t="s">
        <v>33</v>
      </c>
      <c r="C8" s="232"/>
      <c r="D8" s="233"/>
      <c r="E8" s="233">
        <f>E78</f>
        <v>0</v>
      </c>
    </row>
    <row r="9" spans="1:5" ht="15.75" thickBot="1">
      <c r="A9" s="234">
        <v>4</v>
      </c>
      <c r="B9" s="235" t="s">
        <v>136</v>
      </c>
      <c r="C9" s="236"/>
      <c r="D9" s="237"/>
      <c r="E9" s="237">
        <f>E127</f>
        <v>0</v>
      </c>
    </row>
    <row r="10" spans="1:5" s="242" customFormat="1">
      <c r="A10" s="238"/>
      <c r="B10" s="239" t="s">
        <v>108</v>
      </c>
      <c r="C10" s="240"/>
      <c r="D10" s="241"/>
      <c r="E10" s="241">
        <f>SUM(E7:E9)</f>
        <v>0</v>
      </c>
    </row>
    <row r="12" spans="1:5" ht="14.25">
      <c r="A12" s="243" t="s">
        <v>106</v>
      </c>
    </row>
    <row r="13" spans="1:5" ht="57">
      <c r="A13" s="244" t="s">
        <v>113</v>
      </c>
      <c r="B13" s="245" t="s">
        <v>85</v>
      </c>
    </row>
    <row r="14" spans="1:5" ht="85.5">
      <c r="A14" s="244" t="s">
        <v>114</v>
      </c>
      <c r="B14" s="245" t="s">
        <v>107</v>
      </c>
    </row>
    <row r="15" spans="1:5" ht="85.5">
      <c r="A15" s="244" t="s">
        <v>115</v>
      </c>
      <c r="B15" s="245" t="s">
        <v>86</v>
      </c>
    </row>
    <row r="16" spans="1:5" ht="71.25">
      <c r="A16" s="244" t="s">
        <v>116</v>
      </c>
      <c r="B16" s="245" t="s">
        <v>87</v>
      </c>
    </row>
    <row r="17" spans="1:5" ht="57">
      <c r="A17" s="244" t="s">
        <v>117</v>
      </c>
      <c r="B17" s="246" t="s">
        <v>165</v>
      </c>
    </row>
    <row r="18" spans="1:5" ht="14.25">
      <c r="A18" s="244"/>
    </row>
    <row r="25" spans="1:5" ht="16.5" customHeight="1">
      <c r="A25" s="247" t="s">
        <v>50</v>
      </c>
      <c r="B25" s="248" t="s">
        <v>49</v>
      </c>
      <c r="C25" s="249" t="s">
        <v>48</v>
      </c>
      <c r="D25" s="524"/>
      <c r="E25" s="250" t="s">
        <v>47</v>
      </c>
    </row>
    <row r="26" spans="1:5">
      <c r="A26" s="247"/>
      <c r="B26" s="248" t="s">
        <v>46</v>
      </c>
      <c r="C26" s="249"/>
      <c r="D26" s="524"/>
      <c r="E26" s="250"/>
    </row>
    <row r="28" spans="1:5">
      <c r="A28" s="226">
        <v>1</v>
      </c>
      <c r="B28" s="251" t="s">
        <v>45</v>
      </c>
    </row>
    <row r="29" spans="1:5">
      <c r="B29" s="252"/>
    </row>
    <row r="30" spans="1:5">
      <c r="B30" s="251" t="s">
        <v>44</v>
      </c>
    </row>
    <row r="31" spans="1:5">
      <c r="B31" s="252"/>
    </row>
    <row r="32" spans="1:5">
      <c r="A32" s="124">
        <f>MAX(A28:A31)+0.01</f>
        <v>1.01</v>
      </c>
      <c r="B32" s="251" t="s">
        <v>137</v>
      </c>
      <c r="D32" s="270"/>
    </row>
    <row r="33" spans="1:5" ht="28.5">
      <c r="B33" s="252" t="s">
        <v>138</v>
      </c>
      <c r="D33" s="270"/>
    </row>
    <row r="34" spans="1:5">
      <c r="B34" s="174" t="s">
        <v>139</v>
      </c>
      <c r="C34" s="228">
        <v>0.10299999999999999</v>
      </c>
      <c r="D34" s="270"/>
      <c r="E34" s="229">
        <f>C34*D34</f>
        <v>0</v>
      </c>
    </row>
    <row r="35" spans="1:5">
      <c r="B35" s="252"/>
      <c r="D35" s="270"/>
    </row>
    <row r="36" spans="1:5">
      <c r="A36" s="124">
        <f>MAX(A32:A35)+0.01</f>
        <v>1.02</v>
      </c>
      <c r="B36" s="251" t="s">
        <v>140</v>
      </c>
      <c r="D36" s="270"/>
    </row>
    <row r="37" spans="1:5" ht="28.5">
      <c r="B37" s="252" t="s">
        <v>141</v>
      </c>
      <c r="D37" s="270"/>
    </row>
    <row r="38" spans="1:5">
      <c r="B38" s="252" t="s">
        <v>4</v>
      </c>
      <c r="C38" s="228">
        <v>10</v>
      </c>
      <c r="D38" s="270"/>
      <c r="E38" s="229">
        <f>C38*D38</f>
        <v>0</v>
      </c>
    </row>
    <row r="39" spans="1:5">
      <c r="B39" s="252"/>
      <c r="D39" s="270"/>
    </row>
    <row r="40" spans="1:5">
      <c r="A40" s="253"/>
      <c r="B40" s="254"/>
      <c r="C40" s="255"/>
      <c r="D40" s="271"/>
      <c r="E40" s="256"/>
    </row>
    <row r="41" spans="1:5" ht="15.75" thickBot="1">
      <c r="A41" s="257" t="s">
        <v>34</v>
      </c>
      <c r="B41" s="258"/>
      <c r="C41" s="259"/>
      <c r="D41" s="69"/>
      <c r="E41" s="70">
        <f>SUM(E27:E40)</f>
        <v>0</v>
      </c>
    </row>
    <row r="42" spans="1:5">
      <c r="D42" s="270"/>
    </row>
    <row r="43" spans="1:5">
      <c r="D43" s="270"/>
    </row>
    <row r="44" spans="1:5">
      <c r="A44" s="226">
        <v>2</v>
      </c>
      <c r="B44" s="242" t="s">
        <v>33</v>
      </c>
      <c r="D44" s="270"/>
    </row>
    <row r="45" spans="1:5">
      <c r="B45" s="242"/>
      <c r="D45" s="270"/>
    </row>
    <row r="46" spans="1:5">
      <c r="B46" s="121" t="s">
        <v>32</v>
      </c>
      <c r="D46" s="270"/>
    </row>
    <row r="47" spans="1:5">
      <c r="D47" s="270"/>
    </row>
    <row r="48" spans="1:5">
      <c r="A48" s="124">
        <f>MAX(A44:A47)+0.01</f>
        <v>2.0099999999999998</v>
      </c>
      <c r="B48" s="173" t="s">
        <v>142</v>
      </c>
      <c r="D48" s="270"/>
    </row>
    <row r="49" spans="1:5" ht="71.25">
      <c r="B49" s="252" t="s">
        <v>143</v>
      </c>
      <c r="D49" s="270"/>
    </row>
    <row r="50" spans="1:5">
      <c r="A50" s="226" t="s">
        <v>5</v>
      </c>
      <c r="B50" s="252" t="s">
        <v>259</v>
      </c>
      <c r="D50" s="270"/>
    </row>
    <row r="51" spans="1:5" ht="57">
      <c r="A51" s="123" t="s">
        <v>5</v>
      </c>
      <c r="B51" s="252" t="s">
        <v>144</v>
      </c>
      <c r="D51" s="270"/>
    </row>
    <row r="52" spans="1:5" ht="16.5">
      <c r="A52" s="123"/>
      <c r="B52" s="174" t="s">
        <v>413</v>
      </c>
      <c r="C52" s="228">
        <v>82</v>
      </c>
      <c r="D52" s="270"/>
      <c r="E52" s="229">
        <f>C52*D52</f>
        <v>0</v>
      </c>
    </row>
    <row r="53" spans="1:5">
      <c r="A53" s="123"/>
      <c r="B53" s="174"/>
      <c r="D53" s="270"/>
    </row>
    <row r="54" spans="1:5">
      <c r="A54" s="124">
        <f>MAX(A48:A53)+0.01</f>
        <v>2.0199999999999996</v>
      </c>
      <c r="B54" s="173" t="s">
        <v>145</v>
      </c>
      <c r="D54" s="270"/>
    </row>
    <row r="55" spans="1:5" ht="57">
      <c r="B55" s="252" t="s">
        <v>146</v>
      </c>
      <c r="D55" s="270"/>
    </row>
    <row r="56" spans="1:5" ht="57">
      <c r="A56" s="123" t="s">
        <v>5</v>
      </c>
      <c r="B56" s="252" t="s">
        <v>147</v>
      </c>
      <c r="D56" s="270"/>
    </row>
    <row r="57" spans="1:5" ht="16.5">
      <c r="A57" s="123"/>
      <c r="B57" s="174" t="s">
        <v>413</v>
      </c>
      <c r="C57" s="228">
        <v>11.5</v>
      </c>
      <c r="D57" s="270"/>
      <c r="E57" s="229">
        <f>C57*D57</f>
        <v>0</v>
      </c>
    </row>
    <row r="58" spans="1:5">
      <c r="A58" s="123"/>
      <c r="B58" s="174"/>
      <c r="D58" s="270"/>
    </row>
    <row r="59" spans="1:5">
      <c r="A59" s="124">
        <f>MAX(A49:A58)+0.01</f>
        <v>2.0299999999999994</v>
      </c>
      <c r="B59" s="173" t="s">
        <v>247</v>
      </c>
      <c r="D59" s="270"/>
    </row>
    <row r="60" spans="1:5" ht="57">
      <c r="B60" s="252" t="s">
        <v>248</v>
      </c>
      <c r="D60" s="270"/>
    </row>
    <row r="61" spans="1:5" ht="57">
      <c r="A61" s="123" t="s">
        <v>5</v>
      </c>
      <c r="B61" s="252" t="s">
        <v>257</v>
      </c>
      <c r="D61" s="270"/>
    </row>
    <row r="62" spans="1:5" ht="16.5">
      <c r="A62" s="123"/>
      <c r="B62" s="174" t="s">
        <v>413</v>
      </c>
      <c r="C62" s="228">
        <v>12.3</v>
      </c>
      <c r="D62" s="270"/>
      <c r="E62" s="229">
        <f>C62*D62</f>
        <v>0</v>
      </c>
    </row>
    <row r="63" spans="1:5">
      <c r="A63" s="260"/>
      <c r="B63" s="261"/>
      <c r="C63" s="262"/>
      <c r="D63" s="272"/>
      <c r="E63" s="263"/>
    </row>
    <row r="64" spans="1:5">
      <c r="A64" s="260"/>
      <c r="B64" s="261"/>
      <c r="C64" s="262"/>
      <c r="D64" s="272"/>
      <c r="E64" s="263"/>
    </row>
    <row r="65" spans="1:5" ht="30">
      <c r="A65" s="260"/>
      <c r="B65" s="121" t="s">
        <v>74</v>
      </c>
      <c r="C65" s="262"/>
      <c r="D65" s="272"/>
      <c r="E65" s="263"/>
    </row>
    <row r="66" spans="1:5">
      <c r="A66" s="260"/>
      <c r="B66" s="261"/>
      <c r="C66" s="262"/>
      <c r="D66" s="272"/>
      <c r="E66" s="263"/>
    </row>
    <row r="67" spans="1:5">
      <c r="A67" s="260"/>
      <c r="B67" s="174"/>
      <c r="C67" s="262"/>
      <c r="D67" s="272"/>
      <c r="E67" s="263"/>
    </row>
    <row r="68" spans="1:5">
      <c r="A68" s="124">
        <f>MAX(A59:A66)+0.01</f>
        <v>2.0399999999999991</v>
      </c>
      <c r="B68" s="251" t="s">
        <v>148</v>
      </c>
      <c r="C68" s="262"/>
      <c r="D68" s="272"/>
      <c r="E68" s="263"/>
    </row>
    <row r="69" spans="1:5" ht="28.5">
      <c r="A69" s="123"/>
      <c r="B69" s="252" t="s">
        <v>149</v>
      </c>
      <c r="C69" s="262"/>
      <c r="D69" s="272"/>
      <c r="E69" s="263"/>
    </row>
    <row r="70" spans="1:5" ht="42.75">
      <c r="A70" s="123" t="s">
        <v>5</v>
      </c>
      <c r="B70" s="252" t="s">
        <v>150</v>
      </c>
      <c r="C70" s="262"/>
      <c r="D70" s="272"/>
      <c r="E70" s="263"/>
    </row>
    <row r="71" spans="1:5" ht="16.5">
      <c r="A71" s="123"/>
      <c r="B71" s="174" t="s">
        <v>413</v>
      </c>
      <c r="C71" s="262">
        <v>48</v>
      </c>
      <c r="D71" s="272"/>
      <c r="E71" s="263">
        <f>C71*D71</f>
        <v>0</v>
      </c>
    </row>
    <row r="72" spans="1:5">
      <c r="A72" s="260"/>
      <c r="B72" s="160"/>
      <c r="C72" s="262"/>
      <c r="D72" s="272"/>
      <c r="E72" s="263"/>
    </row>
    <row r="73" spans="1:5">
      <c r="A73" s="124">
        <f>MAX(A67:A72)+0.01</f>
        <v>2.0499999999999989</v>
      </c>
      <c r="B73" s="251" t="s">
        <v>148</v>
      </c>
      <c r="C73" s="262"/>
      <c r="D73" s="272"/>
      <c r="E73" s="263"/>
    </row>
    <row r="74" spans="1:5" ht="57">
      <c r="A74" s="252" t="s">
        <v>5</v>
      </c>
      <c r="B74" s="252" t="s">
        <v>258</v>
      </c>
      <c r="C74" s="262"/>
      <c r="D74" s="272"/>
      <c r="E74" s="263"/>
    </row>
    <row r="75" spans="1:5" ht="16.5">
      <c r="A75" s="123"/>
      <c r="B75" s="174" t="s">
        <v>413</v>
      </c>
      <c r="C75" s="262">
        <v>10</v>
      </c>
      <c r="D75" s="272"/>
      <c r="E75" s="263">
        <f>C75*D75</f>
        <v>0</v>
      </c>
    </row>
    <row r="76" spans="1:5">
      <c r="A76" s="123"/>
      <c r="B76" s="174"/>
      <c r="C76" s="262"/>
      <c r="D76" s="272"/>
      <c r="E76" s="263"/>
    </row>
    <row r="77" spans="1:5">
      <c r="A77" s="264"/>
      <c r="B77" s="265"/>
      <c r="C77" s="266"/>
      <c r="D77" s="273"/>
      <c r="E77" s="267"/>
    </row>
    <row r="78" spans="1:5" ht="15.75" thickBot="1">
      <c r="A78" s="257" t="s">
        <v>20</v>
      </c>
      <c r="B78" s="258"/>
      <c r="C78" s="259"/>
      <c r="D78" s="69"/>
      <c r="E78" s="70">
        <f>SUM(E47:E77)</f>
        <v>0</v>
      </c>
    </row>
    <row r="79" spans="1:5">
      <c r="A79" s="260"/>
      <c r="B79" s="261"/>
      <c r="C79" s="262"/>
      <c r="D79" s="272"/>
      <c r="E79" s="263"/>
    </row>
    <row r="80" spans="1:5">
      <c r="A80" s="260"/>
      <c r="B80" s="261"/>
      <c r="C80" s="262"/>
      <c r="D80" s="272"/>
      <c r="E80" s="263"/>
    </row>
    <row r="81" spans="1:5">
      <c r="A81" s="260">
        <v>4</v>
      </c>
      <c r="B81" s="268" t="s">
        <v>136</v>
      </c>
      <c r="C81" s="262"/>
      <c r="D81" s="272"/>
      <c r="E81" s="263"/>
    </row>
    <row r="82" spans="1:5">
      <c r="A82" s="260"/>
      <c r="B82" s="261"/>
      <c r="C82" s="262"/>
      <c r="D82" s="272"/>
      <c r="E82" s="263"/>
    </row>
    <row r="83" spans="1:5">
      <c r="A83" s="260"/>
      <c r="B83" s="268" t="s">
        <v>151</v>
      </c>
      <c r="C83" s="262"/>
      <c r="D83" s="272"/>
      <c r="E83" s="263"/>
    </row>
    <row r="84" spans="1:5">
      <c r="A84" s="260"/>
      <c r="B84" s="261"/>
      <c r="C84" s="262"/>
      <c r="D84" s="272"/>
      <c r="E84" s="263"/>
    </row>
    <row r="85" spans="1:5">
      <c r="A85" s="124">
        <f>MAX(A81:A84)+0.01</f>
        <v>4.01</v>
      </c>
      <c r="B85" s="121" t="s">
        <v>152</v>
      </c>
      <c r="C85" s="262"/>
      <c r="D85" s="272"/>
      <c r="E85" s="263"/>
    </row>
    <row r="86" spans="1:5" ht="57">
      <c r="A86" s="260"/>
      <c r="B86" s="252" t="s">
        <v>254</v>
      </c>
      <c r="C86" s="262"/>
      <c r="D86" s="272"/>
      <c r="E86" s="263"/>
    </row>
    <row r="87" spans="1:5" ht="28.5">
      <c r="A87" s="123" t="s">
        <v>5</v>
      </c>
      <c r="B87" s="174" t="s">
        <v>253</v>
      </c>
      <c r="C87" s="262"/>
      <c r="D87" s="272"/>
      <c r="E87" s="263"/>
    </row>
    <row r="88" spans="1:5" ht="16.5">
      <c r="A88" s="260"/>
      <c r="B88" s="160" t="s">
        <v>414</v>
      </c>
      <c r="C88" s="262">
        <v>81</v>
      </c>
      <c r="D88" s="272"/>
      <c r="E88" s="263">
        <f>C88*D88</f>
        <v>0</v>
      </c>
    </row>
    <row r="89" spans="1:5">
      <c r="A89" s="260"/>
      <c r="B89" s="261"/>
      <c r="C89" s="262"/>
      <c r="D89" s="272"/>
      <c r="E89" s="263"/>
    </row>
    <row r="90" spans="1:5">
      <c r="A90" s="124">
        <f>MAX(A81:A89)+0.01</f>
        <v>4.0199999999999996</v>
      </c>
      <c r="B90" s="121" t="s">
        <v>153</v>
      </c>
      <c r="C90" s="262"/>
      <c r="D90" s="272"/>
      <c r="E90" s="263"/>
    </row>
    <row r="91" spans="1:5" ht="57">
      <c r="A91" s="260"/>
      <c r="B91" s="252" t="s">
        <v>154</v>
      </c>
      <c r="C91" s="262"/>
      <c r="D91" s="272"/>
      <c r="E91" s="263"/>
    </row>
    <row r="92" spans="1:5" ht="28.5">
      <c r="A92" s="123" t="s">
        <v>5</v>
      </c>
      <c r="B92" s="174" t="s">
        <v>166</v>
      </c>
      <c r="C92" s="262"/>
      <c r="D92" s="272"/>
      <c r="E92" s="263"/>
    </row>
    <row r="93" spans="1:5" ht="16.5">
      <c r="A93" s="260"/>
      <c r="B93" s="160" t="s">
        <v>414</v>
      </c>
      <c r="C93" s="262">
        <v>23</v>
      </c>
      <c r="D93" s="272"/>
      <c r="E93" s="263">
        <f>C93*D93</f>
        <v>0</v>
      </c>
    </row>
    <row r="94" spans="1:5">
      <c r="A94" s="260"/>
      <c r="B94" s="174"/>
      <c r="C94" s="262"/>
      <c r="D94" s="272"/>
      <c r="E94" s="263"/>
    </row>
    <row r="95" spans="1:5">
      <c r="A95" s="124">
        <f>MAX(A90:A94)+0.01</f>
        <v>4.0299999999999994</v>
      </c>
      <c r="B95" s="173" t="s">
        <v>2</v>
      </c>
      <c r="C95" s="262"/>
      <c r="D95" s="272"/>
      <c r="E95" s="263"/>
    </row>
    <row r="96" spans="1:5" ht="28.5">
      <c r="A96" s="123" t="s">
        <v>5</v>
      </c>
      <c r="B96" s="252" t="s">
        <v>155</v>
      </c>
      <c r="C96" s="262"/>
      <c r="D96" s="272"/>
      <c r="E96" s="263"/>
    </row>
    <row r="97" spans="1:5" ht="16.5">
      <c r="A97" s="260"/>
      <c r="B97" s="160" t="s">
        <v>414</v>
      </c>
      <c r="C97" s="262">
        <v>104</v>
      </c>
      <c r="D97" s="272"/>
      <c r="E97" s="263">
        <f>C97*D97</f>
        <v>0</v>
      </c>
    </row>
    <row r="98" spans="1:5">
      <c r="A98" s="260"/>
      <c r="B98" s="261"/>
      <c r="C98" s="262"/>
      <c r="D98" s="272"/>
      <c r="E98" s="263"/>
    </row>
    <row r="99" spans="1:5">
      <c r="A99" s="260"/>
      <c r="B99" s="160"/>
      <c r="C99" s="262"/>
      <c r="D99" s="272"/>
      <c r="E99" s="263"/>
    </row>
    <row r="100" spans="1:5">
      <c r="A100" s="260"/>
      <c r="B100" s="268" t="s">
        <v>156</v>
      </c>
      <c r="C100" s="262"/>
      <c r="D100" s="272"/>
      <c r="E100" s="263"/>
    </row>
    <row r="101" spans="1:5">
      <c r="A101" s="260"/>
      <c r="B101" s="261"/>
      <c r="C101" s="262"/>
      <c r="D101" s="272"/>
      <c r="E101" s="263"/>
    </row>
    <row r="102" spans="1:5">
      <c r="A102" s="124">
        <f>MAX(A95:A101)+0.01</f>
        <v>4.0399999999999991</v>
      </c>
      <c r="B102" s="173" t="s">
        <v>249</v>
      </c>
      <c r="C102" s="262"/>
      <c r="D102" s="272"/>
      <c r="E102" s="263"/>
    </row>
    <row r="103" spans="1:5" ht="42.75">
      <c r="A103" s="260"/>
      <c r="B103" s="136" t="s">
        <v>250</v>
      </c>
      <c r="C103" s="262"/>
      <c r="D103" s="272"/>
      <c r="E103" s="263"/>
    </row>
    <row r="104" spans="1:5" ht="28.5">
      <c r="A104" s="123" t="s">
        <v>5</v>
      </c>
      <c r="B104" s="136" t="s">
        <v>157</v>
      </c>
      <c r="C104" s="262"/>
      <c r="D104" s="272"/>
      <c r="E104" s="263"/>
    </row>
    <row r="105" spans="1:5">
      <c r="A105" s="260"/>
      <c r="B105" s="136" t="s">
        <v>0</v>
      </c>
      <c r="C105" s="262">
        <v>5</v>
      </c>
      <c r="D105" s="272"/>
      <c r="E105" s="263">
        <f>C105*D105</f>
        <v>0</v>
      </c>
    </row>
    <row r="106" spans="1:5">
      <c r="A106" s="260"/>
      <c r="B106" s="136"/>
      <c r="C106" s="262"/>
      <c r="D106" s="272"/>
      <c r="E106" s="263"/>
    </row>
    <row r="107" spans="1:5">
      <c r="A107" s="124">
        <f>MAX(A100:A106)+0.01</f>
        <v>4.0499999999999989</v>
      </c>
      <c r="B107" s="173" t="s">
        <v>251</v>
      </c>
      <c r="C107" s="262"/>
      <c r="D107" s="272"/>
      <c r="E107" s="263"/>
    </row>
    <row r="108" spans="1:5" ht="42.75">
      <c r="A108" s="260"/>
      <c r="B108" s="136" t="s">
        <v>255</v>
      </c>
      <c r="C108" s="262"/>
      <c r="D108" s="272"/>
      <c r="E108" s="263"/>
    </row>
    <row r="109" spans="1:5" ht="28.5">
      <c r="A109" s="123" t="s">
        <v>5</v>
      </c>
      <c r="B109" s="136" t="s">
        <v>157</v>
      </c>
      <c r="C109" s="262"/>
      <c r="D109" s="272"/>
      <c r="E109" s="263"/>
    </row>
    <row r="110" spans="1:5">
      <c r="A110" s="260"/>
      <c r="B110" s="136" t="s">
        <v>0</v>
      </c>
      <c r="C110" s="262">
        <v>3</v>
      </c>
      <c r="D110" s="272"/>
      <c r="E110" s="263">
        <f>C110*D110</f>
        <v>0</v>
      </c>
    </row>
    <row r="111" spans="1:5">
      <c r="A111" s="260"/>
      <c r="B111" s="136"/>
      <c r="C111" s="262"/>
      <c r="D111" s="272"/>
      <c r="E111" s="263"/>
    </row>
    <row r="112" spans="1:5">
      <c r="A112" s="124">
        <f>MAX(A107:A111)+0.01</f>
        <v>4.0599999999999987</v>
      </c>
      <c r="B112" s="173" t="s">
        <v>159</v>
      </c>
      <c r="C112" s="262"/>
      <c r="D112" s="272"/>
      <c r="E112" s="263"/>
    </row>
    <row r="113" spans="1:5" ht="42.75">
      <c r="A113" s="260"/>
      <c r="B113" s="136" t="s">
        <v>160</v>
      </c>
      <c r="C113" s="262"/>
      <c r="D113" s="272"/>
      <c r="E113" s="263"/>
    </row>
    <row r="114" spans="1:5" ht="28.5">
      <c r="A114" s="123" t="s">
        <v>5</v>
      </c>
      <c r="B114" s="136" t="s">
        <v>158</v>
      </c>
      <c r="C114" s="262"/>
      <c r="D114" s="272"/>
      <c r="E114" s="263"/>
    </row>
    <row r="115" spans="1:5">
      <c r="A115" s="260"/>
      <c r="B115" s="136" t="s">
        <v>0</v>
      </c>
      <c r="C115" s="262">
        <v>1</v>
      </c>
      <c r="D115" s="272"/>
      <c r="E115" s="263">
        <f>C115*D115</f>
        <v>0</v>
      </c>
    </row>
    <row r="116" spans="1:5">
      <c r="A116" s="260"/>
      <c r="B116" s="269"/>
      <c r="C116" s="262"/>
      <c r="D116" s="272"/>
      <c r="E116" s="263"/>
    </row>
    <row r="117" spans="1:5">
      <c r="A117" s="124">
        <f>MAX(A112:A116)+0.01</f>
        <v>4.0699999999999985</v>
      </c>
      <c r="B117" s="123" t="s">
        <v>161</v>
      </c>
      <c r="C117" s="262"/>
      <c r="D117" s="272"/>
      <c r="E117" s="263"/>
    </row>
    <row r="118" spans="1:5" ht="57">
      <c r="A118" s="123" t="s">
        <v>5</v>
      </c>
      <c r="B118" s="136" t="s">
        <v>252</v>
      </c>
      <c r="C118" s="262"/>
      <c r="D118" s="272"/>
      <c r="E118" s="263"/>
    </row>
    <row r="119" spans="1:5">
      <c r="A119" s="260"/>
      <c r="B119" s="136" t="s">
        <v>0</v>
      </c>
      <c r="C119" s="262">
        <v>8</v>
      </c>
      <c r="D119" s="272"/>
      <c r="E119" s="263">
        <f>C119*D119</f>
        <v>0</v>
      </c>
    </row>
    <row r="120" spans="1:5">
      <c r="A120" s="260"/>
      <c r="B120" s="136"/>
      <c r="C120" s="262"/>
      <c r="D120" s="272"/>
      <c r="E120" s="263"/>
    </row>
    <row r="121" spans="1:5">
      <c r="A121" s="124">
        <f>MAX(A117:A120)+0.01</f>
        <v>4.0799999999999983</v>
      </c>
      <c r="B121" s="251" t="s">
        <v>162</v>
      </c>
      <c r="C121" s="262"/>
      <c r="D121" s="272"/>
      <c r="E121" s="263"/>
    </row>
    <row r="122" spans="1:5" ht="42.75">
      <c r="A122" s="260"/>
      <c r="B122" s="174" t="s">
        <v>164</v>
      </c>
      <c r="C122" s="262"/>
      <c r="D122" s="272"/>
      <c r="E122" s="263"/>
    </row>
    <row r="123" spans="1:5">
      <c r="A123" s="260"/>
      <c r="B123" s="252" t="s">
        <v>0</v>
      </c>
      <c r="C123" s="262">
        <v>1</v>
      </c>
      <c r="D123" s="272"/>
      <c r="E123" s="263">
        <f>C123*D123</f>
        <v>0</v>
      </c>
    </row>
    <row r="124" spans="1:5">
      <c r="A124" s="260"/>
      <c r="B124" s="261"/>
      <c r="C124" s="262"/>
      <c r="D124" s="272"/>
      <c r="E124" s="263"/>
    </row>
    <row r="125" spans="1:5">
      <c r="A125" s="260"/>
      <c r="B125" s="261"/>
      <c r="C125" s="262"/>
      <c r="D125" s="272"/>
      <c r="E125" s="263"/>
    </row>
    <row r="126" spans="1:5">
      <c r="A126" s="264"/>
      <c r="B126" s="265"/>
      <c r="C126" s="266"/>
      <c r="D126" s="267"/>
      <c r="E126" s="267"/>
    </row>
    <row r="127" spans="1:5" ht="15.75" thickBot="1">
      <c r="A127" s="257" t="s">
        <v>163</v>
      </c>
      <c r="B127" s="258"/>
      <c r="C127" s="259"/>
      <c r="D127" s="70"/>
      <c r="E127" s="70">
        <f>SUM(E82:E126)</f>
        <v>0</v>
      </c>
    </row>
    <row r="128" spans="1:5">
      <c r="A128" s="260"/>
      <c r="B128" s="261"/>
      <c r="C128" s="262"/>
      <c r="D128" s="263"/>
      <c r="E128" s="263"/>
    </row>
  </sheetData>
  <sheetProtection algorithmName="SHA-512" hashValue="dAnLOUHHLSgWTeY/SPXyE9ZGZzA51LXSySJr/nNrM7gZ+iH5eIm16YF25jpuMLOn87I107LqK24jmgjsPoYwtg==" saltValue="wulI7gaWAuYof7Rk4LzkMQ==" spinCount="100000" sheet="1"/>
  <mergeCells count="1">
    <mergeCell ref="D25:D26"/>
  </mergeCells>
  <dataValidations count="2">
    <dataValidation type="custom" allowBlank="1" showInputMessage="1" showErrorMessage="1" error="Cene je potrebno vnesti na dve decimalni mesti zaokroženo." sqref="C27:C33 D27:E128 C35:C128 C7:E24" xr:uid="{00000000-0002-0000-0200-000000000000}">
      <formula1>C7=ROUND(C7,2)</formula1>
    </dataValidation>
    <dataValidation type="custom" allowBlank="1" showInputMessage="1" showErrorMessage="1" error="Cene je potrebno vnesti na tri decimalna mesta zaokroženo." sqref="C34" xr:uid="{00000000-0002-0000-0200-000001000000}">
      <formula1>C34=ROUND(C34,3)</formula1>
    </dataValidation>
  </dataValidations>
  <pageMargins left="0.98425196850393704" right="0.39370078740157483" top="0.98425196850393704" bottom="0.59055118110236227" header="0.31496062992125984" footer="0.19685039370078741"/>
  <pageSetup paperSize="9" fitToHeight="0" orientation="portrait" r:id="rId1"/>
  <headerFooter>
    <oddHeader>&amp;R&amp;"Segoe UI,Navadno"&amp;10ODVODNJAVANJE I. FAZA</oddHeader>
    <oddFooter>&amp;L&amp;"Segoe UI,Navadno"&amp;8Izgradnja pločnika Kalin - Obrežje ob R3-675/1481, Mokrice - Obrežje - Slovenska vas od km 1.504 do km 2.645&amp;R&amp;"Segoe UI,Navadno"&amp;10Stran &amp;P od &amp;N</oddFooter>
  </headerFooter>
  <rowBreaks count="4" manualBreakCount="4">
    <brk id="24" max="16383" man="1"/>
    <brk id="53" max="16383" man="1"/>
    <brk id="72" max="16383" man="1"/>
    <brk id="11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R181"/>
  <sheetViews>
    <sheetView topLeftCell="B157" workbookViewId="0">
      <selection activeCell="E143" sqref="E143"/>
    </sheetView>
  </sheetViews>
  <sheetFormatPr defaultColWidth="11.140625" defaultRowHeight="15"/>
  <cols>
    <col min="1" max="1" width="8.7109375" style="274" customWidth="1"/>
    <col min="2" max="2" width="36.28515625" style="301" customWidth="1"/>
    <col min="3" max="3" width="8.7109375" style="301" customWidth="1"/>
    <col min="4" max="4" width="10.85546875" style="302" customWidth="1"/>
    <col min="5" max="5" width="15" style="303" customWidth="1"/>
    <col min="6" max="6" width="17.140625" style="304" customWidth="1"/>
    <col min="7" max="7" width="4.7109375" style="279" customWidth="1"/>
    <col min="8" max="8" width="19" style="279" customWidth="1"/>
    <col min="9" max="9" width="11.140625" style="279" customWidth="1"/>
    <col min="10" max="10" width="32.85546875" style="279" customWidth="1"/>
    <col min="11" max="11" width="37" style="279" customWidth="1"/>
    <col min="12" max="12" width="36.7109375" style="279" customWidth="1"/>
    <col min="13" max="13" width="11.140625" style="279" customWidth="1"/>
    <col min="14" max="14" width="53.140625" style="279" customWidth="1"/>
    <col min="15" max="15" width="11.140625" style="279" customWidth="1"/>
    <col min="16" max="16" width="14.42578125" style="305" customWidth="1"/>
    <col min="17" max="256" width="11.140625" style="279"/>
    <col min="257" max="257" width="8.7109375" style="279" customWidth="1"/>
    <col min="258" max="258" width="36.28515625" style="279" customWidth="1"/>
    <col min="259" max="259" width="8.7109375" style="279" customWidth="1"/>
    <col min="260" max="260" width="10.85546875" style="279" customWidth="1"/>
    <col min="261" max="261" width="15" style="279" customWidth="1"/>
    <col min="262" max="262" width="17.140625" style="279" customWidth="1"/>
    <col min="263" max="263" width="4.7109375" style="279" customWidth="1"/>
    <col min="264" max="264" width="19" style="279" customWidth="1"/>
    <col min="265" max="265" width="11.140625" style="279" customWidth="1"/>
    <col min="266" max="266" width="32.85546875" style="279" customWidth="1"/>
    <col min="267" max="267" width="37" style="279" customWidth="1"/>
    <col min="268" max="268" width="36.7109375" style="279" customWidth="1"/>
    <col min="269" max="269" width="11.140625" style="279" customWidth="1"/>
    <col min="270" max="270" width="53.140625" style="279" customWidth="1"/>
    <col min="271" max="271" width="11.140625" style="279" customWidth="1"/>
    <col min="272" max="272" width="14.42578125" style="279" customWidth="1"/>
    <col min="273" max="512" width="11.140625" style="279"/>
    <col min="513" max="513" width="8.7109375" style="279" customWidth="1"/>
    <col min="514" max="514" width="36.28515625" style="279" customWidth="1"/>
    <col min="515" max="515" width="8.7109375" style="279" customWidth="1"/>
    <col min="516" max="516" width="10.85546875" style="279" customWidth="1"/>
    <col min="517" max="517" width="15" style="279" customWidth="1"/>
    <col min="518" max="518" width="17.140625" style="279" customWidth="1"/>
    <col min="519" max="519" width="4.7109375" style="279" customWidth="1"/>
    <col min="520" max="520" width="19" style="279" customWidth="1"/>
    <col min="521" max="521" width="11.140625" style="279" customWidth="1"/>
    <col min="522" max="522" width="32.85546875" style="279" customWidth="1"/>
    <col min="523" max="523" width="37" style="279" customWidth="1"/>
    <col min="524" max="524" width="36.7109375" style="279" customWidth="1"/>
    <col min="525" max="525" width="11.140625" style="279" customWidth="1"/>
    <col min="526" max="526" width="53.140625" style="279" customWidth="1"/>
    <col min="527" max="527" width="11.140625" style="279" customWidth="1"/>
    <col min="528" max="528" width="14.42578125" style="279" customWidth="1"/>
    <col min="529" max="768" width="11.140625" style="279"/>
    <col min="769" max="769" width="8.7109375" style="279" customWidth="1"/>
    <col min="770" max="770" width="36.28515625" style="279" customWidth="1"/>
    <col min="771" max="771" width="8.7109375" style="279" customWidth="1"/>
    <col min="772" max="772" width="10.85546875" style="279" customWidth="1"/>
    <col min="773" max="773" width="15" style="279" customWidth="1"/>
    <col min="774" max="774" width="17.140625" style="279" customWidth="1"/>
    <col min="775" max="775" width="4.7109375" style="279" customWidth="1"/>
    <col min="776" max="776" width="19" style="279" customWidth="1"/>
    <col min="777" max="777" width="11.140625" style="279" customWidth="1"/>
    <col min="778" max="778" width="32.85546875" style="279" customWidth="1"/>
    <col min="779" max="779" width="37" style="279" customWidth="1"/>
    <col min="780" max="780" width="36.7109375" style="279" customWidth="1"/>
    <col min="781" max="781" width="11.140625" style="279" customWidth="1"/>
    <col min="782" max="782" width="53.140625" style="279" customWidth="1"/>
    <col min="783" max="783" width="11.140625" style="279" customWidth="1"/>
    <col min="784" max="784" width="14.42578125" style="279" customWidth="1"/>
    <col min="785" max="1024" width="11.140625" style="279"/>
    <col min="1025" max="1025" width="8.7109375" style="279" customWidth="1"/>
    <col min="1026" max="1026" width="36.28515625" style="279" customWidth="1"/>
    <col min="1027" max="1027" width="8.7109375" style="279" customWidth="1"/>
    <col min="1028" max="1028" width="10.85546875" style="279" customWidth="1"/>
    <col min="1029" max="1029" width="15" style="279" customWidth="1"/>
    <col min="1030" max="1030" width="17.140625" style="279" customWidth="1"/>
    <col min="1031" max="1031" width="4.7109375" style="279" customWidth="1"/>
    <col min="1032" max="1032" width="19" style="279" customWidth="1"/>
    <col min="1033" max="1033" width="11.140625" style="279" customWidth="1"/>
    <col min="1034" max="1034" width="32.85546875" style="279" customWidth="1"/>
    <col min="1035" max="1035" width="37" style="279" customWidth="1"/>
    <col min="1036" max="1036" width="36.7109375" style="279" customWidth="1"/>
    <col min="1037" max="1037" width="11.140625" style="279" customWidth="1"/>
    <col min="1038" max="1038" width="53.140625" style="279" customWidth="1"/>
    <col min="1039" max="1039" width="11.140625" style="279" customWidth="1"/>
    <col min="1040" max="1040" width="14.42578125" style="279" customWidth="1"/>
    <col min="1041" max="1280" width="11.140625" style="279"/>
    <col min="1281" max="1281" width="8.7109375" style="279" customWidth="1"/>
    <col min="1282" max="1282" width="36.28515625" style="279" customWidth="1"/>
    <col min="1283" max="1283" width="8.7109375" style="279" customWidth="1"/>
    <col min="1284" max="1284" width="10.85546875" style="279" customWidth="1"/>
    <col min="1285" max="1285" width="15" style="279" customWidth="1"/>
    <col min="1286" max="1286" width="17.140625" style="279" customWidth="1"/>
    <col min="1287" max="1287" width="4.7109375" style="279" customWidth="1"/>
    <col min="1288" max="1288" width="19" style="279" customWidth="1"/>
    <col min="1289" max="1289" width="11.140625" style="279" customWidth="1"/>
    <col min="1290" max="1290" width="32.85546875" style="279" customWidth="1"/>
    <col min="1291" max="1291" width="37" style="279" customWidth="1"/>
    <col min="1292" max="1292" width="36.7109375" style="279" customWidth="1"/>
    <col min="1293" max="1293" width="11.140625" style="279" customWidth="1"/>
    <col min="1294" max="1294" width="53.140625" style="279" customWidth="1"/>
    <col min="1295" max="1295" width="11.140625" style="279" customWidth="1"/>
    <col min="1296" max="1296" width="14.42578125" style="279" customWidth="1"/>
    <col min="1297" max="1536" width="11.140625" style="279"/>
    <col min="1537" max="1537" width="8.7109375" style="279" customWidth="1"/>
    <col min="1538" max="1538" width="36.28515625" style="279" customWidth="1"/>
    <col min="1539" max="1539" width="8.7109375" style="279" customWidth="1"/>
    <col min="1540" max="1540" width="10.85546875" style="279" customWidth="1"/>
    <col min="1541" max="1541" width="15" style="279" customWidth="1"/>
    <col min="1542" max="1542" width="17.140625" style="279" customWidth="1"/>
    <col min="1543" max="1543" width="4.7109375" style="279" customWidth="1"/>
    <col min="1544" max="1544" width="19" style="279" customWidth="1"/>
    <col min="1545" max="1545" width="11.140625" style="279" customWidth="1"/>
    <col min="1546" max="1546" width="32.85546875" style="279" customWidth="1"/>
    <col min="1547" max="1547" width="37" style="279" customWidth="1"/>
    <col min="1548" max="1548" width="36.7109375" style="279" customWidth="1"/>
    <col min="1549" max="1549" width="11.140625" style="279" customWidth="1"/>
    <col min="1550" max="1550" width="53.140625" style="279" customWidth="1"/>
    <col min="1551" max="1551" width="11.140625" style="279" customWidth="1"/>
    <col min="1552" max="1552" width="14.42578125" style="279" customWidth="1"/>
    <col min="1553" max="1792" width="11.140625" style="279"/>
    <col min="1793" max="1793" width="8.7109375" style="279" customWidth="1"/>
    <col min="1794" max="1794" width="36.28515625" style="279" customWidth="1"/>
    <col min="1795" max="1795" width="8.7109375" style="279" customWidth="1"/>
    <col min="1796" max="1796" width="10.85546875" style="279" customWidth="1"/>
    <col min="1797" max="1797" width="15" style="279" customWidth="1"/>
    <col min="1798" max="1798" width="17.140625" style="279" customWidth="1"/>
    <col min="1799" max="1799" width="4.7109375" style="279" customWidth="1"/>
    <col min="1800" max="1800" width="19" style="279" customWidth="1"/>
    <col min="1801" max="1801" width="11.140625" style="279" customWidth="1"/>
    <col min="1802" max="1802" width="32.85546875" style="279" customWidth="1"/>
    <col min="1803" max="1803" width="37" style="279" customWidth="1"/>
    <col min="1804" max="1804" width="36.7109375" style="279" customWidth="1"/>
    <col min="1805" max="1805" width="11.140625" style="279" customWidth="1"/>
    <col min="1806" max="1806" width="53.140625" style="279" customWidth="1"/>
    <col min="1807" max="1807" width="11.140625" style="279" customWidth="1"/>
    <col min="1808" max="1808" width="14.42578125" style="279" customWidth="1"/>
    <col min="1809" max="2048" width="11.140625" style="279"/>
    <col min="2049" max="2049" width="8.7109375" style="279" customWidth="1"/>
    <col min="2050" max="2050" width="36.28515625" style="279" customWidth="1"/>
    <col min="2051" max="2051" width="8.7109375" style="279" customWidth="1"/>
    <col min="2052" max="2052" width="10.85546875" style="279" customWidth="1"/>
    <col min="2053" max="2053" width="15" style="279" customWidth="1"/>
    <col min="2054" max="2054" width="17.140625" style="279" customWidth="1"/>
    <col min="2055" max="2055" width="4.7109375" style="279" customWidth="1"/>
    <col min="2056" max="2056" width="19" style="279" customWidth="1"/>
    <col min="2057" max="2057" width="11.140625" style="279" customWidth="1"/>
    <col min="2058" max="2058" width="32.85546875" style="279" customWidth="1"/>
    <col min="2059" max="2059" width="37" style="279" customWidth="1"/>
    <col min="2060" max="2060" width="36.7109375" style="279" customWidth="1"/>
    <col min="2061" max="2061" width="11.140625" style="279" customWidth="1"/>
    <col min="2062" max="2062" width="53.140625" style="279" customWidth="1"/>
    <col min="2063" max="2063" width="11.140625" style="279" customWidth="1"/>
    <col min="2064" max="2064" width="14.42578125" style="279" customWidth="1"/>
    <col min="2065" max="2304" width="11.140625" style="279"/>
    <col min="2305" max="2305" width="8.7109375" style="279" customWidth="1"/>
    <col min="2306" max="2306" width="36.28515625" style="279" customWidth="1"/>
    <col min="2307" max="2307" width="8.7109375" style="279" customWidth="1"/>
    <col min="2308" max="2308" width="10.85546875" style="279" customWidth="1"/>
    <col min="2309" max="2309" width="15" style="279" customWidth="1"/>
    <col min="2310" max="2310" width="17.140625" style="279" customWidth="1"/>
    <col min="2311" max="2311" width="4.7109375" style="279" customWidth="1"/>
    <col min="2312" max="2312" width="19" style="279" customWidth="1"/>
    <col min="2313" max="2313" width="11.140625" style="279" customWidth="1"/>
    <col min="2314" max="2314" width="32.85546875" style="279" customWidth="1"/>
    <col min="2315" max="2315" width="37" style="279" customWidth="1"/>
    <col min="2316" max="2316" width="36.7109375" style="279" customWidth="1"/>
    <col min="2317" max="2317" width="11.140625" style="279" customWidth="1"/>
    <col min="2318" max="2318" width="53.140625" style="279" customWidth="1"/>
    <col min="2319" max="2319" width="11.140625" style="279" customWidth="1"/>
    <col min="2320" max="2320" width="14.42578125" style="279" customWidth="1"/>
    <col min="2321" max="2560" width="11.140625" style="279"/>
    <col min="2561" max="2561" width="8.7109375" style="279" customWidth="1"/>
    <col min="2562" max="2562" width="36.28515625" style="279" customWidth="1"/>
    <col min="2563" max="2563" width="8.7109375" style="279" customWidth="1"/>
    <col min="2564" max="2564" width="10.85546875" style="279" customWidth="1"/>
    <col min="2565" max="2565" width="15" style="279" customWidth="1"/>
    <col min="2566" max="2566" width="17.140625" style="279" customWidth="1"/>
    <col min="2567" max="2567" width="4.7109375" style="279" customWidth="1"/>
    <col min="2568" max="2568" width="19" style="279" customWidth="1"/>
    <col min="2569" max="2569" width="11.140625" style="279" customWidth="1"/>
    <col min="2570" max="2570" width="32.85546875" style="279" customWidth="1"/>
    <col min="2571" max="2571" width="37" style="279" customWidth="1"/>
    <col min="2572" max="2572" width="36.7109375" style="279" customWidth="1"/>
    <col min="2573" max="2573" width="11.140625" style="279" customWidth="1"/>
    <col min="2574" max="2574" width="53.140625" style="279" customWidth="1"/>
    <col min="2575" max="2575" width="11.140625" style="279" customWidth="1"/>
    <col min="2576" max="2576" width="14.42578125" style="279" customWidth="1"/>
    <col min="2577" max="2816" width="11.140625" style="279"/>
    <col min="2817" max="2817" width="8.7109375" style="279" customWidth="1"/>
    <col min="2818" max="2818" width="36.28515625" style="279" customWidth="1"/>
    <col min="2819" max="2819" width="8.7109375" style="279" customWidth="1"/>
    <col min="2820" max="2820" width="10.85546875" style="279" customWidth="1"/>
    <col min="2821" max="2821" width="15" style="279" customWidth="1"/>
    <col min="2822" max="2822" width="17.140625" style="279" customWidth="1"/>
    <col min="2823" max="2823" width="4.7109375" style="279" customWidth="1"/>
    <col min="2824" max="2824" width="19" style="279" customWidth="1"/>
    <col min="2825" max="2825" width="11.140625" style="279" customWidth="1"/>
    <col min="2826" max="2826" width="32.85546875" style="279" customWidth="1"/>
    <col min="2827" max="2827" width="37" style="279" customWidth="1"/>
    <col min="2828" max="2828" width="36.7109375" style="279" customWidth="1"/>
    <col min="2829" max="2829" width="11.140625" style="279" customWidth="1"/>
    <col min="2830" max="2830" width="53.140625" style="279" customWidth="1"/>
    <col min="2831" max="2831" width="11.140625" style="279" customWidth="1"/>
    <col min="2832" max="2832" width="14.42578125" style="279" customWidth="1"/>
    <col min="2833" max="3072" width="11.140625" style="279"/>
    <col min="3073" max="3073" width="8.7109375" style="279" customWidth="1"/>
    <col min="3074" max="3074" width="36.28515625" style="279" customWidth="1"/>
    <col min="3075" max="3075" width="8.7109375" style="279" customWidth="1"/>
    <col min="3076" max="3076" width="10.85546875" style="279" customWidth="1"/>
    <col min="3077" max="3077" width="15" style="279" customWidth="1"/>
    <col min="3078" max="3078" width="17.140625" style="279" customWidth="1"/>
    <col min="3079" max="3079" width="4.7109375" style="279" customWidth="1"/>
    <col min="3080" max="3080" width="19" style="279" customWidth="1"/>
    <col min="3081" max="3081" width="11.140625" style="279" customWidth="1"/>
    <col min="3082" max="3082" width="32.85546875" style="279" customWidth="1"/>
    <col min="3083" max="3083" width="37" style="279" customWidth="1"/>
    <col min="3084" max="3084" width="36.7109375" style="279" customWidth="1"/>
    <col min="3085" max="3085" width="11.140625" style="279" customWidth="1"/>
    <col min="3086" max="3086" width="53.140625" style="279" customWidth="1"/>
    <col min="3087" max="3087" width="11.140625" style="279" customWidth="1"/>
    <col min="3088" max="3088" width="14.42578125" style="279" customWidth="1"/>
    <col min="3089" max="3328" width="11.140625" style="279"/>
    <col min="3329" max="3329" width="8.7109375" style="279" customWidth="1"/>
    <col min="3330" max="3330" width="36.28515625" style="279" customWidth="1"/>
    <col min="3331" max="3331" width="8.7109375" style="279" customWidth="1"/>
    <col min="3332" max="3332" width="10.85546875" style="279" customWidth="1"/>
    <col min="3333" max="3333" width="15" style="279" customWidth="1"/>
    <col min="3334" max="3334" width="17.140625" style="279" customWidth="1"/>
    <col min="3335" max="3335" width="4.7109375" style="279" customWidth="1"/>
    <col min="3336" max="3336" width="19" style="279" customWidth="1"/>
    <col min="3337" max="3337" width="11.140625" style="279" customWidth="1"/>
    <col min="3338" max="3338" width="32.85546875" style="279" customWidth="1"/>
    <col min="3339" max="3339" width="37" style="279" customWidth="1"/>
    <col min="3340" max="3340" width="36.7109375" style="279" customWidth="1"/>
    <col min="3341" max="3341" width="11.140625" style="279" customWidth="1"/>
    <col min="3342" max="3342" width="53.140625" style="279" customWidth="1"/>
    <col min="3343" max="3343" width="11.140625" style="279" customWidth="1"/>
    <col min="3344" max="3344" width="14.42578125" style="279" customWidth="1"/>
    <col min="3345" max="3584" width="11.140625" style="279"/>
    <col min="3585" max="3585" width="8.7109375" style="279" customWidth="1"/>
    <col min="3586" max="3586" width="36.28515625" style="279" customWidth="1"/>
    <col min="3587" max="3587" width="8.7109375" style="279" customWidth="1"/>
    <col min="3588" max="3588" width="10.85546875" style="279" customWidth="1"/>
    <col min="3589" max="3589" width="15" style="279" customWidth="1"/>
    <col min="3590" max="3590" width="17.140625" style="279" customWidth="1"/>
    <col min="3591" max="3591" width="4.7109375" style="279" customWidth="1"/>
    <col min="3592" max="3592" width="19" style="279" customWidth="1"/>
    <col min="3593" max="3593" width="11.140625" style="279" customWidth="1"/>
    <col min="3594" max="3594" width="32.85546875" style="279" customWidth="1"/>
    <col min="3595" max="3595" width="37" style="279" customWidth="1"/>
    <col min="3596" max="3596" width="36.7109375" style="279" customWidth="1"/>
    <col min="3597" max="3597" width="11.140625" style="279" customWidth="1"/>
    <col min="3598" max="3598" width="53.140625" style="279" customWidth="1"/>
    <col min="3599" max="3599" width="11.140625" style="279" customWidth="1"/>
    <col min="3600" max="3600" width="14.42578125" style="279" customWidth="1"/>
    <col min="3601" max="3840" width="11.140625" style="279"/>
    <col min="3841" max="3841" width="8.7109375" style="279" customWidth="1"/>
    <col min="3842" max="3842" width="36.28515625" style="279" customWidth="1"/>
    <col min="3843" max="3843" width="8.7109375" style="279" customWidth="1"/>
    <col min="3844" max="3844" width="10.85546875" style="279" customWidth="1"/>
    <col min="3845" max="3845" width="15" style="279" customWidth="1"/>
    <col min="3846" max="3846" width="17.140625" style="279" customWidth="1"/>
    <col min="3847" max="3847" width="4.7109375" style="279" customWidth="1"/>
    <col min="3848" max="3848" width="19" style="279" customWidth="1"/>
    <col min="3849" max="3849" width="11.140625" style="279" customWidth="1"/>
    <col min="3850" max="3850" width="32.85546875" style="279" customWidth="1"/>
    <col min="3851" max="3851" width="37" style="279" customWidth="1"/>
    <col min="3852" max="3852" width="36.7109375" style="279" customWidth="1"/>
    <col min="3853" max="3853" width="11.140625" style="279" customWidth="1"/>
    <col min="3854" max="3854" width="53.140625" style="279" customWidth="1"/>
    <col min="3855" max="3855" width="11.140625" style="279" customWidth="1"/>
    <col min="3856" max="3856" width="14.42578125" style="279" customWidth="1"/>
    <col min="3857" max="4096" width="11.140625" style="279"/>
    <col min="4097" max="4097" width="8.7109375" style="279" customWidth="1"/>
    <col min="4098" max="4098" width="36.28515625" style="279" customWidth="1"/>
    <col min="4099" max="4099" width="8.7109375" style="279" customWidth="1"/>
    <col min="4100" max="4100" width="10.85546875" style="279" customWidth="1"/>
    <col min="4101" max="4101" width="15" style="279" customWidth="1"/>
    <col min="4102" max="4102" width="17.140625" style="279" customWidth="1"/>
    <col min="4103" max="4103" width="4.7109375" style="279" customWidth="1"/>
    <col min="4104" max="4104" width="19" style="279" customWidth="1"/>
    <col min="4105" max="4105" width="11.140625" style="279" customWidth="1"/>
    <col min="4106" max="4106" width="32.85546875" style="279" customWidth="1"/>
    <col min="4107" max="4107" width="37" style="279" customWidth="1"/>
    <col min="4108" max="4108" width="36.7109375" style="279" customWidth="1"/>
    <col min="4109" max="4109" width="11.140625" style="279" customWidth="1"/>
    <col min="4110" max="4110" width="53.140625" style="279" customWidth="1"/>
    <col min="4111" max="4111" width="11.140625" style="279" customWidth="1"/>
    <col min="4112" max="4112" width="14.42578125" style="279" customWidth="1"/>
    <col min="4113" max="4352" width="11.140625" style="279"/>
    <col min="4353" max="4353" width="8.7109375" style="279" customWidth="1"/>
    <col min="4354" max="4354" width="36.28515625" style="279" customWidth="1"/>
    <col min="4355" max="4355" width="8.7109375" style="279" customWidth="1"/>
    <col min="4356" max="4356" width="10.85546875" style="279" customWidth="1"/>
    <col min="4357" max="4357" width="15" style="279" customWidth="1"/>
    <col min="4358" max="4358" width="17.140625" style="279" customWidth="1"/>
    <col min="4359" max="4359" width="4.7109375" style="279" customWidth="1"/>
    <col min="4360" max="4360" width="19" style="279" customWidth="1"/>
    <col min="4361" max="4361" width="11.140625" style="279" customWidth="1"/>
    <col min="4362" max="4362" width="32.85546875" style="279" customWidth="1"/>
    <col min="4363" max="4363" width="37" style="279" customWidth="1"/>
    <col min="4364" max="4364" width="36.7109375" style="279" customWidth="1"/>
    <col min="4365" max="4365" width="11.140625" style="279" customWidth="1"/>
    <col min="4366" max="4366" width="53.140625" style="279" customWidth="1"/>
    <col min="4367" max="4367" width="11.140625" style="279" customWidth="1"/>
    <col min="4368" max="4368" width="14.42578125" style="279" customWidth="1"/>
    <col min="4369" max="4608" width="11.140625" style="279"/>
    <col min="4609" max="4609" width="8.7109375" style="279" customWidth="1"/>
    <col min="4610" max="4610" width="36.28515625" style="279" customWidth="1"/>
    <col min="4611" max="4611" width="8.7109375" style="279" customWidth="1"/>
    <col min="4612" max="4612" width="10.85546875" style="279" customWidth="1"/>
    <col min="4613" max="4613" width="15" style="279" customWidth="1"/>
    <col min="4614" max="4614" width="17.140625" style="279" customWidth="1"/>
    <col min="4615" max="4615" width="4.7109375" style="279" customWidth="1"/>
    <col min="4616" max="4616" width="19" style="279" customWidth="1"/>
    <col min="4617" max="4617" width="11.140625" style="279" customWidth="1"/>
    <col min="4618" max="4618" width="32.85546875" style="279" customWidth="1"/>
    <col min="4619" max="4619" width="37" style="279" customWidth="1"/>
    <col min="4620" max="4620" width="36.7109375" style="279" customWidth="1"/>
    <col min="4621" max="4621" width="11.140625" style="279" customWidth="1"/>
    <col min="4622" max="4622" width="53.140625" style="279" customWidth="1"/>
    <col min="4623" max="4623" width="11.140625" style="279" customWidth="1"/>
    <col min="4624" max="4624" width="14.42578125" style="279" customWidth="1"/>
    <col min="4625" max="4864" width="11.140625" style="279"/>
    <col min="4865" max="4865" width="8.7109375" style="279" customWidth="1"/>
    <col min="4866" max="4866" width="36.28515625" style="279" customWidth="1"/>
    <col min="4867" max="4867" width="8.7109375" style="279" customWidth="1"/>
    <col min="4868" max="4868" width="10.85546875" style="279" customWidth="1"/>
    <col min="4869" max="4869" width="15" style="279" customWidth="1"/>
    <col min="4870" max="4870" width="17.140625" style="279" customWidth="1"/>
    <col min="4871" max="4871" width="4.7109375" style="279" customWidth="1"/>
    <col min="4872" max="4872" width="19" style="279" customWidth="1"/>
    <col min="4873" max="4873" width="11.140625" style="279" customWidth="1"/>
    <col min="4874" max="4874" width="32.85546875" style="279" customWidth="1"/>
    <col min="4875" max="4875" width="37" style="279" customWidth="1"/>
    <col min="4876" max="4876" width="36.7109375" style="279" customWidth="1"/>
    <col min="4877" max="4877" width="11.140625" style="279" customWidth="1"/>
    <col min="4878" max="4878" width="53.140625" style="279" customWidth="1"/>
    <col min="4879" max="4879" width="11.140625" style="279" customWidth="1"/>
    <col min="4880" max="4880" width="14.42578125" style="279" customWidth="1"/>
    <col min="4881" max="5120" width="11.140625" style="279"/>
    <col min="5121" max="5121" width="8.7109375" style="279" customWidth="1"/>
    <col min="5122" max="5122" width="36.28515625" style="279" customWidth="1"/>
    <col min="5123" max="5123" width="8.7109375" style="279" customWidth="1"/>
    <col min="5124" max="5124" width="10.85546875" style="279" customWidth="1"/>
    <col min="5125" max="5125" width="15" style="279" customWidth="1"/>
    <col min="5126" max="5126" width="17.140625" style="279" customWidth="1"/>
    <col min="5127" max="5127" width="4.7109375" style="279" customWidth="1"/>
    <col min="5128" max="5128" width="19" style="279" customWidth="1"/>
    <col min="5129" max="5129" width="11.140625" style="279" customWidth="1"/>
    <col min="5130" max="5130" width="32.85546875" style="279" customWidth="1"/>
    <col min="5131" max="5131" width="37" style="279" customWidth="1"/>
    <col min="5132" max="5132" width="36.7109375" style="279" customWidth="1"/>
    <col min="5133" max="5133" width="11.140625" style="279" customWidth="1"/>
    <col min="5134" max="5134" width="53.140625" style="279" customWidth="1"/>
    <col min="5135" max="5135" width="11.140625" style="279" customWidth="1"/>
    <col min="5136" max="5136" width="14.42578125" style="279" customWidth="1"/>
    <col min="5137" max="5376" width="11.140625" style="279"/>
    <col min="5377" max="5377" width="8.7109375" style="279" customWidth="1"/>
    <col min="5378" max="5378" width="36.28515625" style="279" customWidth="1"/>
    <col min="5379" max="5379" width="8.7109375" style="279" customWidth="1"/>
    <col min="5380" max="5380" width="10.85546875" style="279" customWidth="1"/>
    <col min="5381" max="5381" width="15" style="279" customWidth="1"/>
    <col min="5382" max="5382" width="17.140625" style="279" customWidth="1"/>
    <col min="5383" max="5383" width="4.7109375" style="279" customWidth="1"/>
    <col min="5384" max="5384" width="19" style="279" customWidth="1"/>
    <col min="5385" max="5385" width="11.140625" style="279" customWidth="1"/>
    <col min="5386" max="5386" width="32.85546875" style="279" customWidth="1"/>
    <col min="5387" max="5387" width="37" style="279" customWidth="1"/>
    <col min="5388" max="5388" width="36.7109375" style="279" customWidth="1"/>
    <col min="5389" max="5389" width="11.140625" style="279" customWidth="1"/>
    <col min="5390" max="5390" width="53.140625" style="279" customWidth="1"/>
    <col min="5391" max="5391" width="11.140625" style="279" customWidth="1"/>
    <col min="5392" max="5392" width="14.42578125" style="279" customWidth="1"/>
    <col min="5393" max="5632" width="11.140625" style="279"/>
    <col min="5633" max="5633" width="8.7109375" style="279" customWidth="1"/>
    <col min="5634" max="5634" width="36.28515625" style="279" customWidth="1"/>
    <col min="5635" max="5635" width="8.7109375" style="279" customWidth="1"/>
    <col min="5636" max="5636" width="10.85546875" style="279" customWidth="1"/>
    <col min="5637" max="5637" width="15" style="279" customWidth="1"/>
    <col min="5638" max="5638" width="17.140625" style="279" customWidth="1"/>
    <col min="5639" max="5639" width="4.7109375" style="279" customWidth="1"/>
    <col min="5640" max="5640" width="19" style="279" customWidth="1"/>
    <col min="5641" max="5641" width="11.140625" style="279" customWidth="1"/>
    <col min="5642" max="5642" width="32.85546875" style="279" customWidth="1"/>
    <col min="5643" max="5643" width="37" style="279" customWidth="1"/>
    <col min="5644" max="5644" width="36.7109375" style="279" customWidth="1"/>
    <col min="5645" max="5645" width="11.140625" style="279" customWidth="1"/>
    <col min="5646" max="5646" width="53.140625" style="279" customWidth="1"/>
    <col min="5647" max="5647" width="11.140625" style="279" customWidth="1"/>
    <col min="5648" max="5648" width="14.42578125" style="279" customWidth="1"/>
    <col min="5649" max="5888" width="11.140625" style="279"/>
    <col min="5889" max="5889" width="8.7109375" style="279" customWidth="1"/>
    <col min="5890" max="5890" width="36.28515625" style="279" customWidth="1"/>
    <col min="5891" max="5891" width="8.7109375" style="279" customWidth="1"/>
    <col min="5892" max="5892" width="10.85546875" style="279" customWidth="1"/>
    <col min="5893" max="5893" width="15" style="279" customWidth="1"/>
    <col min="5894" max="5894" width="17.140625" style="279" customWidth="1"/>
    <col min="5895" max="5895" width="4.7109375" style="279" customWidth="1"/>
    <col min="5896" max="5896" width="19" style="279" customWidth="1"/>
    <col min="5897" max="5897" width="11.140625" style="279" customWidth="1"/>
    <col min="5898" max="5898" width="32.85546875" style="279" customWidth="1"/>
    <col min="5899" max="5899" width="37" style="279" customWidth="1"/>
    <col min="5900" max="5900" width="36.7109375" style="279" customWidth="1"/>
    <col min="5901" max="5901" width="11.140625" style="279" customWidth="1"/>
    <col min="5902" max="5902" width="53.140625" style="279" customWidth="1"/>
    <col min="5903" max="5903" width="11.140625" style="279" customWidth="1"/>
    <col min="5904" max="5904" width="14.42578125" style="279" customWidth="1"/>
    <col min="5905" max="6144" width="11.140625" style="279"/>
    <col min="6145" max="6145" width="8.7109375" style="279" customWidth="1"/>
    <col min="6146" max="6146" width="36.28515625" style="279" customWidth="1"/>
    <col min="6147" max="6147" width="8.7109375" style="279" customWidth="1"/>
    <col min="6148" max="6148" width="10.85546875" style="279" customWidth="1"/>
    <col min="6149" max="6149" width="15" style="279" customWidth="1"/>
    <col min="6150" max="6150" width="17.140625" style="279" customWidth="1"/>
    <col min="6151" max="6151" width="4.7109375" style="279" customWidth="1"/>
    <col min="6152" max="6152" width="19" style="279" customWidth="1"/>
    <col min="6153" max="6153" width="11.140625" style="279" customWidth="1"/>
    <col min="6154" max="6154" width="32.85546875" style="279" customWidth="1"/>
    <col min="6155" max="6155" width="37" style="279" customWidth="1"/>
    <col min="6156" max="6156" width="36.7109375" style="279" customWidth="1"/>
    <col min="6157" max="6157" width="11.140625" style="279" customWidth="1"/>
    <col min="6158" max="6158" width="53.140625" style="279" customWidth="1"/>
    <col min="6159" max="6159" width="11.140625" style="279" customWidth="1"/>
    <col min="6160" max="6160" width="14.42578125" style="279" customWidth="1"/>
    <col min="6161" max="6400" width="11.140625" style="279"/>
    <col min="6401" max="6401" width="8.7109375" style="279" customWidth="1"/>
    <col min="6402" max="6402" width="36.28515625" style="279" customWidth="1"/>
    <col min="6403" max="6403" width="8.7109375" style="279" customWidth="1"/>
    <col min="6404" max="6404" width="10.85546875" style="279" customWidth="1"/>
    <col min="6405" max="6405" width="15" style="279" customWidth="1"/>
    <col min="6406" max="6406" width="17.140625" style="279" customWidth="1"/>
    <col min="6407" max="6407" width="4.7109375" style="279" customWidth="1"/>
    <col min="6408" max="6408" width="19" style="279" customWidth="1"/>
    <col min="6409" max="6409" width="11.140625" style="279" customWidth="1"/>
    <col min="6410" max="6410" width="32.85546875" style="279" customWidth="1"/>
    <col min="6411" max="6411" width="37" style="279" customWidth="1"/>
    <col min="6412" max="6412" width="36.7109375" style="279" customWidth="1"/>
    <col min="6413" max="6413" width="11.140625" style="279" customWidth="1"/>
    <col min="6414" max="6414" width="53.140625" style="279" customWidth="1"/>
    <col min="6415" max="6415" width="11.140625" style="279" customWidth="1"/>
    <col min="6416" max="6416" width="14.42578125" style="279" customWidth="1"/>
    <col min="6417" max="6656" width="11.140625" style="279"/>
    <col min="6657" max="6657" width="8.7109375" style="279" customWidth="1"/>
    <col min="6658" max="6658" width="36.28515625" style="279" customWidth="1"/>
    <col min="6659" max="6659" width="8.7109375" style="279" customWidth="1"/>
    <col min="6660" max="6660" width="10.85546875" style="279" customWidth="1"/>
    <col min="6661" max="6661" width="15" style="279" customWidth="1"/>
    <col min="6662" max="6662" width="17.140625" style="279" customWidth="1"/>
    <col min="6663" max="6663" width="4.7109375" style="279" customWidth="1"/>
    <col min="6664" max="6664" width="19" style="279" customWidth="1"/>
    <col min="6665" max="6665" width="11.140625" style="279" customWidth="1"/>
    <col min="6666" max="6666" width="32.85546875" style="279" customWidth="1"/>
    <col min="6667" max="6667" width="37" style="279" customWidth="1"/>
    <col min="6668" max="6668" width="36.7109375" style="279" customWidth="1"/>
    <col min="6669" max="6669" width="11.140625" style="279" customWidth="1"/>
    <col min="6670" max="6670" width="53.140625" style="279" customWidth="1"/>
    <col min="6671" max="6671" width="11.140625" style="279" customWidth="1"/>
    <col min="6672" max="6672" width="14.42578125" style="279" customWidth="1"/>
    <col min="6673" max="6912" width="11.140625" style="279"/>
    <col min="6913" max="6913" width="8.7109375" style="279" customWidth="1"/>
    <col min="6914" max="6914" width="36.28515625" style="279" customWidth="1"/>
    <col min="6915" max="6915" width="8.7109375" style="279" customWidth="1"/>
    <col min="6916" max="6916" width="10.85546875" style="279" customWidth="1"/>
    <col min="6917" max="6917" width="15" style="279" customWidth="1"/>
    <col min="6918" max="6918" width="17.140625" style="279" customWidth="1"/>
    <col min="6919" max="6919" width="4.7109375" style="279" customWidth="1"/>
    <col min="6920" max="6920" width="19" style="279" customWidth="1"/>
    <col min="6921" max="6921" width="11.140625" style="279" customWidth="1"/>
    <col min="6922" max="6922" width="32.85546875" style="279" customWidth="1"/>
    <col min="6923" max="6923" width="37" style="279" customWidth="1"/>
    <col min="6924" max="6924" width="36.7109375" style="279" customWidth="1"/>
    <col min="6925" max="6925" width="11.140625" style="279" customWidth="1"/>
    <col min="6926" max="6926" width="53.140625" style="279" customWidth="1"/>
    <col min="6927" max="6927" width="11.140625" style="279" customWidth="1"/>
    <col min="6928" max="6928" width="14.42578125" style="279" customWidth="1"/>
    <col min="6929" max="7168" width="11.140625" style="279"/>
    <col min="7169" max="7169" width="8.7109375" style="279" customWidth="1"/>
    <col min="7170" max="7170" width="36.28515625" style="279" customWidth="1"/>
    <col min="7171" max="7171" width="8.7109375" style="279" customWidth="1"/>
    <col min="7172" max="7172" width="10.85546875" style="279" customWidth="1"/>
    <col min="7173" max="7173" width="15" style="279" customWidth="1"/>
    <col min="7174" max="7174" width="17.140625" style="279" customWidth="1"/>
    <col min="7175" max="7175" width="4.7109375" style="279" customWidth="1"/>
    <col min="7176" max="7176" width="19" style="279" customWidth="1"/>
    <col min="7177" max="7177" width="11.140625" style="279" customWidth="1"/>
    <col min="7178" max="7178" width="32.85546875" style="279" customWidth="1"/>
    <col min="7179" max="7179" width="37" style="279" customWidth="1"/>
    <col min="7180" max="7180" width="36.7109375" style="279" customWidth="1"/>
    <col min="7181" max="7181" width="11.140625" style="279" customWidth="1"/>
    <col min="7182" max="7182" width="53.140625" style="279" customWidth="1"/>
    <col min="7183" max="7183" width="11.140625" style="279" customWidth="1"/>
    <col min="7184" max="7184" width="14.42578125" style="279" customWidth="1"/>
    <col min="7185" max="7424" width="11.140625" style="279"/>
    <col min="7425" max="7425" width="8.7109375" style="279" customWidth="1"/>
    <col min="7426" max="7426" width="36.28515625" style="279" customWidth="1"/>
    <col min="7427" max="7427" width="8.7109375" style="279" customWidth="1"/>
    <col min="7428" max="7428" width="10.85546875" style="279" customWidth="1"/>
    <col min="7429" max="7429" width="15" style="279" customWidth="1"/>
    <col min="7430" max="7430" width="17.140625" style="279" customWidth="1"/>
    <col min="7431" max="7431" width="4.7109375" style="279" customWidth="1"/>
    <col min="7432" max="7432" width="19" style="279" customWidth="1"/>
    <col min="7433" max="7433" width="11.140625" style="279" customWidth="1"/>
    <col min="7434" max="7434" width="32.85546875" style="279" customWidth="1"/>
    <col min="7435" max="7435" width="37" style="279" customWidth="1"/>
    <col min="7436" max="7436" width="36.7109375" style="279" customWidth="1"/>
    <col min="7437" max="7437" width="11.140625" style="279" customWidth="1"/>
    <col min="7438" max="7438" width="53.140625" style="279" customWidth="1"/>
    <col min="7439" max="7439" width="11.140625" style="279" customWidth="1"/>
    <col min="7440" max="7440" width="14.42578125" style="279" customWidth="1"/>
    <col min="7441" max="7680" width="11.140625" style="279"/>
    <col min="7681" max="7681" width="8.7109375" style="279" customWidth="1"/>
    <col min="7682" max="7682" width="36.28515625" style="279" customWidth="1"/>
    <col min="7683" max="7683" width="8.7109375" style="279" customWidth="1"/>
    <col min="7684" max="7684" width="10.85546875" style="279" customWidth="1"/>
    <col min="7685" max="7685" width="15" style="279" customWidth="1"/>
    <col min="7686" max="7686" width="17.140625" style="279" customWidth="1"/>
    <col min="7687" max="7687" width="4.7109375" style="279" customWidth="1"/>
    <col min="7688" max="7688" width="19" style="279" customWidth="1"/>
    <col min="7689" max="7689" width="11.140625" style="279" customWidth="1"/>
    <col min="7690" max="7690" width="32.85546875" style="279" customWidth="1"/>
    <col min="7691" max="7691" width="37" style="279" customWidth="1"/>
    <col min="7692" max="7692" width="36.7109375" style="279" customWidth="1"/>
    <col min="7693" max="7693" width="11.140625" style="279" customWidth="1"/>
    <col min="7694" max="7694" width="53.140625" style="279" customWidth="1"/>
    <col min="7695" max="7695" width="11.140625" style="279" customWidth="1"/>
    <col min="7696" max="7696" width="14.42578125" style="279" customWidth="1"/>
    <col min="7697" max="7936" width="11.140625" style="279"/>
    <col min="7937" max="7937" width="8.7109375" style="279" customWidth="1"/>
    <col min="7938" max="7938" width="36.28515625" style="279" customWidth="1"/>
    <col min="7939" max="7939" width="8.7109375" style="279" customWidth="1"/>
    <col min="7940" max="7940" width="10.85546875" style="279" customWidth="1"/>
    <col min="7941" max="7941" width="15" style="279" customWidth="1"/>
    <col min="7942" max="7942" width="17.140625" style="279" customWidth="1"/>
    <col min="7943" max="7943" width="4.7109375" style="279" customWidth="1"/>
    <col min="7944" max="7944" width="19" style="279" customWidth="1"/>
    <col min="7945" max="7945" width="11.140625" style="279" customWidth="1"/>
    <col min="7946" max="7946" width="32.85546875" style="279" customWidth="1"/>
    <col min="7947" max="7947" width="37" style="279" customWidth="1"/>
    <col min="7948" max="7948" width="36.7109375" style="279" customWidth="1"/>
    <col min="7949" max="7949" width="11.140625" style="279" customWidth="1"/>
    <col min="7950" max="7950" width="53.140625" style="279" customWidth="1"/>
    <col min="7951" max="7951" width="11.140625" style="279" customWidth="1"/>
    <col min="7952" max="7952" width="14.42578125" style="279" customWidth="1"/>
    <col min="7953" max="8192" width="11.140625" style="279"/>
    <col min="8193" max="8193" width="8.7109375" style="279" customWidth="1"/>
    <col min="8194" max="8194" width="36.28515625" style="279" customWidth="1"/>
    <col min="8195" max="8195" width="8.7109375" style="279" customWidth="1"/>
    <col min="8196" max="8196" width="10.85546875" style="279" customWidth="1"/>
    <col min="8197" max="8197" width="15" style="279" customWidth="1"/>
    <col min="8198" max="8198" width="17.140625" style="279" customWidth="1"/>
    <col min="8199" max="8199" width="4.7109375" style="279" customWidth="1"/>
    <col min="8200" max="8200" width="19" style="279" customWidth="1"/>
    <col min="8201" max="8201" width="11.140625" style="279" customWidth="1"/>
    <col min="8202" max="8202" width="32.85546875" style="279" customWidth="1"/>
    <col min="8203" max="8203" width="37" style="279" customWidth="1"/>
    <col min="8204" max="8204" width="36.7109375" style="279" customWidth="1"/>
    <col min="8205" max="8205" width="11.140625" style="279" customWidth="1"/>
    <col min="8206" max="8206" width="53.140625" style="279" customWidth="1"/>
    <col min="8207" max="8207" width="11.140625" style="279" customWidth="1"/>
    <col min="8208" max="8208" width="14.42578125" style="279" customWidth="1"/>
    <col min="8209" max="8448" width="11.140625" style="279"/>
    <col min="8449" max="8449" width="8.7109375" style="279" customWidth="1"/>
    <col min="8450" max="8450" width="36.28515625" style="279" customWidth="1"/>
    <col min="8451" max="8451" width="8.7109375" style="279" customWidth="1"/>
    <col min="8452" max="8452" width="10.85546875" style="279" customWidth="1"/>
    <col min="8453" max="8453" width="15" style="279" customWidth="1"/>
    <col min="8454" max="8454" width="17.140625" style="279" customWidth="1"/>
    <col min="8455" max="8455" width="4.7109375" style="279" customWidth="1"/>
    <col min="8456" max="8456" width="19" style="279" customWidth="1"/>
    <col min="8457" max="8457" width="11.140625" style="279" customWidth="1"/>
    <col min="8458" max="8458" width="32.85546875" style="279" customWidth="1"/>
    <col min="8459" max="8459" width="37" style="279" customWidth="1"/>
    <col min="8460" max="8460" width="36.7109375" style="279" customWidth="1"/>
    <col min="8461" max="8461" width="11.140625" style="279" customWidth="1"/>
    <col min="8462" max="8462" width="53.140625" style="279" customWidth="1"/>
    <col min="8463" max="8463" width="11.140625" style="279" customWidth="1"/>
    <col min="8464" max="8464" width="14.42578125" style="279" customWidth="1"/>
    <col min="8465" max="8704" width="11.140625" style="279"/>
    <col min="8705" max="8705" width="8.7109375" style="279" customWidth="1"/>
    <col min="8706" max="8706" width="36.28515625" style="279" customWidth="1"/>
    <col min="8707" max="8707" width="8.7109375" style="279" customWidth="1"/>
    <col min="8708" max="8708" width="10.85546875" style="279" customWidth="1"/>
    <col min="8709" max="8709" width="15" style="279" customWidth="1"/>
    <col min="8710" max="8710" width="17.140625" style="279" customWidth="1"/>
    <col min="8711" max="8711" width="4.7109375" style="279" customWidth="1"/>
    <col min="8712" max="8712" width="19" style="279" customWidth="1"/>
    <col min="8713" max="8713" width="11.140625" style="279" customWidth="1"/>
    <col min="8714" max="8714" width="32.85546875" style="279" customWidth="1"/>
    <col min="8715" max="8715" width="37" style="279" customWidth="1"/>
    <col min="8716" max="8716" width="36.7109375" style="279" customWidth="1"/>
    <col min="8717" max="8717" width="11.140625" style="279" customWidth="1"/>
    <col min="8718" max="8718" width="53.140625" style="279" customWidth="1"/>
    <col min="8719" max="8719" width="11.140625" style="279" customWidth="1"/>
    <col min="8720" max="8720" width="14.42578125" style="279" customWidth="1"/>
    <col min="8721" max="8960" width="11.140625" style="279"/>
    <col min="8961" max="8961" width="8.7109375" style="279" customWidth="1"/>
    <col min="8962" max="8962" width="36.28515625" style="279" customWidth="1"/>
    <col min="8963" max="8963" width="8.7109375" style="279" customWidth="1"/>
    <col min="8964" max="8964" width="10.85546875" style="279" customWidth="1"/>
    <col min="8965" max="8965" width="15" style="279" customWidth="1"/>
    <col min="8966" max="8966" width="17.140625" style="279" customWidth="1"/>
    <col min="8967" max="8967" width="4.7109375" style="279" customWidth="1"/>
    <col min="8968" max="8968" width="19" style="279" customWidth="1"/>
    <col min="8969" max="8969" width="11.140625" style="279" customWidth="1"/>
    <col min="8970" max="8970" width="32.85546875" style="279" customWidth="1"/>
    <col min="8971" max="8971" width="37" style="279" customWidth="1"/>
    <col min="8972" max="8972" width="36.7109375" style="279" customWidth="1"/>
    <col min="8973" max="8973" width="11.140625" style="279" customWidth="1"/>
    <col min="8974" max="8974" width="53.140625" style="279" customWidth="1"/>
    <col min="8975" max="8975" width="11.140625" style="279" customWidth="1"/>
    <col min="8976" max="8976" width="14.42578125" style="279" customWidth="1"/>
    <col min="8977" max="9216" width="11.140625" style="279"/>
    <col min="9217" max="9217" width="8.7109375" style="279" customWidth="1"/>
    <col min="9218" max="9218" width="36.28515625" style="279" customWidth="1"/>
    <col min="9219" max="9219" width="8.7109375" style="279" customWidth="1"/>
    <col min="9220" max="9220" width="10.85546875" style="279" customWidth="1"/>
    <col min="9221" max="9221" width="15" style="279" customWidth="1"/>
    <col min="9222" max="9222" width="17.140625" style="279" customWidth="1"/>
    <col min="9223" max="9223" width="4.7109375" style="279" customWidth="1"/>
    <col min="9224" max="9224" width="19" style="279" customWidth="1"/>
    <col min="9225" max="9225" width="11.140625" style="279" customWidth="1"/>
    <col min="9226" max="9226" width="32.85546875" style="279" customWidth="1"/>
    <col min="9227" max="9227" width="37" style="279" customWidth="1"/>
    <col min="9228" max="9228" width="36.7109375" style="279" customWidth="1"/>
    <col min="9229" max="9229" width="11.140625" style="279" customWidth="1"/>
    <col min="9230" max="9230" width="53.140625" style="279" customWidth="1"/>
    <col min="9231" max="9231" width="11.140625" style="279" customWidth="1"/>
    <col min="9232" max="9232" width="14.42578125" style="279" customWidth="1"/>
    <col min="9233" max="9472" width="11.140625" style="279"/>
    <col min="9473" max="9473" width="8.7109375" style="279" customWidth="1"/>
    <col min="9474" max="9474" width="36.28515625" style="279" customWidth="1"/>
    <col min="9475" max="9475" width="8.7109375" style="279" customWidth="1"/>
    <col min="9476" max="9476" width="10.85546875" style="279" customWidth="1"/>
    <col min="9477" max="9477" width="15" style="279" customWidth="1"/>
    <col min="9478" max="9478" width="17.140625" style="279" customWidth="1"/>
    <col min="9479" max="9479" width="4.7109375" style="279" customWidth="1"/>
    <col min="9480" max="9480" width="19" style="279" customWidth="1"/>
    <col min="9481" max="9481" width="11.140625" style="279" customWidth="1"/>
    <col min="9482" max="9482" width="32.85546875" style="279" customWidth="1"/>
    <col min="9483" max="9483" width="37" style="279" customWidth="1"/>
    <col min="9484" max="9484" width="36.7109375" style="279" customWidth="1"/>
    <col min="9485" max="9485" width="11.140625" style="279" customWidth="1"/>
    <col min="9486" max="9486" width="53.140625" style="279" customWidth="1"/>
    <col min="9487" max="9487" width="11.140625" style="279" customWidth="1"/>
    <col min="9488" max="9488" width="14.42578125" style="279" customWidth="1"/>
    <col min="9489" max="9728" width="11.140625" style="279"/>
    <col min="9729" max="9729" width="8.7109375" style="279" customWidth="1"/>
    <col min="9730" max="9730" width="36.28515625" style="279" customWidth="1"/>
    <col min="9731" max="9731" width="8.7109375" style="279" customWidth="1"/>
    <col min="9732" max="9732" width="10.85546875" style="279" customWidth="1"/>
    <col min="9733" max="9733" width="15" style="279" customWidth="1"/>
    <col min="9734" max="9734" width="17.140625" style="279" customWidth="1"/>
    <col min="9735" max="9735" width="4.7109375" style="279" customWidth="1"/>
    <col min="9736" max="9736" width="19" style="279" customWidth="1"/>
    <col min="9737" max="9737" width="11.140625" style="279" customWidth="1"/>
    <col min="9738" max="9738" width="32.85546875" style="279" customWidth="1"/>
    <col min="9739" max="9739" width="37" style="279" customWidth="1"/>
    <col min="9740" max="9740" width="36.7109375" style="279" customWidth="1"/>
    <col min="9741" max="9741" width="11.140625" style="279" customWidth="1"/>
    <col min="9742" max="9742" width="53.140625" style="279" customWidth="1"/>
    <col min="9743" max="9743" width="11.140625" style="279" customWidth="1"/>
    <col min="9744" max="9744" width="14.42578125" style="279" customWidth="1"/>
    <col min="9745" max="9984" width="11.140625" style="279"/>
    <col min="9985" max="9985" width="8.7109375" style="279" customWidth="1"/>
    <col min="9986" max="9986" width="36.28515625" style="279" customWidth="1"/>
    <col min="9987" max="9987" width="8.7109375" style="279" customWidth="1"/>
    <col min="9988" max="9988" width="10.85546875" style="279" customWidth="1"/>
    <col min="9989" max="9989" width="15" style="279" customWidth="1"/>
    <col min="9990" max="9990" width="17.140625" style="279" customWidth="1"/>
    <col min="9991" max="9991" width="4.7109375" style="279" customWidth="1"/>
    <col min="9992" max="9992" width="19" style="279" customWidth="1"/>
    <col min="9993" max="9993" width="11.140625" style="279" customWidth="1"/>
    <col min="9994" max="9994" width="32.85546875" style="279" customWidth="1"/>
    <col min="9995" max="9995" width="37" style="279" customWidth="1"/>
    <col min="9996" max="9996" width="36.7109375" style="279" customWidth="1"/>
    <col min="9997" max="9997" width="11.140625" style="279" customWidth="1"/>
    <col min="9998" max="9998" width="53.140625" style="279" customWidth="1"/>
    <col min="9999" max="9999" width="11.140625" style="279" customWidth="1"/>
    <col min="10000" max="10000" width="14.42578125" style="279" customWidth="1"/>
    <col min="10001" max="10240" width="11.140625" style="279"/>
    <col min="10241" max="10241" width="8.7109375" style="279" customWidth="1"/>
    <col min="10242" max="10242" width="36.28515625" style="279" customWidth="1"/>
    <col min="10243" max="10243" width="8.7109375" style="279" customWidth="1"/>
    <col min="10244" max="10244" width="10.85546875" style="279" customWidth="1"/>
    <col min="10245" max="10245" width="15" style="279" customWidth="1"/>
    <col min="10246" max="10246" width="17.140625" style="279" customWidth="1"/>
    <col min="10247" max="10247" width="4.7109375" style="279" customWidth="1"/>
    <col min="10248" max="10248" width="19" style="279" customWidth="1"/>
    <col min="10249" max="10249" width="11.140625" style="279" customWidth="1"/>
    <col min="10250" max="10250" width="32.85546875" style="279" customWidth="1"/>
    <col min="10251" max="10251" width="37" style="279" customWidth="1"/>
    <col min="10252" max="10252" width="36.7109375" style="279" customWidth="1"/>
    <col min="10253" max="10253" width="11.140625" style="279" customWidth="1"/>
    <col min="10254" max="10254" width="53.140625" style="279" customWidth="1"/>
    <col min="10255" max="10255" width="11.140625" style="279" customWidth="1"/>
    <col min="10256" max="10256" width="14.42578125" style="279" customWidth="1"/>
    <col min="10257" max="10496" width="11.140625" style="279"/>
    <col min="10497" max="10497" width="8.7109375" style="279" customWidth="1"/>
    <col min="10498" max="10498" width="36.28515625" style="279" customWidth="1"/>
    <col min="10499" max="10499" width="8.7109375" style="279" customWidth="1"/>
    <col min="10500" max="10500" width="10.85546875" style="279" customWidth="1"/>
    <col min="10501" max="10501" width="15" style="279" customWidth="1"/>
    <col min="10502" max="10502" width="17.140625" style="279" customWidth="1"/>
    <col min="10503" max="10503" width="4.7109375" style="279" customWidth="1"/>
    <col min="10504" max="10504" width="19" style="279" customWidth="1"/>
    <col min="10505" max="10505" width="11.140625" style="279" customWidth="1"/>
    <col min="10506" max="10506" width="32.85546875" style="279" customWidth="1"/>
    <col min="10507" max="10507" width="37" style="279" customWidth="1"/>
    <col min="10508" max="10508" width="36.7109375" style="279" customWidth="1"/>
    <col min="10509" max="10509" width="11.140625" style="279" customWidth="1"/>
    <col min="10510" max="10510" width="53.140625" style="279" customWidth="1"/>
    <col min="10511" max="10511" width="11.140625" style="279" customWidth="1"/>
    <col min="10512" max="10512" width="14.42578125" style="279" customWidth="1"/>
    <col min="10513" max="10752" width="11.140625" style="279"/>
    <col min="10753" max="10753" width="8.7109375" style="279" customWidth="1"/>
    <col min="10754" max="10754" width="36.28515625" style="279" customWidth="1"/>
    <col min="10755" max="10755" width="8.7109375" style="279" customWidth="1"/>
    <col min="10756" max="10756" width="10.85546875" style="279" customWidth="1"/>
    <col min="10757" max="10757" width="15" style="279" customWidth="1"/>
    <col min="10758" max="10758" width="17.140625" style="279" customWidth="1"/>
    <col min="10759" max="10759" width="4.7109375" style="279" customWidth="1"/>
    <col min="10760" max="10760" width="19" style="279" customWidth="1"/>
    <col min="10761" max="10761" width="11.140625" style="279" customWidth="1"/>
    <col min="10762" max="10762" width="32.85546875" style="279" customWidth="1"/>
    <col min="10763" max="10763" width="37" style="279" customWidth="1"/>
    <col min="10764" max="10764" width="36.7109375" style="279" customWidth="1"/>
    <col min="10765" max="10765" width="11.140625" style="279" customWidth="1"/>
    <col min="10766" max="10766" width="53.140625" style="279" customWidth="1"/>
    <col min="10767" max="10767" width="11.140625" style="279" customWidth="1"/>
    <col min="10768" max="10768" width="14.42578125" style="279" customWidth="1"/>
    <col min="10769" max="11008" width="11.140625" style="279"/>
    <col min="11009" max="11009" width="8.7109375" style="279" customWidth="1"/>
    <col min="11010" max="11010" width="36.28515625" style="279" customWidth="1"/>
    <col min="11011" max="11011" width="8.7109375" style="279" customWidth="1"/>
    <col min="11012" max="11012" width="10.85546875" style="279" customWidth="1"/>
    <col min="11013" max="11013" width="15" style="279" customWidth="1"/>
    <col min="11014" max="11014" width="17.140625" style="279" customWidth="1"/>
    <col min="11015" max="11015" width="4.7109375" style="279" customWidth="1"/>
    <col min="11016" max="11016" width="19" style="279" customWidth="1"/>
    <col min="11017" max="11017" width="11.140625" style="279" customWidth="1"/>
    <col min="11018" max="11018" width="32.85546875" style="279" customWidth="1"/>
    <col min="11019" max="11019" width="37" style="279" customWidth="1"/>
    <col min="11020" max="11020" width="36.7109375" style="279" customWidth="1"/>
    <col min="11021" max="11021" width="11.140625" style="279" customWidth="1"/>
    <col min="11022" max="11022" width="53.140625" style="279" customWidth="1"/>
    <col min="11023" max="11023" width="11.140625" style="279" customWidth="1"/>
    <col min="11024" max="11024" width="14.42578125" style="279" customWidth="1"/>
    <col min="11025" max="11264" width="11.140625" style="279"/>
    <col min="11265" max="11265" width="8.7109375" style="279" customWidth="1"/>
    <col min="11266" max="11266" width="36.28515625" style="279" customWidth="1"/>
    <col min="11267" max="11267" width="8.7109375" style="279" customWidth="1"/>
    <col min="11268" max="11268" width="10.85546875" style="279" customWidth="1"/>
    <col min="11269" max="11269" width="15" style="279" customWidth="1"/>
    <col min="11270" max="11270" width="17.140625" style="279" customWidth="1"/>
    <col min="11271" max="11271" width="4.7109375" style="279" customWidth="1"/>
    <col min="11272" max="11272" width="19" style="279" customWidth="1"/>
    <col min="11273" max="11273" width="11.140625" style="279" customWidth="1"/>
    <col min="11274" max="11274" width="32.85546875" style="279" customWidth="1"/>
    <col min="11275" max="11275" width="37" style="279" customWidth="1"/>
    <col min="11276" max="11276" width="36.7109375" style="279" customWidth="1"/>
    <col min="11277" max="11277" width="11.140625" style="279" customWidth="1"/>
    <col min="11278" max="11278" width="53.140625" style="279" customWidth="1"/>
    <col min="11279" max="11279" width="11.140625" style="279" customWidth="1"/>
    <col min="11280" max="11280" width="14.42578125" style="279" customWidth="1"/>
    <col min="11281" max="11520" width="11.140625" style="279"/>
    <col min="11521" max="11521" width="8.7109375" style="279" customWidth="1"/>
    <col min="11522" max="11522" width="36.28515625" style="279" customWidth="1"/>
    <col min="11523" max="11523" width="8.7109375" style="279" customWidth="1"/>
    <col min="11524" max="11524" width="10.85546875" style="279" customWidth="1"/>
    <col min="11525" max="11525" width="15" style="279" customWidth="1"/>
    <col min="11526" max="11526" width="17.140625" style="279" customWidth="1"/>
    <col min="11527" max="11527" width="4.7109375" style="279" customWidth="1"/>
    <col min="11528" max="11528" width="19" style="279" customWidth="1"/>
    <col min="11529" max="11529" width="11.140625" style="279" customWidth="1"/>
    <col min="11530" max="11530" width="32.85546875" style="279" customWidth="1"/>
    <col min="11531" max="11531" width="37" style="279" customWidth="1"/>
    <col min="11532" max="11532" width="36.7109375" style="279" customWidth="1"/>
    <col min="11533" max="11533" width="11.140625" style="279" customWidth="1"/>
    <col min="11534" max="11534" width="53.140625" style="279" customWidth="1"/>
    <col min="11535" max="11535" width="11.140625" style="279" customWidth="1"/>
    <col min="11536" max="11536" width="14.42578125" style="279" customWidth="1"/>
    <col min="11537" max="11776" width="11.140625" style="279"/>
    <col min="11777" max="11777" width="8.7109375" style="279" customWidth="1"/>
    <col min="11778" max="11778" width="36.28515625" style="279" customWidth="1"/>
    <col min="11779" max="11779" width="8.7109375" style="279" customWidth="1"/>
    <col min="11780" max="11780" width="10.85546875" style="279" customWidth="1"/>
    <col min="11781" max="11781" width="15" style="279" customWidth="1"/>
    <col min="11782" max="11782" width="17.140625" style="279" customWidth="1"/>
    <col min="11783" max="11783" width="4.7109375" style="279" customWidth="1"/>
    <col min="11784" max="11784" width="19" style="279" customWidth="1"/>
    <col min="11785" max="11785" width="11.140625" style="279" customWidth="1"/>
    <col min="11786" max="11786" width="32.85546875" style="279" customWidth="1"/>
    <col min="11787" max="11787" width="37" style="279" customWidth="1"/>
    <col min="11788" max="11788" width="36.7109375" style="279" customWidth="1"/>
    <col min="11789" max="11789" width="11.140625" style="279" customWidth="1"/>
    <col min="11790" max="11790" width="53.140625" style="279" customWidth="1"/>
    <col min="11791" max="11791" width="11.140625" style="279" customWidth="1"/>
    <col min="11792" max="11792" width="14.42578125" style="279" customWidth="1"/>
    <col min="11793" max="12032" width="11.140625" style="279"/>
    <col min="12033" max="12033" width="8.7109375" style="279" customWidth="1"/>
    <col min="12034" max="12034" width="36.28515625" style="279" customWidth="1"/>
    <col min="12035" max="12035" width="8.7109375" style="279" customWidth="1"/>
    <col min="12036" max="12036" width="10.85546875" style="279" customWidth="1"/>
    <col min="12037" max="12037" width="15" style="279" customWidth="1"/>
    <col min="12038" max="12038" width="17.140625" style="279" customWidth="1"/>
    <col min="12039" max="12039" width="4.7109375" style="279" customWidth="1"/>
    <col min="12040" max="12040" width="19" style="279" customWidth="1"/>
    <col min="12041" max="12041" width="11.140625" style="279" customWidth="1"/>
    <col min="12042" max="12042" width="32.85546875" style="279" customWidth="1"/>
    <col min="12043" max="12043" width="37" style="279" customWidth="1"/>
    <col min="12044" max="12044" width="36.7109375" style="279" customWidth="1"/>
    <col min="12045" max="12045" width="11.140625" style="279" customWidth="1"/>
    <col min="12046" max="12046" width="53.140625" style="279" customWidth="1"/>
    <col min="12047" max="12047" width="11.140625" style="279" customWidth="1"/>
    <col min="12048" max="12048" width="14.42578125" style="279" customWidth="1"/>
    <col min="12049" max="12288" width="11.140625" style="279"/>
    <col min="12289" max="12289" width="8.7109375" style="279" customWidth="1"/>
    <col min="12290" max="12290" width="36.28515625" style="279" customWidth="1"/>
    <col min="12291" max="12291" width="8.7109375" style="279" customWidth="1"/>
    <col min="12292" max="12292" width="10.85546875" style="279" customWidth="1"/>
    <col min="12293" max="12293" width="15" style="279" customWidth="1"/>
    <col min="12294" max="12294" width="17.140625" style="279" customWidth="1"/>
    <col min="12295" max="12295" width="4.7109375" style="279" customWidth="1"/>
    <col min="12296" max="12296" width="19" style="279" customWidth="1"/>
    <col min="12297" max="12297" width="11.140625" style="279" customWidth="1"/>
    <col min="12298" max="12298" width="32.85546875" style="279" customWidth="1"/>
    <col min="12299" max="12299" width="37" style="279" customWidth="1"/>
    <col min="12300" max="12300" width="36.7109375" style="279" customWidth="1"/>
    <col min="12301" max="12301" width="11.140625" style="279" customWidth="1"/>
    <col min="12302" max="12302" width="53.140625" style="279" customWidth="1"/>
    <col min="12303" max="12303" width="11.140625" style="279" customWidth="1"/>
    <col min="12304" max="12304" width="14.42578125" style="279" customWidth="1"/>
    <col min="12305" max="12544" width="11.140625" style="279"/>
    <col min="12545" max="12545" width="8.7109375" style="279" customWidth="1"/>
    <col min="12546" max="12546" width="36.28515625" style="279" customWidth="1"/>
    <col min="12547" max="12547" width="8.7109375" style="279" customWidth="1"/>
    <col min="12548" max="12548" width="10.85546875" style="279" customWidth="1"/>
    <col min="12549" max="12549" width="15" style="279" customWidth="1"/>
    <col min="12550" max="12550" width="17.140625" style="279" customWidth="1"/>
    <col min="12551" max="12551" width="4.7109375" style="279" customWidth="1"/>
    <col min="12552" max="12552" width="19" style="279" customWidth="1"/>
    <col min="12553" max="12553" width="11.140625" style="279" customWidth="1"/>
    <col min="12554" max="12554" width="32.85546875" style="279" customWidth="1"/>
    <col min="12555" max="12555" width="37" style="279" customWidth="1"/>
    <col min="12556" max="12556" width="36.7109375" style="279" customWidth="1"/>
    <col min="12557" max="12557" width="11.140625" style="279" customWidth="1"/>
    <col min="12558" max="12558" width="53.140625" style="279" customWidth="1"/>
    <col min="12559" max="12559" width="11.140625" style="279" customWidth="1"/>
    <col min="12560" max="12560" width="14.42578125" style="279" customWidth="1"/>
    <col min="12561" max="12800" width="11.140625" style="279"/>
    <col min="12801" max="12801" width="8.7109375" style="279" customWidth="1"/>
    <col min="12802" max="12802" width="36.28515625" style="279" customWidth="1"/>
    <col min="12803" max="12803" width="8.7109375" style="279" customWidth="1"/>
    <col min="12804" max="12804" width="10.85546875" style="279" customWidth="1"/>
    <col min="12805" max="12805" width="15" style="279" customWidth="1"/>
    <col min="12806" max="12806" width="17.140625" style="279" customWidth="1"/>
    <col min="12807" max="12807" width="4.7109375" style="279" customWidth="1"/>
    <col min="12808" max="12808" width="19" style="279" customWidth="1"/>
    <col min="12809" max="12809" width="11.140625" style="279" customWidth="1"/>
    <col min="12810" max="12810" width="32.85546875" style="279" customWidth="1"/>
    <col min="12811" max="12811" width="37" style="279" customWidth="1"/>
    <col min="12812" max="12812" width="36.7109375" style="279" customWidth="1"/>
    <col min="12813" max="12813" width="11.140625" style="279" customWidth="1"/>
    <col min="12814" max="12814" width="53.140625" style="279" customWidth="1"/>
    <col min="12815" max="12815" width="11.140625" style="279" customWidth="1"/>
    <col min="12816" max="12816" width="14.42578125" style="279" customWidth="1"/>
    <col min="12817" max="13056" width="11.140625" style="279"/>
    <col min="13057" max="13057" width="8.7109375" style="279" customWidth="1"/>
    <col min="13058" max="13058" width="36.28515625" style="279" customWidth="1"/>
    <col min="13059" max="13059" width="8.7109375" style="279" customWidth="1"/>
    <col min="13060" max="13060" width="10.85546875" style="279" customWidth="1"/>
    <col min="13061" max="13061" width="15" style="279" customWidth="1"/>
    <col min="13062" max="13062" width="17.140625" style="279" customWidth="1"/>
    <col min="13063" max="13063" width="4.7109375" style="279" customWidth="1"/>
    <col min="13064" max="13064" width="19" style="279" customWidth="1"/>
    <col min="13065" max="13065" width="11.140625" style="279" customWidth="1"/>
    <col min="13066" max="13066" width="32.85546875" style="279" customWidth="1"/>
    <col min="13067" max="13067" width="37" style="279" customWidth="1"/>
    <col min="13068" max="13068" width="36.7109375" style="279" customWidth="1"/>
    <col min="13069" max="13069" width="11.140625" style="279" customWidth="1"/>
    <col min="13070" max="13070" width="53.140625" style="279" customWidth="1"/>
    <col min="13071" max="13071" width="11.140625" style="279" customWidth="1"/>
    <col min="13072" max="13072" width="14.42578125" style="279" customWidth="1"/>
    <col min="13073" max="13312" width="11.140625" style="279"/>
    <col min="13313" max="13313" width="8.7109375" style="279" customWidth="1"/>
    <col min="13314" max="13314" width="36.28515625" style="279" customWidth="1"/>
    <col min="13315" max="13315" width="8.7109375" style="279" customWidth="1"/>
    <col min="13316" max="13316" width="10.85546875" style="279" customWidth="1"/>
    <col min="13317" max="13317" width="15" style="279" customWidth="1"/>
    <col min="13318" max="13318" width="17.140625" style="279" customWidth="1"/>
    <col min="13319" max="13319" width="4.7109375" style="279" customWidth="1"/>
    <col min="13320" max="13320" width="19" style="279" customWidth="1"/>
    <col min="13321" max="13321" width="11.140625" style="279" customWidth="1"/>
    <col min="13322" max="13322" width="32.85546875" style="279" customWidth="1"/>
    <col min="13323" max="13323" width="37" style="279" customWidth="1"/>
    <col min="13324" max="13324" width="36.7109375" style="279" customWidth="1"/>
    <col min="13325" max="13325" width="11.140625" style="279" customWidth="1"/>
    <col min="13326" max="13326" width="53.140625" style="279" customWidth="1"/>
    <col min="13327" max="13327" width="11.140625" style="279" customWidth="1"/>
    <col min="13328" max="13328" width="14.42578125" style="279" customWidth="1"/>
    <col min="13329" max="13568" width="11.140625" style="279"/>
    <col min="13569" max="13569" width="8.7109375" style="279" customWidth="1"/>
    <col min="13570" max="13570" width="36.28515625" style="279" customWidth="1"/>
    <col min="13571" max="13571" width="8.7109375" style="279" customWidth="1"/>
    <col min="13572" max="13572" width="10.85546875" style="279" customWidth="1"/>
    <col min="13573" max="13573" width="15" style="279" customWidth="1"/>
    <col min="13574" max="13574" width="17.140625" style="279" customWidth="1"/>
    <col min="13575" max="13575" width="4.7109375" style="279" customWidth="1"/>
    <col min="13576" max="13576" width="19" style="279" customWidth="1"/>
    <col min="13577" max="13577" width="11.140625" style="279" customWidth="1"/>
    <col min="13578" max="13578" width="32.85546875" style="279" customWidth="1"/>
    <col min="13579" max="13579" width="37" style="279" customWidth="1"/>
    <col min="13580" max="13580" width="36.7109375" style="279" customWidth="1"/>
    <col min="13581" max="13581" width="11.140625" style="279" customWidth="1"/>
    <col min="13582" max="13582" width="53.140625" style="279" customWidth="1"/>
    <col min="13583" max="13583" width="11.140625" style="279" customWidth="1"/>
    <col min="13584" max="13584" width="14.42578125" style="279" customWidth="1"/>
    <col min="13585" max="13824" width="11.140625" style="279"/>
    <col min="13825" max="13825" width="8.7109375" style="279" customWidth="1"/>
    <col min="13826" max="13826" width="36.28515625" style="279" customWidth="1"/>
    <col min="13827" max="13827" width="8.7109375" style="279" customWidth="1"/>
    <col min="13828" max="13828" width="10.85546875" style="279" customWidth="1"/>
    <col min="13829" max="13829" width="15" style="279" customWidth="1"/>
    <col min="13830" max="13830" width="17.140625" style="279" customWidth="1"/>
    <col min="13831" max="13831" width="4.7109375" style="279" customWidth="1"/>
    <col min="13832" max="13832" width="19" style="279" customWidth="1"/>
    <col min="13833" max="13833" width="11.140625" style="279" customWidth="1"/>
    <col min="13834" max="13834" width="32.85546875" style="279" customWidth="1"/>
    <col min="13835" max="13835" width="37" style="279" customWidth="1"/>
    <col min="13836" max="13836" width="36.7109375" style="279" customWidth="1"/>
    <col min="13837" max="13837" width="11.140625" style="279" customWidth="1"/>
    <col min="13838" max="13838" width="53.140625" style="279" customWidth="1"/>
    <col min="13839" max="13839" width="11.140625" style="279" customWidth="1"/>
    <col min="13840" max="13840" width="14.42578125" style="279" customWidth="1"/>
    <col min="13841" max="14080" width="11.140625" style="279"/>
    <col min="14081" max="14081" width="8.7109375" style="279" customWidth="1"/>
    <col min="14082" max="14082" width="36.28515625" style="279" customWidth="1"/>
    <col min="14083" max="14083" width="8.7109375" style="279" customWidth="1"/>
    <col min="14084" max="14084" width="10.85546875" style="279" customWidth="1"/>
    <col min="14085" max="14085" width="15" style="279" customWidth="1"/>
    <col min="14086" max="14086" width="17.140625" style="279" customWidth="1"/>
    <col min="14087" max="14087" width="4.7109375" style="279" customWidth="1"/>
    <col min="14088" max="14088" width="19" style="279" customWidth="1"/>
    <col min="14089" max="14089" width="11.140625" style="279" customWidth="1"/>
    <col min="14090" max="14090" width="32.85546875" style="279" customWidth="1"/>
    <col min="14091" max="14091" width="37" style="279" customWidth="1"/>
    <col min="14092" max="14092" width="36.7109375" style="279" customWidth="1"/>
    <col min="14093" max="14093" width="11.140625" style="279" customWidth="1"/>
    <col min="14094" max="14094" width="53.140625" style="279" customWidth="1"/>
    <col min="14095" max="14095" width="11.140625" style="279" customWidth="1"/>
    <col min="14096" max="14096" width="14.42578125" style="279" customWidth="1"/>
    <col min="14097" max="14336" width="11.140625" style="279"/>
    <col min="14337" max="14337" width="8.7109375" style="279" customWidth="1"/>
    <col min="14338" max="14338" width="36.28515625" style="279" customWidth="1"/>
    <col min="14339" max="14339" width="8.7109375" style="279" customWidth="1"/>
    <col min="14340" max="14340" width="10.85546875" style="279" customWidth="1"/>
    <col min="14341" max="14341" width="15" style="279" customWidth="1"/>
    <col min="14342" max="14342" width="17.140625" style="279" customWidth="1"/>
    <col min="14343" max="14343" width="4.7109375" style="279" customWidth="1"/>
    <col min="14344" max="14344" width="19" style="279" customWidth="1"/>
    <col min="14345" max="14345" width="11.140625" style="279" customWidth="1"/>
    <col min="14346" max="14346" width="32.85546875" style="279" customWidth="1"/>
    <col min="14347" max="14347" width="37" style="279" customWidth="1"/>
    <col min="14348" max="14348" width="36.7109375" style="279" customWidth="1"/>
    <col min="14349" max="14349" width="11.140625" style="279" customWidth="1"/>
    <col min="14350" max="14350" width="53.140625" style="279" customWidth="1"/>
    <col min="14351" max="14351" width="11.140625" style="279" customWidth="1"/>
    <col min="14352" max="14352" width="14.42578125" style="279" customWidth="1"/>
    <col min="14353" max="14592" width="11.140625" style="279"/>
    <col min="14593" max="14593" width="8.7109375" style="279" customWidth="1"/>
    <col min="14594" max="14594" width="36.28515625" style="279" customWidth="1"/>
    <col min="14595" max="14595" width="8.7109375" style="279" customWidth="1"/>
    <col min="14596" max="14596" width="10.85546875" style="279" customWidth="1"/>
    <col min="14597" max="14597" width="15" style="279" customWidth="1"/>
    <col min="14598" max="14598" width="17.140625" style="279" customWidth="1"/>
    <col min="14599" max="14599" width="4.7109375" style="279" customWidth="1"/>
    <col min="14600" max="14600" width="19" style="279" customWidth="1"/>
    <col min="14601" max="14601" width="11.140625" style="279" customWidth="1"/>
    <col min="14602" max="14602" width="32.85546875" style="279" customWidth="1"/>
    <col min="14603" max="14603" width="37" style="279" customWidth="1"/>
    <col min="14604" max="14604" width="36.7109375" style="279" customWidth="1"/>
    <col min="14605" max="14605" width="11.140625" style="279" customWidth="1"/>
    <col min="14606" max="14606" width="53.140625" style="279" customWidth="1"/>
    <col min="14607" max="14607" width="11.140625" style="279" customWidth="1"/>
    <col min="14608" max="14608" width="14.42578125" style="279" customWidth="1"/>
    <col min="14609" max="14848" width="11.140625" style="279"/>
    <col min="14849" max="14849" width="8.7109375" style="279" customWidth="1"/>
    <col min="14850" max="14850" width="36.28515625" style="279" customWidth="1"/>
    <col min="14851" max="14851" width="8.7109375" style="279" customWidth="1"/>
    <col min="14852" max="14852" width="10.85546875" style="279" customWidth="1"/>
    <col min="14853" max="14853" width="15" style="279" customWidth="1"/>
    <col min="14854" max="14854" width="17.140625" style="279" customWidth="1"/>
    <col min="14855" max="14855" width="4.7109375" style="279" customWidth="1"/>
    <col min="14856" max="14856" width="19" style="279" customWidth="1"/>
    <col min="14857" max="14857" width="11.140625" style="279" customWidth="1"/>
    <col min="14858" max="14858" width="32.85546875" style="279" customWidth="1"/>
    <col min="14859" max="14859" width="37" style="279" customWidth="1"/>
    <col min="14860" max="14860" width="36.7109375" style="279" customWidth="1"/>
    <col min="14861" max="14861" width="11.140625" style="279" customWidth="1"/>
    <col min="14862" max="14862" width="53.140625" style="279" customWidth="1"/>
    <col min="14863" max="14863" width="11.140625" style="279" customWidth="1"/>
    <col min="14864" max="14864" width="14.42578125" style="279" customWidth="1"/>
    <col min="14865" max="15104" width="11.140625" style="279"/>
    <col min="15105" max="15105" width="8.7109375" style="279" customWidth="1"/>
    <col min="15106" max="15106" width="36.28515625" style="279" customWidth="1"/>
    <col min="15107" max="15107" width="8.7109375" style="279" customWidth="1"/>
    <col min="15108" max="15108" width="10.85546875" style="279" customWidth="1"/>
    <col min="15109" max="15109" width="15" style="279" customWidth="1"/>
    <col min="15110" max="15110" width="17.140625" style="279" customWidth="1"/>
    <col min="15111" max="15111" width="4.7109375" style="279" customWidth="1"/>
    <col min="15112" max="15112" width="19" style="279" customWidth="1"/>
    <col min="15113" max="15113" width="11.140625" style="279" customWidth="1"/>
    <col min="15114" max="15114" width="32.85546875" style="279" customWidth="1"/>
    <col min="15115" max="15115" width="37" style="279" customWidth="1"/>
    <col min="15116" max="15116" width="36.7109375" style="279" customWidth="1"/>
    <col min="15117" max="15117" width="11.140625" style="279" customWidth="1"/>
    <col min="15118" max="15118" width="53.140625" style="279" customWidth="1"/>
    <col min="15119" max="15119" width="11.140625" style="279" customWidth="1"/>
    <col min="15120" max="15120" width="14.42578125" style="279" customWidth="1"/>
    <col min="15121" max="15360" width="11.140625" style="279"/>
    <col min="15361" max="15361" width="8.7109375" style="279" customWidth="1"/>
    <col min="15362" max="15362" width="36.28515625" style="279" customWidth="1"/>
    <col min="15363" max="15363" width="8.7109375" style="279" customWidth="1"/>
    <col min="15364" max="15364" width="10.85546875" style="279" customWidth="1"/>
    <col min="15365" max="15365" width="15" style="279" customWidth="1"/>
    <col min="15366" max="15366" width="17.140625" style="279" customWidth="1"/>
    <col min="15367" max="15367" width="4.7109375" style="279" customWidth="1"/>
    <col min="15368" max="15368" width="19" style="279" customWidth="1"/>
    <col min="15369" max="15369" width="11.140625" style="279" customWidth="1"/>
    <col min="15370" max="15370" width="32.85546875" style="279" customWidth="1"/>
    <col min="15371" max="15371" width="37" style="279" customWidth="1"/>
    <col min="15372" max="15372" width="36.7109375" style="279" customWidth="1"/>
    <col min="15373" max="15373" width="11.140625" style="279" customWidth="1"/>
    <col min="15374" max="15374" width="53.140625" style="279" customWidth="1"/>
    <col min="15375" max="15375" width="11.140625" style="279" customWidth="1"/>
    <col min="15376" max="15376" width="14.42578125" style="279" customWidth="1"/>
    <col min="15377" max="15616" width="11.140625" style="279"/>
    <col min="15617" max="15617" width="8.7109375" style="279" customWidth="1"/>
    <col min="15618" max="15618" width="36.28515625" style="279" customWidth="1"/>
    <col min="15619" max="15619" width="8.7109375" style="279" customWidth="1"/>
    <col min="15620" max="15620" width="10.85546875" style="279" customWidth="1"/>
    <col min="15621" max="15621" width="15" style="279" customWidth="1"/>
    <col min="15622" max="15622" width="17.140625" style="279" customWidth="1"/>
    <col min="15623" max="15623" width="4.7109375" style="279" customWidth="1"/>
    <col min="15624" max="15624" width="19" style="279" customWidth="1"/>
    <col min="15625" max="15625" width="11.140625" style="279" customWidth="1"/>
    <col min="15626" max="15626" width="32.85546875" style="279" customWidth="1"/>
    <col min="15627" max="15627" width="37" style="279" customWidth="1"/>
    <col min="15628" max="15628" width="36.7109375" style="279" customWidth="1"/>
    <col min="15629" max="15629" width="11.140625" style="279" customWidth="1"/>
    <col min="15630" max="15630" width="53.140625" style="279" customWidth="1"/>
    <col min="15631" max="15631" width="11.140625" style="279" customWidth="1"/>
    <col min="15632" max="15632" width="14.42578125" style="279" customWidth="1"/>
    <col min="15633" max="15872" width="11.140625" style="279"/>
    <col min="15873" max="15873" width="8.7109375" style="279" customWidth="1"/>
    <col min="15874" max="15874" width="36.28515625" style="279" customWidth="1"/>
    <col min="15875" max="15875" width="8.7109375" style="279" customWidth="1"/>
    <col min="15876" max="15876" width="10.85546875" style="279" customWidth="1"/>
    <col min="15877" max="15877" width="15" style="279" customWidth="1"/>
    <col min="15878" max="15878" width="17.140625" style="279" customWidth="1"/>
    <col min="15879" max="15879" width="4.7109375" style="279" customWidth="1"/>
    <col min="15880" max="15880" width="19" style="279" customWidth="1"/>
    <col min="15881" max="15881" width="11.140625" style="279" customWidth="1"/>
    <col min="15882" max="15882" width="32.85546875" style="279" customWidth="1"/>
    <col min="15883" max="15883" width="37" style="279" customWidth="1"/>
    <col min="15884" max="15884" width="36.7109375" style="279" customWidth="1"/>
    <col min="15885" max="15885" width="11.140625" style="279" customWidth="1"/>
    <col min="15886" max="15886" width="53.140625" style="279" customWidth="1"/>
    <col min="15887" max="15887" width="11.140625" style="279" customWidth="1"/>
    <col min="15888" max="15888" width="14.42578125" style="279" customWidth="1"/>
    <col min="15889" max="16128" width="11.140625" style="279"/>
    <col min="16129" max="16129" width="8.7109375" style="279" customWidth="1"/>
    <col min="16130" max="16130" width="36.28515625" style="279" customWidth="1"/>
    <col min="16131" max="16131" width="8.7109375" style="279" customWidth="1"/>
    <col min="16132" max="16132" width="10.85546875" style="279" customWidth="1"/>
    <col min="16133" max="16133" width="15" style="279" customWidth="1"/>
    <col min="16134" max="16134" width="17.140625" style="279" customWidth="1"/>
    <col min="16135" max="16135" width="4.7109375" style="279" customWidth="1"/>
    <col min="16136" max="16136" width="19" style="279" customWidth="1"/>
    <col min="16137" max="16137" width="11.140625" style="279" customWidth="1"/>
    <col min="16138" max="16138" width="32.85546875" style="279" customWidth="1"/>
    <col min="16139" max="16139" width="37" style="279" customWidth="1"/>
    <col min="16140" max="16140" width="36.7109375" style="279" customWidth="1"/>
    <col min="16141" max="16141" width="11.140625" style="279" customWidth="1"/>
    <col min="16142" max="16142" width="53.140625" style="279" customWidth="1"/>
    <col min="16143" max="16143" width="11.140625" style="279" customWidth="1"/>
    <col min="16144" max="16144" width="14.42578125" style="279" customWidth="1"/>
    <col min="16145" max="16384" width="11.140625" style="279"/>
  </cols>
  <sheetData>
    <row r="2" spans="1:16">
      <c r="A2" s="274" t="s">
        <v>260</v>
      </c>
      <c r="B2" s="275" t="s">
        <v>261</v>
      </c>
      <c r="C2" s="275"/>
      <c r="D2" s="276"/>
      <c r="E2" s="277"/>
      <c r="F2" s="278"/>
      <c r="P2" s="280"/>
    </row>
    <row r="3" spans="1:16">
      <c r="B3" s="275"/>
      <c r="C3" s="275"/>
      <c r="D3" s="276"/>
      <c r="E3" s="277"/>
      <c r="F3" s="278"/>
      <c r="P3" s="280"/>
    </row>
    <row r="5" spans="1:16" s="284" customFormat="1">
      <c r="A5" s="274" t="s">
        <v>262</v>
      </c>
      <c r="B5" s="275" t="s">
        <v>263</v>
      </c>
      <c r="C5" s="281"/>
      <c r="D5" s="276"/>
      <c r="E5" s="277"/>
      <c r="F5" s="282">
        <f>SUM(F168)</f>
        <v>0</v>
      </c>
      <c r="G5" s="283"/>
      <c r="J5" s="285"/>
      <c r="P5" s="280"/>
    </row>
    <row r="6" spans="1:16" s="284" customFormat="1">
      <c r="A6" s="274" t="s">
        <v>264</v>
      </c>
      <c r="B6" s="275" t="s">
        <v>265</v>
      </c>
      <c r="C6" s="275"/>
      <c r="D6" s="276"/>
      <c r="E6" s="277"/>
      <c r="F6" s="282">
        <f>SUM(F180)</f>
        <v>0</v>
      </c>
      <c r="G6" s="283"/>
      <c r="J6" s="285"/>
      <c r="P6" s="280"/>
    </row>
    <row r="7" spans="1:16" s="292" customFormat="1">
      <c r="A7" s="286"/>
      <c r="B7" s="287"/>
      <c r="C7" s="287"/>
      <c r="D7" s="288"/>
      <c r="E7" s="289"/>
      <c r="F7" s="290"/>
      <c r="G7" s="291"/>
      <c r="J7" s="293"/>
      <c r="P7" s="294"/>
    </row>
    <row r="8" spans="1:16" ht="15.75" thickBot="1">
      <c r="B8" s="295" t="s">
        <v>266</v>
      </c>
      <c r="C8" s="296"/>
      <c r="D8" s="297"/>
      <c r="E8" s="298"/>
      <c r="F8" s="282">
        <f>SUM(F5:F6)</f>
        <v>0</v>
      </c>
      <c r="G8" s="283"/>
      <c r="I8" s="280"/>
      <c r="J8" s="299"/>
      <c r="P8" s="300"/>
    </row>
    <row r="12" spans="1:16" s="284" customFormat="1" ht="15.75" thickBot="1">
      <c r="A12" s="274"/>
      <c r="B12" s="301"/>
      <c r="C12" s="301"/>
      <c r="D12" s="302"/>
      <c r="E12" s="303"/>
      <c r="F12" s="304"/>
      <c r="G12" s="279"/>
      <c r="P12" s="305"/>
    </row>
    <row r="13" spans="1:16" s="311" customFormat="1" ht="30.75" thickBot="1">
      <c r="A13" s="306" t="s">
        <v>53</v>
      </c>
      <c r="B13" s="307" t="s">
        <v>54</v>
      </c>
      <c r="C13" s="308" t="s">
        <v>267</v>
      </c>
      <c r="D13" s="309" t="s">
        <v>268</v>
      </c>
      <c r="E13" s="310" t="s">
        <v>269</v>
      </c>
      <c r="F13" s="310" t="s">
        <v>270</v>
      </c>
    </row>
    <row r="14" spans="1:16" s="284" customFormat="1">
      <c r="A14" s="274"/>
      <c r="B14" s="301"/>
      <c r="C14" s="301"/>
      <c r="D14" s="302"/>
      <c r="E14" s="303"/>
      <c r="F14" s="304"/>
      <c r="G14" s="279"/>
      <c r="P14" s="305"/>
    </row>
    <row r="15" spans="1:16" s="317" customFormat="1">
      <c r="A15" s="312" t="s">
        <v>271</v>
      </c>
      <c r="B15" s="313" t="s">
        <v>272</v>
      </c>
      <c r="C15" s="313"/>
      <c r="D15" s="314"/>
      <c r="E15" s="315"/>
      <c r="F15" s="278"/>
      <c r="G15" s="316"/>
      <c r="P15" s="318"/>
    </row>
    <row r="16" spans="1:16" s="284" customFormat="1">
      <c r="A16" s="274"/>
      <c r="B16" s="301"/>
      <c r="C16" s="301"/>
      <c r="D16" s="302"/>
      <c r="E16" s="303"/>
      <c r="F16" s="304"/>
      <c r="G16" s="279"/>
      <c r="P16" s="305"/>
    </row>
    <row r="17" spans="1:18">
      <c r="A17" s="319" t="s">
        <v>273</v>
      </c>
      <c r="B17" s="320" t="s">
        <v>45</v>
      </c>
      <c r="C17" s="320"/>
      <c r="D17" s="321"/>
      <c r="E17" s="322"/>
      <c r="F17" s="323"/>
      <c r="G17" s="284"/>
      <c r="P17" s="285"/>
    </row>
    <row r="18" spans="1:18" s="284" customFormat="1">
      <c r="A18" s="274"/>
      <c r="B18" s="301"/>
      <c r="C18" s="301"/>
      <c r="D18" s="302"/>
      <c r="E18" s="303"/>
      <c r="F18" s="304"/>
      <c r="G18" s="279"/>
      <c r="P18" s="305"/>
    </row>
    <row r="19" spans="1:18" s="317" customFormat="1">
      <c r="A19" s="312" t="s">
        <v>274</v>
      </c>
      <c r="B19" s="313" t="s">
        <v>275</v>
      </c>
      <c r="C19" s="313"/>
      <c r="D19" s="314"/>
      <c r="E19" s="315"/>
      <c r="F19" s="278"/>
      <c r="G19" s="316"/>
      <c r="P19" s="318"/>
    </row>
    <row r="20" spans="1:18" s="284" customFormat="1">
      <c r="A20" s="274"/>
      <c r="B20" s="301"/>
      <c r="C20" s="301"/>
      <c r="D20" s="302"/>
      <c r="E20" s="303"/>
      <c r="F20" s="304"/>
      <c r="G20" s="279"/>
      <c r="P20" s="305"/>
    </row>
    <row r="21" spans="1:18" s="284" customFormat="1" ht="42.75">
      <c r="A21" s="324" t="s">
        <v>276</v>
      </c>
      <c r="B21" s="325" t="s">
        <v>277</v>
      </c>
      <c r="C21" s="326" t="s">
        <v>60</v>
      </c>
      <c r="D21" s="327">
        <v>8</v>
      </c>
      <c r="E21" s="71"/>
      <c r="F21" s="328">
        <f>D21*E21</f>
        <v>0</v>
      </c>
      <c r="G21" s="279"/>
      <c r="P21" s="305"/>
    </row>
    <row r="22" spans="1:18" s="284" customFormat="1">
      <c r="A22" s="329"/>
      <c r="B22" s="330"/>
      <c r="C22" s="330"/>
      <c r="D22" s="331"/>
      <c r="E22" s="72"/>
      <c r="F22" s="332"/>
      <c r="P22" s="285"/>
    </row>
    <row r="23" spans="1:18" s="334" customFormat="1" ht="28.5">
      <c r="A23" s="333" t="s">
        <v>278</v>
      </c>
      <c r="B23" s="73" t="s">
        <v>279</v>
      </c>
      <c r="C23" s="326" t="s">
        <v>60</v>
      </c>
      <c r="D23" s="327">
        <v>7</v>
      </c>
      <c r="E23" s="71"/>
      <c r="F23" s="328">
        <f>D23*E23</f>
        <v>0</v>
      </c>
      <c r="G23" s="284"/>
      <c r="J23" s="335"/>
      <c r="P23" s="285"/>
    </row>
    <row r="24" spans="1:18" s="334" customFormat="1">
      <c r="A24" s="333"/>
      <c r="B24" s="73"/>
      <c r="C24" s="326"/>
      <c r="D24" s="327"/>
      <c r="E24" s="71"/>
      <c r="F24" s="328"/>
      <c r="G24" s="336"/>
      <c r="H24" s="337"/>
      <c r="J24" s="335"/>
      <c r="P24" s="285"/>
    </row>
    <row r="25" spans="1:18" s="341" customFormat="1" ht="99.75">
      <c r="A25" s="333" t="s">
        <v>280</v>
      </c>
      <c r="B25" s="73" t="s">
        <v>281</v>
      </c>
      <c r="C25" s="338" t="s">
        <v>60</v>
      </c>
      <c r="D25" s="339">
        <v>6</v>
      </c>
      <c r="E25" s="74"/>
      <c r="F25" s="340">
        <f>D25*E25</f>
        <v>0</v>
      </c>
      <c r="J25" s="342"/>
      <c r="P25" s="343"/>
    </row>
    <row r="26" spans="1:18" s="284" customFormat="1">
      <c r="A26" s="344"/>
      <c r="B26" s="335"/>
      <c r="C26" s="345"/>
      <c r="D26" s="346"/>
      <c r="E26" s="75"/>
      <c r="F26" s="347"/>
      <c r="G26" s="334"/>
      <c r="P26" s="348"/>
    </row>
    <row r="27" spans="1:18" s="317" customFormat="1">
      <c r="A27" s="349" t="s">
        <v>274</v>
      </c>
      <c r="B27" s="350" t="s">
        <v>282</v>
      </c>
      <c r="C27" s="351"/>
      <c r="D27" s="352"/>
      <c r="E27" s="76"/>
      <c r="F27" s="282">
        <f>SUM(F21:F25)</f>
        <v>0</v>
      </c>
      <c r="G27" s="353"/>
      <c r="H27" s="354"/>
      <c r="P27" s="318"/>
    </row>
    <row r="28" spans="1:18" s="284" customFormat="1">
      <c r="A28" s="274"/>
      <c r="B28" s="301"/>
      <c r="C28" s="301"/>
      <c r="D28" s="355"/>
      <c r="E28" s="79"/>
      <c r="F28" s="356"/>
      <c r="I28" s="279"/>
      <c r="R28" s="305"/>
    </row>
    <row r="29" spans="1:18" s="317" customFormat="1">
      <c r="A29" s="312" t="s">
        <v>283</v>
      </c>
      <c r="B29" s="313" t="s">
        <v>284</v>
      </c>
      <c r="C29" s="313"/>
      <c r="D29" s="357"/>
      <c r="E29" s="80"/>
      <c r="F29" s="318"/>
      <c r="I29" s="316"/>
      <c r="R29" s="318"/>
    </row>
    <row r="30" spans="1:18" s="284" customFormat="1">
      <c r="A30" s="274"/>
      <c r="B30" s="301"/>
      <c r="C30" s="301"/>
      <c r="D30" s="355"/>
      <c r="E30" s="79"/>
      <c r="F30" s="356"/>
      <c r="I30" s="279"/>
      <c r="R30" s="305"/>
    </row>
    <row r="31" spans="1:18" s="317" customFormat="1" ht="28.5">
      <c r="A31" s="324" t="s">
        <v>276</v>
      </c>
      <c r="B31" s="358" t="s">
        <v>285</v>
      </c>
      <c r="C31" s="359" t="s">
        <v>4</v>
      </c>
      <c r="D31" s="360">
        <v>3</v>
      </c>
      <c r="E31" s="77"/>
      <c r="F31" s="361">
        <f>D31*E31</f>
        <v>0</v>
      </c>
      <c r="I31" s="316"/>
      <c r="R31" s="356"/>
    </row>
    <row r="32" spans="1:18" s="317" customFormat="1">
      <c r="A32" s="344"/>
      <c r="B32" s="342" t="s">
        <v>286</v>
      </c>
      <c r="C32" s="362"/>
      <c r="D32" s="363"/>
      <c r="E32" s="78"/>
      <c r="F32" s="343"/>
      <c r="I32" s="341"/>
      <c r="R32" s="343"/>
    </row>
    <row r="33" spans="1:18" s="284" customFormat="1">
      <c r="A33" s="344"/>
      <c r="B33" s="335"/>
      <c r="C33" s="345"/>
      <c r="D33" s="364"/>
      <c r="E33" s="79"/>
      <c r="F33" s="343"/>
      <c r="I33" s="334"/>
      <c r="R33" s="348"/>
    </row>
    <row r="34" spans="1:18" s="317" customFormat="1">
      <c r="A34" s="349" t="s">
        <v>283</v>
      </c>
      <c r="B34" s="350" t="s">
        <v>287</v>
      </c>
      <c r="C34" s="351"/>
      <c r="D34" s="365"/>
      <c r="E34" s="80"/>
      <c r="F34" s="366">
        <f>SUM(F31:F31)</f>
        <v>0</v>
      </c>
      <c r="I34" s="353"/>
      <c r="J34" s="354"/>
      <c r="R34" s="318"/>
    </row>
    <row r="35" spans="1:18">
      <c r="A35" s="367"/>
      <c r="B35" s="325"/>
      <c r="C35" s="326"/>
      <c r="D35" s="368"/>
      <c r="E35" s="71"/>
      <c r="F35" s="328"/>
    </row>
    <row r="36" spans="1:18" s="284" customFormat="1">
      <c r="A36" s="344"/>
      <c r="B36" s="330"/>
      <c r="C36" s="369"/>
      <c r="D36" s="370"/>
      <c r="E36" s="81"/>
      <c r="F36" s="328"/>
      <c r="G36" s="371"/>
      <c r="H36" s="285"/>
      <c r="P36" s="280"/>
    </row>
    <row r="37" spans="1:18" s="317" customFormat="1">
      <c r="A37" s="372" t="s">
        <v>273</v>
      </c>
      <c r="B37" s="373" t="s">
        <v>288</v>
      </c>
      <c r="C37" s="373"/>
      <c r="D37" s="374"/>
      <c r="E37" s="88"/>
      <c r="F37" s="375">
        <f>SUM(F27+F34)</f>
        <v>0</v>
      </c>
      <c r="G37" s="316"/>
      <c r="P37" s="318"/>
    </row>
    <row r="38" spans="1:18" s="317" customFormat="1">
      <c r="A38" s="274"/>
      <c r="B38" s="313"/>
      <c r="C38" s="313"/>
      <c r="D38" s="314"/>
      <c r="E38" s="76"/>
      <c r="F38" s="278"/>
      <c r="G38" s="316"/>
      <c r="P38" s="318"/>
    </row>
    <row r="39" spans="1:18">
      <c r="A39" s="319" t="s">
        <v>289</v>
      </c>
      <c r="B39" s="320" t="s">
        <v>290</v>
      </c>
      <c r="C39" s="320"/>
      <c r="D39" s="321"/>
      <c r="E39" s="432"/>
      <c r="F39" s="323"/>
      <c r="G39" s="284"/>
      <c r="P39" s="285"/>
    </row>
    <row r="40" spans="1:18" s="284" customFormat="1">
      <c r="A40" s="274"/>
      <c r="B40" s="301"/>
      <c r="C40" s="301"/>
      <c r="D40" s="302"/>
      <c r="E40" s="75"/>
      <c r="F40" s="304"/>
      <c r="G40" s="279"/>
      <c r="P40" s="305"/>
    </row>
    <row r="41" spans="1:18" s="317" customFormat="1">
      <c r="A41" s="312" t="s">
        <v>291</v>
      </c>
      <c r="B41" s="313" t="s">
        <v>292</v>
      </c>
      <c r="C41" s="313"/>
      <c r="D41" s="314"/>
      <c r="E41" s="76"/>
      <c r="F41" s="278"/>
      <c r="G41" s="316"/>
      <c r="P41" s="318"/>
    </row>
    <row r="42" spans="1:18">
      <c r="A42" s="367"/>
      <c r="B42" s="325"/>
      <c r="C42" s="326"/>
      <c r="D42" s="368"/>
      <c r="E42" s="71"/>
      <c r="F42" s="328"/>
    </row>
    <row r="43" spans="1:18" ht="57">
      <c r="A43" s="333" t="s">
        <v>276</v>
      </c>
      <c r="B43" s="325" t="s">
        <v>293</v>
      </c>
      <c r="C43" s="83" t="s">
        <v>294</v>
      </c>
      <c r="D43" s="84">
        <v>134</v>
      </c>
      <c r="E43" s="71"/>
      <c r="F43" s="328">
        <f>D43*E43</f>
        <v>0</v>
      </c>
    </row>
    <row r="44" spans="1:18">
      <c r="A44" s="333"/>
      <c r="B44" s="325"/>
      <c r="C44" s="326"/>
      <c r="D44" s="368"/>
      <c r="E44" s="71"/>
      <c r="F44" s="328"/>
    </row>
    <row r="45" spans="1:18" ht="57">
      <c r="A45" s="333" t="s">
        <v>278</v>
      </c>
      <c r="B45" s="325" t="s">
        <v>295</v>
      </c>
      <c r="C45" s="83" t="s">
        <v>294</v>
      </c>
      <c r="D45" s="84">
        <v>2.2999999999999998</v>
      </c>
      <c r="E45" s="71"/>
      <c r="F45" s="328">
        <f>D45*E45</f>
        <v>0</v>
      </c>
    </row>
    <row r="46" spans="1:18">
      <c r="A46" s="333"/>
      <c r="B46" s="325"/>
      <c r="C46" s="326"/>
      <c r="D46" s="368"/>
      <c r="E46" s="71"/>
      <c r="F46" s="328"/>
    </row>
    <row r="47" spans="1:18" ht="71.25">
      <c r="A47" s="333" t="s">
        <v>280</v>
      </c>
      <c r="B47" s="325" t="s">
        <v>296</v>
      </c>
      <c r="C47" s="83" t="s">
        <v>294</v>
      </c>
      <c r="D47" s="84">
        <v>15</v>
      </c>
      <c r="E47" s="71"/>
      <c r="F47" s="328">
        <f>D47*E47</f>
        <v>0</v>
      </c>
    </row>
    <row r="48" spans="1:18" s="284" customFormat="1">
      <c r="A48" s="344"/>
      <c r="B48" s="335"/>
      <c r="C48" s="345"/>
      <c r="D48" s="346"/>
      <c r="E48" s="75"/>
      <c r="F48" s="347"/>
      <c r="G48" s="334"/>
      <c r="P48" s="348"/>
    </row>
    <row r="49" spans="1:16" s="317" customFormat="1">
      <c r="A49" s="349" t="s">
        <v>291</v>
      </c>
      <c r="B49" s="350" t="s">
        <v>297</v>
      </c>
      <c r="C49" s="351"/>
      <c r="D49" s="352"/>
      <c r="E49" s="76"/>
      <c r="F49" s="282">
        <f>SUM(F43:F47)</f>
        <v>0</v>
      </c>
      <c r="G49" s="353"/>
      <c r="H49" s="354"/>
      <c r="P49" s="318"/>
    </row>
    <row r="50" spans="1:16">
      <c r="A50" s="367"/>
      <c r="B50" s="325"/>
      <c r="C50" s="326"/>
      <c r="D50" s="368"/>
      <c r="E50" s="71"/>
      <c r="F50" s="328"/>
    </row>
    <row r="51" spans="1:16" s="317" customFormat="1">
      <c r="A51" s="274"/>
      <c r="B51" s="313"/>
      <c r="C51" s="313"/>
      <c r="D51" s="314"/>
      <c r="E51" s="76"/>
      <c r="F51" s="278"/>
      <c r="G51" s="316"/>
      <c r="P51" s="318"/>
    </row>
    <row r="52" spans="1:16">
      <c r="A52" s="349" t="s">
        <v>298</v>
      </c>
      <c r="B52" s="330" t="s">
        <v>299</v>
      </c>
      <c r="C52" s="330"/>
      <c r="D52" s="376"/>
      <c r="E52" s="85"/>
      <c r="F52" s="377"/>
      <c r="G52" s="284"/>
      <c r="P52" s="285"/>
    </row>
    <row r="53" spans="1:16" s="317" customFormat="1">
      <c r="A53" s="274"/>
      <c r="B53" s="313"/>
      <c r="C53" s="313"/>
      <c r="D53" s="314"/>
      <c r="E53" s="76"/>
      <c r="F53" s="278"/>
      <c r="G53" s="316"/>
      <c r="P53" s="318"/>
    </row>
    <row r="54" spans="1:16" ht="42.75">
      <c r="A54" s="333" t="s">
        <v>276</v>
      </c>
      <c r="B54" s="325" t="s">
        <v>300</v>
      </c>
      <c r="C54" s="83" t="s">
        <v>294</v>
      </c>
      <c r="D54" s="84">
        <v>27</v>
      </c>
      <c r="E54" s="71"/>
      <c r="F54" s="328">
        <f>D54*E54</f>
        <v>0</v>
      </c>
    </row>
    <row r="55" spans="1:16">
      <c r="A55" s="333"/>
      <c r="B55" s="325"/>
      <c r="C55" s="326"/>
      <c r="D55" s="368"/>
      <c r="E55" s="71"/>
      <c r="F55" s="328"/>
    </row>
    <row r="56" spans="1:16" ht="57">
      <c r="A56" s="333" t="s">
        <v>278</v>
      </c>
      <c r="B56" s="325" t="s">
        <v>301</v>
      </c>
      <c r="C56" s="83" t="s">
        <v>294</v>
      </c>
      <c r="D56" s="84">
        <v>107</v>
      </c>
      <c r="E56" s="71"/>
      <c r="F56" s="328">
        <f>D56*E56</f>
        <v>0</v>
      </c>
    </row>
    <row r="57" spans="1:16">
      <c r="A57" s="378"/>
      <c r="B57" s="325"/>
      <c r="C57" s="326"/>
      <c r="D57" s="368"/>
      <c r="E57" s="71"/>
      <c r="F57" s="328"/>
    </row>
    <row r="58" spans="1:16" s="317" customFormat="1">
      <c r="A58" s="379" t="s">
        <v>298</v>
      </c>
      <c r="B58" s="330" t="s">
        <v>302</v>
      </c>
      <c r="C58" s="351"/>
      <c r="D58" s="352"/>
      <c r="E58" s="76"/>
      <c r="F58" s="282">
        <f>SUM(F54:F56)</f>
        <v>0</v>
      </c>
      <c r="G58" s="353"/>
      <c r="H58" s="354"/>
      <c r="P58" s="318"/>
    </row>
    <row r="59" spans="1:16" s="317" customFormat="1">
      <c r="A59" s="380"/>
      <c r="B59" s="330"/>
      <c r="C59" s="351"/>
      <c r="D59" s="352"/>
      <c r="E59" s="76"/>
      <c r="F59" s="381"/>
      <c r="G59" s="353"/>
      <c r="H59" s="354"/>
      <c r="P59" s="318"/>
    </row>
    <row r="60" spans="1:16" s="317" customFormat="1">
      <c r="A60" s="382"/>
      <c r="B60" s="313"/>
      <c r="C60" s="313"/>
      <c r="D60" s="314"/>
      <c r="E60" s="76"/>
      <c r="F60" s="278"/>
      <c r="G60" s="316"/>
      <c r="P60" s="318"/>
    </row>
    <row r="61" spans="1:16">
      <c r="A61" s="349" t="s">
        <v>303</v>
      </c>
      <c r="B61" s="330" t="s">
        <v>304</v>
      </c>
      <c r="C61" s="330"/>
      <c r="D61" s="376"/>
      <c r="E61" s="85"/>
      <c r="F61" s="377"/>
      <c r="G61" s="284"/>
      <c r="P61" s="285"/>
    </row>
    <row r="62" spans="1:16" s="317" customFormat="1">
      <c r="A62" s="380"/>
      <c r="B62" s="330"/>
      <c r="C62" s="351"/>
      <c r="D62" s="352"/>
      <c r="E62" s="76"/>
      <c r="F62" s="381"/>
      <c r="G62" s="353"/>
      <c r="H62" s="354"/>
      <c r="P62" s="318"/>
    </row>
    <row r="63" spans="1:16" s="334" customFormat="1" ht="28.5">
      <c r="A63" s="333" t="s">
        <v>276</v>
      </c>
      <c r="B63" s="73" t="s">
        <v>305</v>
      </c>
      <c r="C63" s="326" t="s">
        <v>415</v>
      </c>
      <c r="D63" s="368">
        <v>134</v>
      </c>
      <c r="E63" s="71"/>
      <c r="F63" s="328">
        <f>D63*E63</f>
        <v>0</v>
      </c>
      <c r="G63" s="284"/>
      <c r="J63" s="335"/>
      <c r="P63" s="285"/>
    </row>
    <row r="64" spans="1:16">
      <c r="A64" s="367"/>
      <c r="B64" s="325"/>
      <c r="C64" s="326"/>
      <c r="D64" s="368"/>
      <c r="E64" s="71"/>
      <c r="F64" s="328"/>
    </row>
    <row r="65" spans="1:16" s="317" customFormat="1">
      <c r="A65" s="349" t="s">
        <v>303</v>
      </c>
      <c r="B65" s="330" t="s">
        <v>306</v>
      </c>
      <c r="C65" s="351"/>
      <c r="D65" s="352"/>
      <c r="E65" s="76"/>
      <c r="F65" s="282">
        <f>SUM(F60:F64)</f>
        <v>0</v>
      </c>
      <c r="G65" s="353"/>
      <c r="H65" s="354"/>
      <c r="P65" s="318"/>
    </row>
    <row r="66" spans="1:16" s="317" customFormat="1">
      <c r="A66" s="349"/>
      <c r="B66" s="330"/>
      <c r="C66" s="351"/>
      <c r="D66" s="352"/>
      <c r="E66" s="76"/>
      <c r="F66" s="381"/>
      <c r="G66" s="353"/>
      <c r="H66" s="354"/>
      <c r="P66" s="318"/>
    </row>
    <row r="67" spans="1:16" s="284" customFormat="1">
      <c r="A67" s="344"/>
      <c r="B67" s="330"/>
      <c r="C67" s="369"/>
      <c r="D67" s="370"/>
      <c r="E67" s="81"/>
      <c r="F67" s="383"/>
      <c r="G67" s="371"/>
      <c r="H67" s="285"/>
      <c r="P67" s="280"/>
    </row>
    <row r="68" spans="1:16" s="317" customFormat="1">
      <c r="A68" s="372" t="s">
        <v>289</v>
      </c>
      <c r="B68" s="373" t="s">
        <v>307</v>
      </c>
      <c r="C68" s="373"/>
      <c r="D68" s="374"/>
      <c r="E68" s="88"/>
      <c r="F68" s="384">
        <f>SUM(F65+F58+F49)</f>
        <v>0</v>
      </c>
      <c r="G68" s="316"/>
      <c r="P68" s="318"/>
    </row>
    <row r="69" spans="1:16" s="317" customFormat="1">
      <c r="A69" s="312"/>
      <c r="B69" s="313"/>
      <c r="C69" s="313"/>
      <c r="D69" s="357"/>
      <c r="E69" s="80"/>
      <c r="F69" s="318"/>
      <c r="G69" s="316"/>
      <c r="P69" s="318"/>
    </row>
    <row r="70" spans="1:16">
      <c r="A70" s="319" t="s">
        <v>308</v>
      </c>
      <c r="B70" s="320" t="s">
        <v>309</v>
      </c>
      <c r="C70" s="320"/>
      <c r="D70" s="321"/>
      <c r="E70" s="432"/>
      <c r="F70" s="323"/>
      <c r="G70" s="284"/>
      <c r="P70" s="285"/>
    </row>
    <row r="71" spans="1:16" s="284" customFormat="1">
      <c r="A71" s="312"/>
      <c r="B71" s="301"/>
      <c r="C71" s="301"/>
      <c r="D71" s="302"/>
      <c r="E71" s="75"/>
      <c r="F71" s="304"/>
      <c r="G71" s="279"/>
      <c r="P71" s="305"/>
    </row>
    <row r="72" spans="1:16" s="317" customFormat="1">
      <c r="A72" s="312" t="s">
        <v>310</v>
      </c>
      <c r="B72" s="330" t="s">
        <v>311</v>
      </c>
      <c r="C72" s="313"/>
      <c r="D72" s="314"/>
      <c r="E72" s="76"/>
      <c r="F72" s="278"/>
      <c r="G72" s="316"/>
      <c r="P72" s="318"/>
    </row>
    <row r="73" spans="1:16" s="284" customFormat="1">
      <c r="A73" s="274"/>
      <c r="B73" s="301"/>
      <c r="C73" s="301"/>
      <c r="D73" s="302"/>
      <c r="E73" s="75"/>
      <c r="F73" s="304"/>
      <c r="G73" s="279"/>
      <c r="P73" s="305"/>
    </row>
    <row r="74" spans="1:16" s="284" customFormat="1">
      <c r="A74" s="367"/>
      <c r="B74" s="325"/>
      <c r="C74" s="326"/>
      <c r="D74" s="385"/>
      <c r="E74" s="85"/>
      <c r="F74" s="377"/>
      <c r="P74" s="285"/>
    </row>
    <row r="75" spans="1:16" s="334" customFormat="1" ht="42.75">
      <c r="A75" s="333" t="s">
        <v>276</v>
      </c>
      <c r="B75" s="73" t="s">
        <v>312</v>
      </c>
      <c r="C75" s="326" t="s">
        <v>256</v>
      </c>
      <c r="D75" s="368">
        <v>85</v>
      </c>
      <c r="E75" s="71"/>
      <c r="F75" s="328">
        <f>D75*E75</f>
        <v>0</v>
      </c>
      <c r="G75" s="284"/>
      <c r="J75" s="335"/>
      <c r="P75" s="285"/>
    </row>
    <row r="76" spans="1:16" s="284" customFormat="1">
      <c r="A76" s="333"/>
      <c r="B76" s="386"/>
      <c r="C76" s="338"/>
      <c r="D76" s="387"/>
      <c r="E76" s="85"/>
      <c r="F76" s="377"/>
      <c r="P76" s="285"/>
    </row>
    <row r="77" spans="1:16" s="334" customFormat="1" ht="42.75">
      <c r="A77" s="333" t="s">
        <v>278</v>
      </c>
      <c r="B77" s="73" t="s">
        <v>313</v>
      </c>
      <c r="C77" s="326" t="s">
        <v>256</v>
      </c>
      <c r="D77" s="368">
        <v>370</v>
      </c>
      <c r="E77" s="71"/>
      <c r="F77" s="328">
        <f>D77*E77</f>
        <v>0</v>
      </c>
      <c r="G77" s="284"/>
      <c r="J77" s="335"/>
      <c r="P77" s="285"/>
    </row>
    <row r="78" spans="1:16">
      <c r="E78" s="75"/>
    </row>
    <row r="79" spans="1:16" s="317" customFormat="1">
      <c r="A79" s="349" t="s">
        <v>310</v>
      </c>
      <c r="B79" s="330" t="s">
        <v>314</v>
      </c>
      <c r="C79" s="351"/>
      <c r="D79" s="352"/>
      <c r="E79" s="76"/>
      <c r="F79" s="282">
        <f>SUM(F75:F77)</f>
        <v>0</v>
      </c>
      <c r="G79" s="353"/>
      <c r="H79" s="354"/>
      <c r="P79" s="318"/>
    </row>
    <row r="80" spans="1:16" s="284" customFormat="1">
      <c r="A80" s="274"/>
      <c r="B80" s="301"/>
      <c r="C80" s="301"/>
      <c r="D80" s="302"/>
      <c r="E80" s="75"/>
      <c r="F80" s="304"/>
      <c r="G80" s="279"/>
      <c r="P80" s="305"/>
    </row>
    <row r="81" spans="1:16" s="317" customFormat="1">
      <c r="A81" s="312" t="s">
        <v>315</v>
      </c>
      <c r="B81" s="330" t="s">
        <v>316</v>
      </c>
      <c r="C81" s="313"/>
      <c r="D81" s="314"/>
      <c r="E81" s="76"/>
      <c r="F81" s="278"/>
      <c r="G81" s="316"/>
      <c r="P81" s="318"/>
    </row>
    <row r="82" spans="1:16" s="317" customFormat="1">
      <c r="A82" s="349"/>
      <c r="B82" s="330"/>
      <c r="C82" s="351"/>
      <c r="D82" s="352"/>
      <c r="E82" s="76"/>
      <c r="F82" s="381"/>
      <c r="G82" s="353"/>
      <c r="H82" s="354"/>
      <c r="P82" s="318"/>
    </row>
    <row r="83" spans="1:16" s="334" customFormat="1" ht="156.75">
      <c r="A83" s="333" t="s">
        <v>276</v>
      </c>
      <c r="B83" s="73" t="s">
        <v>317</v>
      </c>
      <c r="C83" s="326" t="s">
        <v>4</v>
      </c>
      <c r="D83" s="368">
        <v>3</v>
      </c>
      <c r="E83" s="71"/>
      <c r="F83" s="328">
        <f>D83*E83</f>
        <v>0</v>
      </c>
      <c r="G83" s="284"/>
      <c r="J83" s="335"/>
      <c r="P83" s="285"/>
    </row>
    <row r="84" spans="1:16" s="284" customFormat="1">
      <c r="A84" s="333"/>
      <c r="B84" s="386"/>
      <c r="C84" s="338"/>
      <c r="D84" s="387"/>
      <c r="E84" s="85"/>
      <c r="F84" s="377"/>
      <c r="P84" s="285"/>
    </row>
    <row r="85" spans="1:16" s="284" customFormat="1" ht="42.75">
      <c r="A85" s="333" t="s">
        <v>278</v>
      </c>
      <c r="B85" s="325" t="s">
        <v>318</v>
      </c>
      <c r="C85" s="326" t="s">
        <v>4</v>
      </c>
      <c r="D85" s="368">
        <v>3</v>
      </c>
      <c r="E85" s="71"/>
      <c r="F85" s="328">
        <f>D85*E85</f>
        <v>0</v>
      </c>
      <c r="P85" s="285"/>
    </row>
    <row r="86" spans="1:16">
      <c r="E86" s="75"/>
    </row>
    <row r="87" spans="1:16" s="317" customFormat="1">
      <c r="A87" s="349" t="s">
        <v>315</v>
      </c>
      <c r="B87" s="330" t="s">
        <v>319</v>
      </c>
      <c r="C87" s="351"/>
      <c r="D87" s="352"/>
      <c r="E87" s="76"/>
      <c r="F87" s="282">
        <f>SUM(F83:F85)</f>
        <v>0</v>
      </c>
      <c r="G87" s="353"/>
      <c r="H87" s="354"/>
      <c r="P87" s="318"/>
    </row>
    <row r="88" spans="1:16" s="284" customFormat="1">
      <c r="A88" s="344"/>
      <c r="B88" s="330"/>
      <c r="C88" s="369"/>
      <c r="D88" s="370"/>
      <c r="E88" s="81"/>
      <c r="F88" s="388"/>
      <c r="G88" s="371"/>
      <c r="H88" s="285"/>
      <c r="P88" s="280"/>
    </row>
    <row r="89" spans="1:16" s="317" customFormat="1">
      <c r="A89" s="372" t="s">
        <v>308</v>
      </c>
      <c r="B89" s="389" t="s">
        <v>320</v>
      </c>
      <c r="C89" s="373"/>
      <c r="D89" s="374"/>
      <c r="E89" s="88"/>
      <c r="F89" s="375">
        <f>SUM(F87+F79)</f>
        <v>0</v>
      </c>
      <c r="G89" s="316"/>
      <c r="P89" s="318"/>
    </row>
    <row r="90" spans="1:16" s="317" customFormat="1">
      <c r="A90" s="274"/>
      <c r="B90" s="313"/>
      <c r="C90" s="313"/>
      <c r="D90" s="314"/>
      <c r="E90" s="76"/>
      <c r="F90" s="278"/>
      <c r="G90" s="316"/>
      <c r="P90" s="318"/>
    </row>
    <row r="91" spans="1:16">
      <c r="A91" s="349" t="s">
        <v>321</v>
      </c>
      <c r="B91" s="330" t="s">
        <v>322</v>
      </c>
      <c r="C91" s="330"/>
      <c r="D91" s="376"/>
      <c r="E91" s="85"/>
      <c r="F91" s="377"/>
      <c r="G91" s="284"/>
      <c r="P91" s="285"/>
    </row>
    <row r="92" spans="1:16" s="284" customFormat="1">
      <c r="A92" s="312"/>
      <c r="B92" s="301"/>
      <c r="C92" s="301"/>
      <c r="D92" s="302"/>
      <c r="E92" s="75"/>
      <c r="F92" s="304"/>
      <c r="G92" s="279"/>
      <c r="P92" s="305"/>
    </row>
    <row r="93" spans="1:16" s="317" customFormat="1">
      <c r="A93" s="390" t="s">
        <v>323</v>
      </c>
      <c r="B93" s="320" t="s">
        <v>324</v>
      </c>
      <c r="C93" s="391"/>
      <c r="D93" s="392"/>
      <c r="E93" s="89"/>
      <c r="F93" s="393"/>
      <c r="G93" s="316"/>
      <c r="P93" s="318"/>
    </row>
    <row r="94" spans="1:16" s="284" customFormat="1">
      <c r="A94" s="274"/>
      <c r="B94" s="301"/>
      <c r="C94" s="301"/>
      <c r="D94" s="302"/>
      <c r="E94" s="75"/>
      <c r="F94" s="304"/>
      <c r="G94" s="279"/>
      <c r="P94" s="305"/>
    </row>
    <row r="95" spans="1:16" s="341" customFormat="1" ht="57">
      <c r="A95" s="333" t="s">
        <v>276</v>
      </c>
      <c r="B95" s="73" t="s">
        <v>325</v>
      </c>
      <c r="C95" s="338" t="s">
        <v>4</v>
      </c>
      <c r="D95" s="394">
        <v>10</v>
      </c>
      <c r="E95" s="74"/>
      <c r="F95" s="340">
        <f>D95*E95</f>
        <v>0</v>
      </c>
      <c r="G95" s="317"/>
      <c r="J95" s="342"/>
      <c r="P95" s="354"/>
    </row>
    <row r="96" spans="1:16" s="284" customFormat="1">
      <c r="A96" s="333"/>
      <c r="B96" s="325"/>
      <c r="C96" s="326"/>
      <c r="D96" s="385"/>
      <c r="E96" s="85"/>
      <c r="F96" s="377"/>
      <c r="P96" s="285"/>
    </row>
    <row r="97" spans="1:16" s="284" customFormat="1" ht="57">
      <c r="A97" s="333" t="s">
        <v>278</v>
      </c>
      <c r="B97" s="325" t="s">
        <v>326</v>
      </c>
      <c r="C97" s="83" t="s">
        <v>294</v>
      </c>
      <c r="D97" s="368">
        <v>1.7</v>
      </c>
      <c r="E97" s="71"/>
      <c r="F97" s="328">
        <f>D97*E97</f>
        <v>0</v>
      </c>
      <c r="P97" s="285"/>
    </row>
    <row r="98" spans="1:16">
      <c r="E98" s="75"/>
    </row>
    <row r="99" spans="1:16" s="317" customFormat="1">
      <c r="A99" s="319" t="s">
        <v>323</v>
      </c>
      <c r="B99" s="320" t="s">
        <v>327</v>
      </c>
      <c r="C99" s="395"/>
      <c r="D99" s="396"/>
      <c r="E99" s="89"/>
      <c r="F99" s="375">
        <f>SUM(F95:F97)</f>
        <v>0</v>
      </c>
      <c r="G99" s="353"/>
      <c r="H99" s="354"/>
      <c r="P99" s="318"/>
    </row>
    <row r="100" spans="1:16" s="284" customFormat="1">
      <c r="A100" s="344"/>
      <c r="B100" s="330"/>
      <c r="C100" s="369"/>
      <c r="D100" s="370"/>
      <c r="E100" s="81"/>
      <c r="F100" s="397"/>
      <c r="G100" s="371"/>
      <c r="H100" s="285"/>
      <c r="P100" s="280"/>
    </row>
    <row r="101" spans="1:16" s="317" customFormat="1">
      <c r="A101" s="398" t="s">
        <v>321</v>
      </c>
      <c r="B101" s="399" t="s">
        <v>328</v>
      </c>
      <c r="C101" s="400"/>
      <c r="D101" s="401"/>
      <c r="E101" s="82"/>
      <c r="F101" s="282">
        <f>SUM(F99)</f>
        <v>0</v>
      </c>
      <c r="G101" s="316"/>
      <c r="P101" s="318"/>
    </row>
    <row r="102" spans="1:16" s="317" customFormat="1">
      <c r="A102" s="274"/>
      <c r="B102" s="313"/>
      <c r="C102" s="313"/>
      <c r="D102" s="314"/>
      <c r="E102" s="76"/>
      <c r="F102" s="278"/>
      <c r="G102" s="316"/>
      <c r="P102" s="318"/>
    </row>
    <row r="103" spans="1:16" s="317" customFormat="1">
      <c r="A103" s="274"/>
      <c r="B103" s="313"/>
      <c r="C103" s="313"/>
      <c r="D103" s="314"/>
      <c r="E103" s="76"/>
      <c r="F103" s="278"/>
      <c r="G103" s="316"/>
      <c r="P103" s="318"/>
    </row>
    <row r="104" spans="1:16" s="316" customFormat="1">
      <c r="A104" s="349" t="s">
        <v>264</v>
      </c>
      <c r="B104" s="350" t="s">
        <v>329</v>
      </c>
      <c r="C104" s="350"/>
      <c r="D104" s="402"/>
      <c r="E104" s="433"/>
      <c r="F104" s="377"/>
      <c r="G104" s="317"/>
      <c r="P104" s="354"/>
    </row>
    <row r="105" spans="1:16" s="284" customFormat="1">
      <c r="A105" s="274"/>
      <c r="B105" s="301"/>
      <c r="C105" s="301"/>
      <c r="D105" s="302"/>
      <c r="E105" s="75"/>
      <c r="F105" s="304"/>
      <c r="G105" s="279"/>
      <c r="P105" s="305"/>
    </row>
    <row r="106" spans="1:16" s="317" customFormat="1">
      <c r="A106" s="312" t="s">
        <v>330</v>
      </c>
      <c r="B106" s="330" t="s">
        <v>331</v>
      </c>
      <c r="C106" s="313"/>
      <c r="D106" s="314"/>
      <c r="E106" s="76"/>
      <c r="F106" s="278"/>
      <c r="G106" s="316"/>
      <c r="P106" s="318"/>
    </row>
    <row r="107" spans="1:16" s="284" customFormat="1">
      <c r="A107" s="274"/>
      <c r="B107" s="301"/>
      <c r="C107" s="301"/>
      <c r="D107" s="302"/>
      <c r="E107" s="75"/>
      <c r="F107" s="304"/>
      <c r="G107" s="279"/>
      <c r="P107" s="305"/>
    </row>
    <row r="108" spans="1:16" s="284" customFormat="1">
      <c r="A108" s="367"/>
      <c r="B108" s="325"/>
      <c r="C108" s="326"/>
      <c r="D108" s="385"/>
      <c r="E108" s="85"/>
      <c r="F108" s="377"/>
      <c r="P108" s="285"/>
    </row>
    <row r="109" spans="1:16" s="334" customFormat="1" ht="42.75">
      <c r="A109" s="333" t="s">
        <v>276</v>
      </c>
      <c r="B109" s="73" t="s">
        <v>332</v>
      </c>
      <c r="C109" s="326" t="s">
        <v>256</v>
      </c>
      <c r="D109" s="368">
        <v>94</v>
      </c>
      <c r="E109" s="71"/>
      <c r="F109" s="328">
        <f>D109*E109</f>
        <v>0</v>
      </c>
      <c r="G109" s="284"/>
      <c r="J109" s="335"/>
      <c r="P109" s="285"/>
    </row>
    <row r="110" spans="1:16" s="284" customFormat="1">
      <c r="A110" s="333"/>
      <c r="B110" s="386"/>
      <c r="C110" s="338"/>
      <c r="D110" s="387"/>
      <c r="E110" s="85"/>
      <c r="F110" s="377"/>
      <c r="P110" s="285"/>
    </row>
    <row r="111" spans="1:16" s="334" customFormat="1" ht="42.75">
      <c r="A111" s="333" t="s">
        <v>278</v>
      </c>
      <c r="B111" s="73" t="s">
        <v>333</v>
      </c>
      <c r="C111" s="326" t="s">
        <v>256</v>
      </c>
      <c r="D111" s="368">
        <v>415</v>
      </c>
      <c r="E111" s="71"/>
      <c r="F111" s="328">
        <f>D111*E111</f>
        <v>0</v>
      </c>
      <c r="G111" s="284"/>
      <c r="J111" s="335"/>
      <c r="P111" s="285"/>
    </row>
    <row r="112" spans="1:16" s="284" customFormat="1">
      <c r="A112" s="333"/>
      <c r="B112" s="386"/>
      <c r="C112" s="338"/>
      <c r="D112" s="387"/>
      <c r="E112" s="85"/>
      <c r="F112" s="377"/>
      <c r="P112" s="285"/>
    </row>
    <row r="113" spans="1:16" s="334" customFormat="1" ht="28.5">
      <c r="A113" s="333" t="s">
        <v>334</v>
      </c>
      <c r="B113" s="73" t="s">
        <v>335</v>
      </c>
      <c r="C113" s="326" t="s">
        <v>336</v>
      </c>
      <c r="D113" s="368">
        <v>1</v>
      </c>
      <c r="E113" s="71"/>
      <c r="F113" s="328">
        <f>D113*E113</f>
        <v>0</v>
      </c>
      <c r="G113" s="284"/>
      <c r="J113" s="335"/>
      <c r="P113" s="285"/>
    </row>
    <row r="114" spans="1:16" s="284" customFormat="1">
      <c r="A114" s="333"/>
      <c r="B114" s="386"/>
      <c r="C114" s="338"/>
      <c r="D114" s="387"/>
      <c r="E114" s="85"/>
      <c r="F114" s="377"/>
      <c r="P114" s="285"/>
    </row>
    <row r="115" spans="1:16" s="284" customFormat="1" ht="142.5">
      <c r="A115" s="333" t="s">
        <v>280</v>
      </c>
      <c r="B115" s="325" t="s">
        <v>337</v>
      </c>
      <c r="C115" s="326" t="s">
        <v>4</v>
      </c>
      <c r="D115" s="368">
        <v>10</v>
      </c>
      <c r="E115" s="71"/>
      <c r="F115" s="328">
        <f>D115*E115</f>
        <v>0</v>
      </c>
      <c r="P115" s="285"/>
    </row>
    <row r="116" spans="1:16" s="284" customFormat="1">
      <c r="A116" s="333"/>
      <c r="B116" s="386"/>
      <c r="C116" s="338"/>
      <c r="D116" s="387"/>
      <c r="E116" s="85"/>
      <c r="F116" s="377"/>
      <c r="P116" s="285"/>
    </row>
    <row r="117" spans="1:16" s="284" customFormat="1" ht="57">
      <c r="A117" s="333" t="s">
        <v>338</v>
      </c>
      <c r="B117" s="325" t="s">
        <v>339</v>
      </c>
      <c r="C117" s="326" t="s">
        <v>4</v>
      </c>
      <c r="D117" s="368">
        <v>10</v>
      </c>
      <c r="E117" s="71"/>
      <c r="F117" s="328">
        <f>D117*E117</f>
        <v>0</v>
      </c>
      <c r="P117" s="285"/>
    </row>
    <row r="118" spans="1:16" s="284" customFormat="1">
      <c r="A118" s="333"/>
      <c r="B118" s="325"/>
      <c r="C118" s="326"/>
      <c r="D118" s="385"/>
      <c r="E118" s="85"/>
      <c r="F118" s="377"/>
      <c r="P118" s="285"/>
    </row>
    <row r="119" spans="1:16" s="284" customFormat="1" ht="299.25">
      <c r="A119" s="333" t="s">
        <v>340</v>
      </c>
      <c r="B119" s="403" t="s">
        <v>341</v>
      </c>
      <c r="C119" s="326" t="s">
        <v>4</v>
      </c>
      <c r="D119" s="368">
        <v>10</v>
      </c>
      <c r="E119" s="71"/>
      <c r="F119" s="328">
        <f>D119*E119</f>
        <v>0</v>
      </c>
      <c r="P119" s="285"/>
    </row>
    <row r="120" spans="1:16" s="284" customFormat="1">
      <c r="A120" s="333"/>
      <c r="B120" s="386"/>
      <c r="C120" s="338"/>
      <c r="D120" s="387"/>
      <c r="E120" s="85"/>
      <c r="F120" s="377"/>
      <c r="P120" s="285"/>
    </row>
    <row r="121" spans="1:16" s="284" customFormat="1" ht="42.75">
      <c r="A121" s="333" t="s">
        <v>342</v>
      </c>
      <c r="B121" s="325" t="s">
        <v>343</v>
      </c>
      <c r="C121" s="326" t="s">
        <v>256</v>
      </c>
      <c r="D121" s="368">
        <v>352</v>
      </c>
      <c r="E121" s="71"/>
      <c r="F121" s="328">
        <f>D121*E121</f>
        <v>0</v>
      </c>
      <c r="P121" s="285"/>
    </row>
    <row r="122" spans="1:16" s="284" customFormat="1">
      <c r="A122" s="333"/>
      <c r="B122" s="325"/>
      <c r="C122" s="326"/>
      <c r="D122" s="385"/>
      <c r="E122" s="85"/>
      <c r="F122" s="377"/>
      <c r="P122" s="285"/>
    </row>
    <row r="123" spans="1:16" s="284" customFormat="1" ht="42.75">
      <c r="A123" s="333" t="s">
        <v>344</v>
      </c>
      <c r="B123" s="325" t="s">
        <v>345</v>
      </c>
      <c r="C123" s="326" t="s">
        <v>4</v>
      </c>
      <c r="D123" s="368">
        <v>11</v>
      </c>
      <c r="E123" s="71"/>
      <c r="F123" s="328">
        <f>D123*E123</f>
        <v>0</v>
      </c>
      <c r="P123" s="285"/>
    </row>
    <row r="124" spans="1:16" s="284" customFormat="1">
      <c r="A124" s="333"/>
      <c r="B124" s="386"/>
      <c r="C124" s="338"/>
      <c r="D124" s="387"/>
      <c r="E124" s="85"/>
      <c r="F124" s="377"/>
      <c r="P124" s="285"/>
    </row>
    <row r="125" spans="1:16" s="284" customFormat="1" ht="28.5">
      <c r="A125" s="333" t="s">
        <v>346</v>
      </c>
      <c r="B125" s="325" t="s">
        <v>347</v>
      </c>
      <c r="C125" s="326" t="s">
        <v>4</v>
      </c>
      <c r="D125" s="368">
        <v>10</v>
      </c>
      <c r="E125" s="71"/>
      <c r="F125" s="328">
        <f>D125*E125</f>
        <v>0</v>
      </c>
      <c r="P125" s="285"/>
    </row>
    <row r="126" spans="1:16" s="284" customFormat="1">
      <c r="A126" s="333"/>
      <c r="B126" s="325"/>
      <c r="C126" s="326"/>
      <c r="D126" s="385"/>
      <c r="E126" s="85"/>
      <c r="F126" s="377"/>
      <c r="P126" s="285"/>
    </row>
    <row r="127" spans="1:16" s="284" customFormat="1" ht="28.5">
      <c r="A127" s="333" t="s">
        <v>348</v>
      </c>
      <c r="B127" s="325" t="s">
        <v>349</v>
      </c>
      <c r="C127" s="326" t="s">
        <v>256</v>
      </c>
      <c r="D127" s="368">
        <v>350</v>
      </c>
      <c r="E127" s="71"/>
      <c r="F127" s="328">
        <f>D127*E127</f>
        <v>0</v>
      </c>
      <c r="P127" s="285"/>
    </row>
    <row r="128" spans="1:16" s="284" customFormat="1">
      <c r="A128" s="333"/>
      <c r="B128" s="386"/>
      <c r="C128" s="338"/>
      <c r="D128" s="387"/>
      <c r="E128" s="85"/>
      <c r="F128" s="377"/>
      <c r="P128" s="285"/>
    </row>
    <row r="129" spans="1:16" s="284" customFormat="1" ht="28.5">
      <c r="A129" s="333" t="s">
        <v>350</v>
      </c>
      <c r="B129" s="325" t="s">
        <v>351</v>
      </c>
      <c r="C129" s="326" t="s">
        <v>4</v>
      </c>
      <c r="D129" s="368">
        <v>1</v>
      </c>
      <c r="E129" s="71"/>
      <c r="F129" s="328">
        <f>D129*E129</f>
        <v>0</v>
      </c>
      <c r="P129" s="285"/>
    </row>
    <row r="130" spans="1:16" s="284" customFormat="1">
      <c r="A130" s="333"/>
      <c r="B130" s="325"/>
      <c r="C130" s="326"/>
      <c r="D130" s="385"/>
      <c r="E130" s="85"/>
      <c r="F130" s="377"/>
      <c r="P130" s="285"/>
    </row>
    <row r="131" spans="1:16" s="284" customFormat="1" ht="28.5">
      <c r="A131" s="333" t="s">
        <v>352</v>
      </c>
      <c r="B131" s="325" t="s">
        <v>353</v>
      </c>
      <c r="C131" s="326" t="s">
        <v>4</v>
      </c>
      <c r="D131" s="368">
        <v>1</v>
      </c>
      <c r="E131" s="71"/>
      <c r="F131" s="328">
        <f>D131*E131</f>
        <v>0</v>
      </c>
      <c r="P131" s="285"/>
    </row>
    <row r="132" spans="1:16" s="284" customFormat="1">
      <c r="A132" s="367"/>
      <c r="B132" s="386"/>
      <c r="C132" s="338"/>
      <c r="D132" s="387"/>
      <c r="E132" s="85"/>
      <c r="F132" s="377"/>
      <c r="P132" s="285"/>
    </row>
    <row r="133" spans="1:16" s="317" customFormat="1">
      <c r="A133" s="349" t="s">
        <v>330</v>
      </c>
      <c r="B133" s="330" t="s">
        <v>354</v>
      </c>
      <c r="C133" s="351"/>
      <c r="D133" s="352"/>
      <c r="E133" s="76"/>
      <c r="F133" s="282">
        <f>SUM(F106:F131)</f>
        <v>0</v>
      </c>
      <c r="G133" s="353"/>
      <c r="H133" s="354"/>
      <c r="P133" s="318"/>
    </row>
    <row r="134" spans="1:16" s="284" customFormat="1">
      <c r="A134" s="344"/>
      <c r="B134" s="335"/>
      <c r="C134" s="345"/>
      <c r="D134" s="346"/>
      <c r="E134" s="75"/>
      <c r="F134" s="347"/>
      <c r="G134" s="334"/>
      <c r="P134" s="348"/>
    </row>
    <row r="135" spans="1:16" s="316" customFormat="1">
      <c r="A135" s="349" t="s">
        <v>355</v>
      </c>
      <c r="B135" s="350" t="s">
        <v>356</v>
      </c>
      <c r="C135" s="350"/>
      <c r="D135" s="402"/>
      <c r="E135" s="433"/>
      <c r="F135" s="377"/>
      <c r="G135" s="317"/>
      <c r="P135" s="354"/>
    </row>
    <row r="136" spans="1:16" s="284" customFormat="1">
      <c r="A136" s="367"/>
      <c r="B136" s="325"/>
      <c r="C136" s="326"/>
      <c r="D136" s="385"/>
      <c r="E136" s="85"/>
      <c r="F136" s="377"/>
      <c r="P136" s="285"/>
    </row>
    <row r="137" spans="1:16" s="334" customFormat="1" ht="28.5">
      <c r="A137" s="333" t="s">
        <v>276</v>
      </c>
      <c r="B137" s="73" t="s">
        <v>357</v>
      </c>
      <c r="C137" s="404" t="s">
        <v>60</v>
      </c>
      <c r="D137" s="405">
        <v>24</v>
      </c>
      <c r="E137" s="86"/>
      <c r="F137" s="406">
        <f>D137*E137</f>
        <v>0</v>
      </c>
      <c r="G137" s="284"/>
      <c r="J137" s="335"/>
      <c r="P137" s="285"/>
    </row>
    <row r="138" spans="1:16" s="284" customFormat="1">
      <c r="A138" s="333"/>
      <c r="B138" s="386"/>
      <c r="C138" s="359"/>
      <c r="D138" s="363"/>
      <c r="E138" s="87"/>
      <c r="F138" s="354"/>
      <c r="P138" s="285"/>
    </row>
    <row r="139" spans="1:16" s="334" customFormat="1">
      <c r="A139" s="333" t="s">
        <v>278</v>
      </c>
      <c r="B139" s="73" t="s">
        <v>358</v>
      </c>
      <c r="C139" s="404" t="s">
        <v>60</v>
      </c>
      <c r="D139" s="405">
        <v>16</v>
      </c>
      <c r="E139" s="86"/>
      <c r="F139" s="406">
        <f>D139*E139</f>
        <v>0</v>
      </c>
      <c r="G139" s="284"/>
      <c r="J139" s="335"/>
      <c r="P139" s="285"/>
    </row>
    <row r="140" spans="1:16" s="284" customFormat="1">
      <c r="A140" s="333"/>
      <c r="B140" s="386"/>
      <c r="C140" s="359"/>
      <c r="D140" s="363"/>
      <c r="E140" s="87"/>
      <c r="F140" s="354"/>
      <c r="P140" s="285"/>
    </row>
    <row r="141" spans="1:16" s="334" customFormat="1">
      <c r="A141" s="333" t="s">
        <v>280</v>
      </c>
      <c r="B141" s="73" t="s">
        <v>359</v>
      </c>
      <c r="C141" s="404" t="s">
        <v>60</v>
      </c>
      <c r="D141" s="405">
        <v>10</v>
      </c>
      <c r="E141" s="86"/>
      <c r="F141" s="406">
        <f>D141*E141</f>
        <v>0</v>
      </c>
      <c r="G141" s="284"/>
      <c r="J141" s="335"/>
      <c r="P141" s="285"/>
    </row>
    <row r="142" spans="1:16" s="284" customFormat="1">
      <c r="A142" s="333"/>
      <c r="B142" s="386"/>
      <c r="C142" s="359"/>
      <c r="D142" s="363"/>
      <c r="E142" s="87"/>
      <c r="F142" s="354"/>
      <c r="P142" s="285"/>
    </row>
    <row r="143" spans="1:16" s="334" customFormat="1" ht="42.75">
      <c r="A143" s="333" t="s">
        <v>334</v>
      </c>
      <c r="B143" s="73" t="s">
        <v>360</v>
      </c>
      <c r="C143" s="404" t="s">
        <v>60</v>
      </c>
      <c r="D143" s="405">
        <v>25</v>
      </c>
      <c r="E143" s="86"/>
      <c r="F143" s="406">
        <f>D143*E143</f>
        <v>0</v>
      </c>
      <c r="G143" s="284"/>
      <c r="J143" s="335"/>
      <c r="P143" s="285"/>
    </row>
    <row r="144" spans="1:16" s="284" customFormat="1">
      <c r="A144" s="333"/>
      <c r="B144" s="386"/>
      <c r="C144" s="359"/>
      <c r="D144" s="363"/>
      <c r="E144" s="87"/>
      <c r="F144" s="354"/>
      <c r="P144" s="285"/>
    </row>
    <row r="145" spans="1:16" s="334" customFormat="1" ht="28.5">
      <c r="A145" s="333" t="s">
        <v>338</v>
      </c>
      <c r="B145" s="73" t="s">
        <v>361</v>
      </c>
      <c r="C145" s="404" t="s">
        <v>60</v>
      </c>
      <c r="D145" s="405">
        <v>30</v>
      </c>
      <c r="E145" s="86"/>
      <c r="F145" s="406">
        <f>D145*E145</f>
        <v>0</v>
      </c>
      <c r="G145" s="284"/>
      <c r="J145" s="335"/>
      <c r="P145" s="285"/>
    </row>
    <row r="146" spans="1:16" s="284" customFormat="1">
      <c r="A146" s="367"/>
      <c r="B146" s="386"/>
      <c r="C146" s="338"/>
      <c r="D146" s="387"/>
      <c r="E146" s="85"/>
      <c r="F146" s="377"/>
      <c r="P146" s="285"/>
    </row>
    <row r="147" spans="1:16" s="317" customFormat="1">
      <c r="A147" s="349" t="s">
        <v>355</v>
      </c>
      <c r="B147" s="330" t="s">
        <v>362</v>
      </c>
      <c r="C147" s="351"/>
      <c r="D147" s="352"/>
      <c r="E147" s="76"/>
      <c r="F147" s="282">
        <f>SUM(F137:F145)</f>
        <v>0</v>
      </c>
      <c r="G147" s="353"/>
      <c r="H147" s="354"/>
      <c r="P147" s="318"/>
    </row>
    <row r="148" spans="1:16" s="284" customFormat="1">
      <c r="A148" s="367"/>
      <c r="B148" s="386"/>
      <c r="C148" s="338"/>
      <c r="D148" s="387"/>
      <c r="E148" s="85"/>
      <c r="F148" s="377"/>
      <c r="P148" s="285"/>
    </row>
    <row r="149" spans="1:16" s="316" customFormat="1">
      <c r="A149" s="349" t="s">
        <v>363</v>
      </c>
      <c r="B149" s="350" t="s">
        <v>364</v>
      </c>
      <c r="C149" s="350"/>
      <c r="D149" s="402"/>
      <c r="E149" s="433"/>
      <c r="F149" s="377"/>
      <c r="G149" s="317"/>
      <c r="P149" s="354"/>
    </row>
    <row r="150" spans="1:16" s="284" customFormat="1">
      <c r="A150" s="367"/>
      <c r="B150" s="325"/>
      <c r="C150" s="326"/>
      <c r="D150" s="385"/>
      <c r="E150" s="85"/>
      <c r="F150" s="377"/>
      <c r="P150" s="285"/>
    </row>
    <row r="151" spans="1:16" s="334" customFormat="1" ht="42.75">
      <c r="A151" s="333" t="s">
        <v>276</v>
      </c>
      <c r="B151" s="73" t="s">
        <v>365</v>
      </c>
      <c r="C151" s="326" t="s">
        <v>336</v>
      </c>
      <c r="D151" s="368">
        <v>1</v>
      </c>
      <c r="E151" s="71"/>
      <c r="F151" s="328">
        <f>D151*E151</f>
        <v>0</v>
      </c>
      <c r="G151" s="284"/>
      <c r="J151" s="335"/>
      <c r="P151" s="285"/>
    </row>
    <row r="152" spans="1:16" s="284" customFormat="1">
      <c r="A152" s="367"/>
      <c r="B152" s="325"/>
      <c r="C152" s="326"/>
      <c r="D152" s="385"/>
      <c r="E152" s="85"/>
      <c r="F152" s="377"/>
      <c r="P152" s="285"/>
    </row>
    <row r="153" spans="1:16" s="334" customFormat="1" ht="28.5">
      <c r="A153" s="333" t="s">
        <v>278</v>
      </c>
      <c r="B153" s="73" t="s">
        <v>366</v>
      </c>
      <c r="C153" s="326" t="s">
        <v>336</v>
      </c>
      <c r="D153" s="368">
        <v>1</v>
      </c>
      <c r="E153" s="71"/>
      <c r="F153" s="328">
        <f>D153*E153</f>
        <v>0</v>
      </c>
      <c r="G153" s="284"/>
      <c r="J153" s="335"/>
      <c r="P153" s="285"/>
    </row>
    <row r="154" spans="1:16" s="284" customFormat="1">
      <c r="A154" s="367"/>
      <c r="B154" s="386"/>
      <c r="C154" s="338"/>
      <c r="D154" s="387"/>
      <c r="E154" s="85"/>
      <c r="F154" s="377"/>
      <c r="P154" s="285"/>
    </row>
    <row r="155" spans="1:16" s="317" customFormat="1">
      <c r="A155" s="349" t="s">
        <v>363</v>
      </c>
      <c r="B155" s="330" t="s">
        <v>367</v>
      </c>
      <c r="C155" s="351"/>
      <c r="D155" s="352"/>
      <c r="E155" s="76"/>
      <c r="F155" s="282">
        <f>SUM(F151:F153)</f>
        <v>0</v>
      </c>
      <c r="G155" s="353"/>
      <c r="H155" s="354"/>
      <c r="P155" s="318"/>
    </row>
    <row r="156" spans="1:16" s="284" customFormat="1">
      <c r="A156" s="344"/>
      <c r="B156" s="330"/>
      <c r="C156" s="369"/>
      <c r="D156" s="370"/>
      <c r="E156" s="81"/>
      <c r="F156" s="383"/>
      <c r="G156" s="371"/>
      <c r="H156" s="285"/>
      <c r="P156" s="280"/>
    </row>
    <row r="157" spans="1:16" s="414" customFormat="1">
      <c r="A157" s="407" t="s">
        <v>368</v>
      </c>
      <c r="B157" s="408" t="s">
        <v>369</v>
      </c>
      <c r="C157" s="409"/>
      <c r="D157" s="410"/>
      <c r="E157" s="411"/>
      <c r="F157" s="412">
        <f>SUM(F155+F147+F133)</f>
        <v>0</v>
      </c>
      <c r="G157" s="413"/>
      <c r="P157" s="415"/>
    </row>
    <row r="158" spans="1:16" s="317" customFormat="1">
      <c r="A158" s="274"/>
      <c r="B158" s="313"/>
      <c r="C158" s="313"/>
      <c r="D158" s="314"/>
      <c r="E158" s="315"/>
      <c r="F158" s="278"/>
      <c r="G158" s="316"/>
      <c r="P158" s="318"/>
    </row>
    <row r="160" spans="1:16" s="416" customFormat="1">
      <c r="A160" s="286" t="s">
        <v>262</v>
      </c>
      <c r="B160" s="287" t="s">
        <v>263</v>
      </c>
      <c r="C160" s="287"/>
      <c r="D160" s="288"/>
      <c r="E160" s="289"/>
      <c r="F160" s="415"/>
      <c r="P160" s="294"/>
    </row>
    <row r="161" spans="1:16" s="416" customFormat="1">
      <c r="A161" s="286"/>
      <c r="B161" s="287"/>
      <c r="C161" s="287"/>
      <c r="D161" s="288"/>
      <c r="E161" s="289"/>
      <c r="F161" s="415"/>
      <c r="P161" s="294"/>
    </row>
    <row r="162" spans="1:16" s="416" customFormat="1">
      <c r="A162" s="286"/>
      <c r="B162" s="417"/>
      <c r="C162" s="417"/>
      <c r="D162" s="418"/>
      <c r="E162" s="419"/>
      <c r="F162" s="420"/>
      <c r="P162" s="421"/>
    </row>
    <row r="163" spans="1:16" s="292" customFormat="1">
      <c r="A163" s="422" t="s">
        <v>273</v>
      </c>
      <c r="B163" s="292" t="s">
        <v>45</v>
      </c>
      <c r="C163" s="423"/>
      <c r="D163" s="288"/>
      <c r="E163" s="289"/>
      <c r="F163" s="412">
        <f>SUM(F37)</f>
        <v>0</v>
      </c>
      <c r="G163" s="291"/>
      <c r="J163" s="293"/>
      <c r="P163" s="294"/>
    </row>
    <row r="164" spans="1:16" s="292" customFormat="1">
      <c r="A164" s="422" t="s">
        <v>289</v>
      </c>
      <c r="B164" s="292" t="s">
        <v>290</v>
      </c>
      <c r="C164" s="423"/>
      <c r="D164" s="288"/>
      <c r="E164" s="289"/>
      <c r="F164" s="412">
        <f>SUM(F68)</f>
        <v>0</v>
      </c>
      <c r="G164" s="291"/>
      <c r="J164" s="293"/>
      <c r="P164" s="294"/>
    </row>
    <row r="165" spans="1:16" s="292" customFormat="1">
      <c r="A165" s="424" t="s">
        <v>308</v>
      </c>
      <c r="B165" s="425" t="s">
        <v>320</v>
      </c>
      <c r="C165" s="426"/>
      <c r="D165" s="288"/>
      <c r="E165" s="289"/>
      <c r="F165" s="412">
        <f>SUM(F89)</f>
        <v>0</v>
      </c>
      <c r="G165" s="291"/>
      <c r="J165" s="293"/>
      <c r="P165" s="294"/>
    </row>
    <row r="166" spans="1:16" s="416" customFormat="1">
      <c r="A166" s="424" t="s">
        <v>321</v>
      </c>
      <c r="B166" s="425" t="s">
        <v>328</v>
      </c>
      <c r="C166" s="427"/>
      <c r="D166" s="288"/>
      <c r="E166" s="289"/>
      <c r="F166" s="412">
        <f>SUM(F101)</f>
        <v>0</v>
      </c>
      <c r="G166" s="291"/>
      <c r="J166" s="294"/>
      <c r="P166" s="294"/>
    </row>
    <row r="167" spans="1:16" s="416" customFormat="1">
      <c r="A167" s="286"/>
      <c r="B167" s="423"/>
      <c r="C167" s="423"/>
      <c r="D167" s="288"/>
      <c r="E167" s="289"/>
      <c r="F167" s="415"/>
      <c r="J167" s="294"/>
      <c r="P167" s="294"/>
    </row>
    <row r="168" spans="1:16" s="416" customFormat="1" ht="15.75" thickBot="1">
      <c r="A168" s="407"/>
      <c r="B168" s="409" t="s">
        <v>370</v>
      </c>
      <c r="C168" s="409"/>
      <c r="D168" s="410"/>
      <c r="E168" s="428"/>
      <c r="F168" s="412">
        <f>SUM(F163:F166)</f>
        <v>0</v>
      </c>
      <c r="G168" s="291"/>
      <c r="I168" s="294"/>
      <c r="J168" s="288"/>
      <c r="P168" s="429"/>
    </row>
    <row r="169" spans="1:16" s="416" customFormat="1">
      <c r="A169" s="286"/>
      <c r="B169" s="417"/>
      <c r="C169" s="417"/>
      <c r="D169" s="418"/>
      <c r="E169" s="419"/>
      <c r="F169" s="420"/>
      <c r="P169" s="421"/>
    </row>
    <row r="170" spans="1:16" s="416" customFormat="1">
      <c r="A170" s="286"/>
      <c r="B170" s="417"/>
      <c r="C170" s="417"/>
      <c r="D170" s="418"/>
      <c r="E170" s="419"/>
      <c r="F170" s="420"/>
      <c r="P170" s="421"/>
    </row>
    <row r="171" spans="1:16" s="416" customFormat="1">
      <c r="A171" s="286"/>
      <c r="B171" s="417"/>
      <c r="C171" s="417"/>
      <c r="D171" s="418"/>
      <c r="E171" s="419"/>
      <c r="F171" s="420"/>
      <c r="P171" s="421"/>
    </row>
    <row r="172" spans="1:16" s="416" customFormat="1">
      <c r="A172" s="286"/>
      <c r="B172" s="417"/>
      <c r="C172" s="417"/>
      <c r="D172" s="418"/>
      <c r="E172" s="419"/>
      <c r="F172" s="420"/>
      <c r="P172" s="421"/>
    </row>
    <row r="173" spans="1:16" s="416" customFormat="1">
      <c r="A173" s="286" t="s">
        <v>264</v>
      </c>
      <c r="B173" s="287" t="s">
        <v>265</v>
      </c>
      <c r="C173" s="287"/>
      <c r="D173" s="288"/>
      <c r="E173" s="289"/>
      <c r="F173" s="415"/>
      <c r="P173" s="294"/>
    </row>
    <row r="174" spans="1:16" s="416" customFormat="1">
      <c r="A174" s="286"/>
      <c r="B174" s="287"/>
      <c r="C174" s="287"/>
      <c r="D174" s="288"/>
      <c r="E174" s="289"/>
      <c r="F174" s="415"/>
      <c r="P174" s="294"/>
    </row>
    <row r="175" spans="1:16" s="416" customFormat="1">
      <c r="A175" s="286"/>
      <c r="B175" s="417"/>
      <c r="C175" s="417"/>
      <c r="D175" s="418"/>
      <c r="E175" s="419"/>
      <c r="F175" s="420"/>
      <c r="P175" s="421"/>
    </row>
    <row r="176" spans="1:16" s="292" customFormat="1">
      <c r="A176" s="422" t="s">
        <v>330</v>
      </c>
      <c r="B176" s="292" t="s">
        <v>331</v>
      </c>
      <c r="C176" s="423"/>
      <c r="D176" s="288"/>
      <c r="E176" s="289"/>
      <c r="F176" s="412">
        <f>SUM(F133)</f>
        <v>0</v>
      </c>
      <c r="G176" s="291"/>
      <c r="J176" s="293"/>
      <c r="P176" s="294"/>
    </row>
    <row r="177" spans="1:16" s="292" customFormat="1">
      <c r="A177" s="422" t="s">
        <v>355</v>
      </c>
      <c r="B177" s="292" t="s">
        <v>356</v>
      </c>
      <c r="C177" s="423"/>
      <c r="D177" s="288"/>
      <c r="E177" s="289"/>
      <c r="F177" s="412">
        <f>SUM(F147)</f>
        <v>0</v>
      </c>
      <c r="G177" s="291"/>
      <c r="J177" s="293"/>
      <c r="P177" s="294"/>
    </row>
    <row r="178" spans="1:16" s="292" customFormat="1">
      <c r="A178" s="430" t="s">
        <v>363</v>
      </c>
      <c r="B178" s="414" t="s">
        <v>364</v>
      </c>
      <c r="C178" s="427"/>
      <c r="D178" s="288"/>
      <c r="E178" s="289"/>
      <c r="F178" s="412">
        <f>SUM(F155)</f>
        <v>0</v>
      </c>
      <c r="G178" s="291"/>
      <c r="J178" s="293"/>
      <c r="P178" s="294"/>
    </row>
    <row r="179" spans="1:16" s="416" customFormat="1">
      <c r="A179" s="286"/>
      <c r="B179" s="423"/>
      <c r="C179" s="423"/>
      <c r="D179" s="288"/>
      <c r="E179" s="289"/>
      <c r="F179" s="415"/>
      <c r="J179" s="294"/>
      <c r="P179" s="294"/>
    </row>
    <row r="180" spans="1:16" s="416" customFormat="1" ht="15.75" thickBot="1">
      <c r="A180" s="407"/>
      <c r="B180" s="431" t="s">
        <v>265</v>
      </c>
      <c r="C180" s="409"/>
      <c r="D180" s="410"/>
      <c r="E180" s="428"/>
      <c r="F180" s="412">
        <f>SUM(F176:F179)</f>
        <v>0</v>
      </c>
      <c r="G180" s="291"/>
      <c r="I180" s="294"/>
      <c r="J180" s="288"/>
      <c r="P180" s="429"/>
    </row>
    <row r="181" spans="1:16" s="416" customFormat="1">
      <c r="A181" s="286"/>
      <c r="B181" s="417"/>
      <c r="C181" s="417"/>
      <c r="D181" s="418"/>
      <c r="E181" s="419"/>
      <c r="F181" s="420"/>
      <c r="P181" s="421"/>
    </row>
  </sheetData>
  <sheetProtection algorithmName="SHA-512" hashValue="s5xG52AsRZAXWNFbbyi1eYO6DDTQSblXKaHzjDd9e/yYLMQwVOk59+/C7OlH0sn9cFHc2/WVzOZpoG7T40dEyA==" saltValue="1uGhdazq5z7bHlOQqqTNFw==" spinCount="100000" sheet="1"/>
  <pageMargins left="0.7" right="0.7" top="0.75" bottom="0.75" header="0.3" footer="0.3"/>
  <pageSetup paperSize="9" scale="2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98"/>
  <sheetViews>
    <sheetView topLeftCell="A11" workbookViewId="0">
      <selection activeCell="F27" sqref="F27"/>
    </sheetView>
  </sheetViews>
  <sheetFormatPr defaultColWidth="13.7109375" defaultRowHeight="14.25"/>
  <cols>
    <col min="1" max="1" width="3.85546875" style="439" customWidth="1"/>
    <col min="2" max="2" width="1.42578125" style="438" customWidth="1"/>
    <col min="3" max="3" width="27" style="438" customWidth="1"/>
    <col min="4" max="4" width="9.140625" style="439" customWidth="1"/>
    <col min="5" max="5" width="11" style="438" customWidth="1"/>
    <col min="6" max="6" width="12.85546875" style="440" customWidth="1"/>
    <col min="7" max="7" width="19" style="441" customWidth="1"/>
    <col min="8" max="256" width="13.7109375" style="438"/>
    <col min="257" max="257" width="3.85546875" style="438" customWidth="1"/>
    <col min="258" max="258" width="1.42578125" style="438" customWidth="1"/>
    <col min="259" max="259" width="27" style="438" customWidth="1"/>
    <col min="260" max="260" width="9.140625" style="438" customWidth="1"/>
    <col min="261" max="261" width="11" style="438" customWidth="1"/>
    <col min="262" max="262" width="12.85546875" style="438" customWidth="1"/>
    <col min="263" max="263" width="19" style="438" customWidth="1"/>
    <col min="264" max="512" width="13.7109375" style="438"/>
    <col min="513" max="513" width="3.85546875" style="438" customWidth="1"/>
    <col min="514" max="514" width="1.42578125" style="438" customWidth="1"/>
    <col min="515" max="515" width="27" style="438" customWidth="1"/>
    <col min="516" max="516" width="9.140625" style="438" customWidth="1"/>
    <col min="517" max="517" width="11" style="438" customWidth="1"/>
    <col min="518" max="518" width="12.85546875" style="438" customWidth="1"/>
    <col min="519" max="519" width="19" style="438" customWidth="1"/>
    <col min="520" max="768" width="13.7109375" style="438"/>
    <col min="769" max="769" width="3.85546875" style="438" customWidth="1"/>
    <col min="770" max="770" width="1.42578125" style="438" customWidth="1"/>
    <col min="771" max="771" width="27" style="438" customWidth="1"/>
    <col min="772" max="772" width="9.140625" style="438" customWidth="1"/>
    <col min="773" max="773" width="11" style="438" customWidth="1"/>
    <col min="774" max="774" width="12.85546875" style="438" customWidth="1"/>
    <col min="775" max="775" width="19" style="438" customWidth="1"/>
    <col min="776" max="1024" width="13.7109375" style="438"/>
    <col min="1025" max="1025" width="3.85546875" style="438" customWidth="1"/>
    <col min="1026" max="1026" width="1.42578125" style="438" customWidth="1"/>
    <col min="1027" max="1027" width="27" style="438" customWidth="1"/>
    <col min="1028" max="1028" width="9.140625" style="438" customWidth="1"/>
    <col min="1029" max="1029" width="11" style="438" customWidth="1"/>
    <col min="1030" max="1030" width="12.85546875" style="438" customWidth="1"/>
    <col min="1031" max="1031" width="19" style="438" customWidth="1"/>
    <col min="1032" max="1280" width="13.7109375" style="438"/>
    <col min="1281" max="1281" width="3.85546875" style="438" customWidth="1"/>
    <col min="1282" max="1282" width="1.42578125" style="438" customWidth="1"/>
    <col min="1283" max="1283" width="27" style="438" customWidth="1"/>
    <col min="1284" max="1284" width="9.140625" style="438" customWidth="1"/>
    <col min="1285" max="1285" width="11" style="438" customWidth="1"/>
    <col min="1286" max="1286" width="12.85546875" style="438" customWidth="1"/>
    <col min="1287" max="1287" width="19" style="438" customWidth="1"/>
    <col min="1288" max="1536" width="13.7109375" style="438"/>
    <col min="1537" max="1537" width="3.85546875" style="438" customWidth="1"/>
    <col min="1538" max="1538" width="1.42578125" style="438" customWidth="1"/>
    <col min="1539" max="1539" width="27" style="438" customWidth="1"/>
    <col min="1540" max="1540" width="9.140625" style="438" customWidth="1"/>
    <col min="1541" max="1541" width="11" style="438" customWidth="1"/>
    <col min="1542" max="1542" width="12.85546875" style="438" customWidth="1"/>
    <col min="1543" max="1543" width="19" style="438" customWidth="1"/>
    <col min="1544" max="1792" width="13.7109375" style="438"/>
    <col min="1793" max="1793" width="3.85546875" style="438" customWidth="1"/>
    <col min="1794" max="1794" width="1.42578125" style="438" customWidth="1"/>
    <col min="1795" max="1795" width="27" style="438" customWidth="1"/>
    <col min="1796" max="1796" width="9.140625" style="438" customWidth="1"/>
    <col min="1797" max="1797" width="11" style="438" customWidth="1"/>
    <col min="1798" max="1798" width="12.85546875" style="438" customWidth="1"/>
    <col min="1799" max="1799" width="19" style="438" customWidth="1"/>
    <col min="1800" max="2048" width="13.7109375" style="438"/>
    <col min="2049" max="2049" width="3.85546875" style="438" customWidth="1"/>
    <col min="2050" max="2050" width="1.42578125" style="438" customWidth="1"/>
    <col min="2051" max="2051" width="27" style="438" customWidth="1"/>
    <col min="2052" max="2052" width="9.140625" style="438" customWidth="1"/>
    <col min="2053" max="2053" width="11" style="438" customWidth="1"/>
    <col min="2054" max="2054" width="12.85546875" style="438" customWidth="1"/>
    <col min="2055" max="2055" width="19" style="438" customWidth="1"/>
    <col min="2056" max="2304" width="13.7109375" style="438"/>
    <col min="2305" max="2305" width="3.85546875" style="438" customWidth="1"/>
    <col min="2306" max="2306" width="1.42578125" style="438" customWidth="1"/>
    <col min="2307" max="2307" width="27" style="438" customWidth="1"/>
    <col min="2308" max="2308" width="9.140625" style="438" customWidth="1"/>
    <col min="2309" max="2309" width="11" style="438" customWidth="1"/>
    <col min="2310" max="2310" width="12.85546875" style="438" customWidth="1"/>
    <col min="2311" max="2311" width="19" style="438" customWidth="1"/>
    <col min="2312" max="2560" width="13.7109375" style="438"/>
    <col min="2561" max="2561" width="3.85546875" style="438" customWidth="1"/>
    <col min="2562" max="2562" width="1.42578125" style="438" customWidth="1"/>
    <col min="2563" max="2563" width="27" style="438" customWidth="1"/>
    <col min="2564" max="2564" width="9.140625" style="438" customWidth="1"/>
    <col min="2565" max="2565" width="11" style="438" customWidth="1"/>
    <col min="2566" max="2566" width="12.85546875" style="438" customWidth="1"/>
    <col min="2567" max="2567" width="19" style="438" customWidth="1"/>
    <col min="2568" max="2816" width="13.7109375" style="438"/>
    <col min="2817" max="2817" width="3.85546875" style="438" customWidth="1"/>
    <col min="2818" max="2818" width="1.42578125" style="438" customWidth="1"/>
    <col min="2819" max="2819" width="27" style="438" customWidth="1"/>
    <col min="2820" max="2820" width="9.140625" style="438" customWidth="1"/>
    <col min="2821" max="2821" width="11" style="438" customWidth="1"/>
    <col min="2822" max="2822" width="12.85546875" style="438" customWidth="1"/>
    <col min="2823" max="2823" width="19" style="438" customWidth="1"/>
    <col min="2824" max="3072" width="13.7109375" style="438"/>
    <col min="3073" max="3073" width="3.85546875" style="438" customWidth="1"/>
    <col min="3074" max="3074" width="1.42578125" style="438" customWidth="1"/>
    <col min="3075" max="3075" width="27" style="438" customWidth="1"/>
    <col min="3076" max="3076" width="9.140625" style="438" customWidth="1"/>
    <col min="3077" max="3077" width="11" style="438" customWidth="1"/>
    <col min="3078" max="3078" width="12.85546875" style="438" customWidth="1"/>
    <col min="3079" max="3079" width="19" style="438" customWidth="1"/>
    <col min="3080" max="3328" width="13.7109375" style="438"/>
    <col min="3329" max="3329" width="3.85546875" style="438" customWidth="1"/>
    <col min="3330" max="3330" width="1.42578125" style="438" customWidth="1"/>
    <col min="3331" max="3331" width="27" style="438" customWidth="1"/>
    <col min="3332" max="3332" width="9.140625" style="438" customWidth="1"/>
    <col min="3333" max="3333" width="11" style="438" customWidth="1"/>
    <col min="3334" max="3334" width="12.85546875" style="438" customWidth="1"/>
    <col min="3335" max="3335" width="19" style="438" customWidth="1"/>
    <col min="3336" max="3584" width="13.7109375" style="438"/>
    <col min="3585" max="3585" width="3.85546875" style="438" customWidth="1"/>
    <col min="3586" max="3586" width="1.42578125" style="438" customWidth="1"/>
    <col min="3587" max="3587" width="27" style="438" customWidth="1"/>
    <col min="3588" max="3588" width="9.140625" style="438" customWidth="1"/>
    <col min="3589" max="3589" width="11" style="438" customWidth="1"/>
    <col min="3590" max="3590" width="12.85546875" style="438" customWidth="1"/>
    <col min="3591" max="3591" width="19" style="438" customWidth="1"/>
    <col min="3592" max="3840" width="13.7109375" style="438"/>
    <col min="3841" max="3841" width="3.85546875" style="438" customWidth="1"/>
    <col min="3842" max="3842" width="1.42578125" style="438" customWidth="1"/>
    <col min="3843" max="3843" width="27" style="438" customWidth="1"/>
    <col min="3844" max="3844" width="9.140625" style="438" customWidth="1"/>
    <col min="3845" max="3845" width="11" style="438" customWidth="1"/>
    <col min="3846" max="3846" width="12.85546875" style="438" customWidth="1"/>
    <col min="3847" max="3847" width="19" style="438" customWidth="1"/>
    <col min="3848" max="4096" width="13.7109375" style="438"/>
    <col min="4097" max="4097" width="3.85546875" style="438" customWidth="1"/>
    <col min="4098" max="4098" width="1.42578125" style="438" customWidth="1"/>
    <col min="4099" max="4099" width="27" style="438" customWidth="1"/>
    <col min="4100" max="4100" width="9.140625" style="438" customWidth="1"/>
    <col min="4101" max="4101" width="11" style="438" customWidth="1"/>
    <col min="4102" max="4102" width="12.85546875" style="438" customWidth="1"/>
    <col min="4103" max="4103" width="19" style="438" customWidth="1"/>
    <col min="4104" max="4352" width="13.7109375" style="438"/>
    <col min="4353" max="4353" width="3.85546875" style="438" customWidth="1"/>
    <col min="4354" max="4354" width="1.42578125" style="438" customWidth="1"/>
    <col min="4355" max="4355" width="27" style="438" customWidth="1"/>
    <col min="4356" max="4356" width="9.140625" style="438" customWidth="1"/>
    <col min="4357" max="4357" width="11" style="438" customWidth="1"/>
    <col min="4358" max="4358" width="12.85546875" style="438" customWidth="1"/>
    <col min="4359" max="4359" width="19" style="438" customWidth="1"/>
    <col min="4360" max="4608" width="13.7109375" style="438"/>
    <col min="4609" max="4609" width="3.85546875" style="438" customWidth="1"/>
    <col min="4610" max="4610" width="1.42578125" style="438" customWidth="1"/>
    <col min="4611" max="4611" width="27" style="438" customWidth="1"/>
    <col min="4612" max="4612" width="9.140625" style="438" customWidth="1"/>
    <col min="4613" max="4613" width="11" style="438" customWidth="1"/>
    <col min="4614" max="4614" width="12.85546875" style="438" customWidth="1"/>
    <col min="4615" max="4615" width="19" style="438" customWidth="1"/>
    <col min="4616" max="4864" width="13.7109375" style="438"/>
    <col min="4865" max="4865" width="3.85546875" style="438" customWidth="1"/>
    <col min="4866" max="4866" width="1.42578125" style="438" customWidth="1"/>
    <col min="4867" max="4867" width="27" style="438" customWidth="1"/>
    <col min="4868" max="4868" width="9.140625" style="438" customWidth="1"/>
    <col min="4869" max="4869" width="11" style="438" customWidth="1"/>
    <col min="4870" max="4870" width="12.85546875" style="438" customWidth="1"/>
    <col min="4871" max="4871" width="19" style="438" customWidth="1"/>
    <col min="4872" max="5120" width="13.7109375" style="438"/>
    <col min="5121" max="5121" width="3.85546875" style="438" customWidth="1"/>
    <col min="5122" max="5122" width="1.42578125" style="438" customWidth="1"/>
    <col min="5123" max="5123" width="27" style="438" customWidth="1"/>
    <col min="5124" max="5124" width="9.140625" style="438" customWidth="1"/>
    <col min="5125" max="5125" width="11" style="438" customWidth="1"/>
    <col min="5126" max="5126" width="12.85546875" style="438" customWidth="1"/>
    <col min="5127" max="5127" width="19" style="438" customWidth="1"/>
    <col min="5128" max="5376" width="13.7109375" style="438"/>
    <col min="5377" max="5377" width="3.85546875" style="438" customWidth="1"/>
    <col min="5378" max="5378" width="1.42578125" style="438" customWidth="1"/>
    <col min="5379" max="5379" width="27" style="438" customWidth="1"/>
    <col min="5380" max="5380" width="9.140625" style="438" customWidth="1"/>
    <col min="5381" max="5381" width="11" style="438" customWidth="1"/>
    <col min="5382" max="5382" width="12.85546875" style="438" customWidth="1"/>
    <col min="5383" max="5383" width="19" style="438" customWidth="1"/>
    <col min="5384" max="5632" width="13.7109375" style="438"/>
    <col min="5633" max="5633" width="3.85546875" style="438" customWidth="1"/>
    <col min="5634" max="5634" width="1.42578125" style="438" customWidth="1"/>
    <col min="5635" max="5635" width="27" style="438" customWidth="1"/>
    <col min="5636" max="5636" width="9.140625" style="438" customWidth="1"/>
    <col min="5637" max="5637" width="11" style="438" customWidth="1"/>
    <col min="5638" max="5638" width="12.85546875" style="438" customWidth="1"/>
    <col min="5639" max="5639" width="19" style="438" customWidth="1"/>
    <col min="5640" max="5888" width="13.7109375" style="438"/>
    <col min="5889" max="5889" width="3.85546875" style="438" customWidth="1"/>
    <col min="5890" max="5890" width="1.42578125" style="438" customWidth="1"/>
    <col min="5891" max="5891" width="27" style="438" customWidth="1"/>
    <col min="5892" max="5892" width="9.140625" style="438" customWidth="1"/>
    <col min="5893" max="5893" width="11" style="438" customWidth="1"/>
    <col min="5894" max="5894" width="12.85546875" style="438" customWidth="1"/>
    <col min="5895" max="5895" width="19" style="438" customWidth="1"/>
    <col min="5896" max="6144" width="13.7109375" style="438"/>
    <col min="6145" max="6145" width="3.85546875" style="438" customWidth="1"/>
    <col min="6146" max="6146" width="1.42578125" style="438" customWidth="1"/>
    <col min="6147" max="6147" width="27" style="438" customWidth="1"/>
    <col min="6148" max="6148" width="9.140625" style="438" customWidth="1"/>
    <col min="6149" max="6149" width="11" style="438" customWidth="1"/>
    <col min="6150" max="6150" width="12.85546875" style="438" customWidth="1"/>
    <col min="6151" max="6151" width="19" style="438" customWidth="1"/>
    <col min="6152" max="6400" width="13.7109375" style="438"/>
    <col min="6401" max="6401" width="3.85546875" style="438" customWidth="1"/>
    <col min="6402" max="6402" width="1.42578125" style="438" customWidth="1"/>
    <col min="6403" max="6403" width="27" style="438" customWidth="1"/>
    <col min="6404" max="6404" width="9.140625" style="438" customWidth="1"/>
    <col min="6405" max="6405" width="11" style="438" customWidth="1"/>
    <col min="6406" max="6406" width="12.85546875" style="438" customWidth="1"/>
    <col min="6407" max="6407" width="19" style="438" customWidth="1"/>
    <col min="6408" max="6656" width="13.7109375" style="438"/>
    <col min="6657" max="6657" width="3.85546875" style="438" customWidth="1"/>
    <col min="6658" max="6658" width="1.42578125" style="438" customWidth="1"/>
    <col min="6659" max="6659" width="27" style="438" customWidth="1"/>
    <col min="6660" max="6660" width="9.140625" style="438" customWidth="1"/>
    <col min="6661" max="6661" width="11" style="438" customWidth="1"/>
    <col min="6662" max="6662" width="12.85546875" style="438" customWidth="1"/>
    <col min="6663" max="6663" width="19" style="438" customWidth="1"/>
    <col min="6664" max="6912" width="13.7109375" style="438"/>
    <col min="6913" max="6913" width="3.85546875" style="438" customWidth="1"/>
    <col min="6914" max="6914" width="1.42578125" style="438" customWidth="1"/>
    <col min="6915" max="6915" width="27" style="438" customWidth="1"/>
    <col min="6916" max="6916" width="9.140625" style="438" customWidth="1"/>
    <col min="6917" max="6917" width="11" style="438" customWidth="1"/>
    <col min="6918" max="6918" width="12.85546875" style="438" customWidth="1"/>
    <col min="6919" max="6919" width="19" style="438" customWidth="1"/>
    <col min="6920" max="7168" width="13.7109375" style="438"/>
    <col min="7169" max="7169" width="3.85546875" style="438" customWidth="1"/>
    <col min="7170" max="7170" width="1.42578125" style="438" customWidth="1"/>
    <col min="7171" max="7171" width="27" style="438" customWidth="1"/>
    <col min="7172" max="7172" width="9.140625" style="438" customWidth="1"/>
    <col min="7173" max="7173" width="11" style="438" customWidth="1"/>
    <col min="7174" max="7174" width="12.85546875" style="438" customWidth="1"/>
    <col min="7175" max="7175" width="19" style="438" customWidth="1"/>
    <col min="7176" max="7424" width="13.7109375" style="438"/>
    <col min="7425" max="7425" width="3.85546875" style="438" customWidth="1"/>
    <col min="7426" max="7426" width="1.42578125" style="438" customWidth="1"/>
    <col min="7427" max="7427" width="27" style="438" customWidth="1"/>
    <col min="7428" max="7428" width="9.140625" style="438" customWidth="1"/>
    <col min="7429" max="7429" width="11" style="438" customWidth="1"/>
    <col min="7430" max="7430" width="12.85546875" style="438" customWidth="1"/>
    <col min="7431" max="7431" width="19" style="438" customWidth="1"/>
    <col min="7432" max="7680" width="13.7109375" style="438"/>
    <col min="7681" max="7681" width="3.85546875" style="438" customWidth="1"/>
    <col min="7682" max="7682" width="1.42578125" style="438" customWidth="1"/>
    <col min="7683" max="7683" width="27" style="438" customWidth="1"/>
    <col min="7684" max="7684" width="9.140625" style="438" customWidth="1"/>
    <col min="7685" max="7685" width="11" style="438" customWidth="1"/>
    <col min="7686" max="7686" width="12.85546875" style="438" customWidth="1"/>
    <col min="7687" max="7687" width="19" style="438" customWidth="1"/>
    <col min="7688" max="7936" width="13.7109375" style="438"/>
    <col min="7937" max="7937" width="3.85546875" style="438" customWidth="1"/>
    <col min="7938" max="7938" width="1.42578125" style="438" customWidth="1"/>
    <col min="7939" max="7939" width="27" style="438" customWidth="1"/>
    <col min="7940" max="7940" width="9.140625" style="438" customWidth="1"/>
    <col min="7941" max="7941" width="11" style="438" customWidth="1"/>
    <col min="7942" max="7942" width="12.85546875" style="438" customWidth="1"/>
    <col min="7943" max="7943" width="19" style="438" customWidth="1"/>
    <col min="7944" max="8192" width="13.7109375" style="438"/>
    <col min="8193" max="8193" width="3.85546875" style="438" customWidth="1"/>
    <col min="8194" max="8194" width="1.42578125" style="438" customWidth="1"/>
    <col min="8195" max="8195" width="27" style="438" customWidth="1"/>
    <col min="8196" max="8196" width="9.140625" style="438" customWidth="1"/>
    <col min="8197" max="8197" width="11" style="438" customWidth="1"/>
    <col min="8198" max="8198" width="12.85546875" style="438" customWidth="1"/>
    <col min="8199" max="8199" width="19" style="438" customWidth="1"/>
    <col min="8200" max="8448" width="13.7109375" style="438"/>
    <col min="8449" max="8449" width="3.85546875" style="438" customWidth="1"/>
    <col min="8450" max="8450" width="1.42578125" style="438" customWidth="1"/>
    <col min="8451" max="8451" width="27" style="438" customWidth="1"/>
    <col min="8452" max="8452" width="9.140625" style="438" customWidth="1"/>
    <col min="8453" max="8453" width="11" style="438" customWidth="1"/>
    <col min="8454" max="8454" width="12.85546875" style="438" customWidth="1"/>
    <col min="8455" max="8455" width="19" style="438" customWidth="1"/>
    <col min="8456" max="8704" width="13.7109375" style="438"/>
    <col min="8705" max="8705" width="3.85546875" style="438" customWidth="1"/>
    <col min="8706" max="8706" width="1.42578125" style="438" customWidth="1"/>
    <col min="8707" max="8707" width="27" style="438" customWidth="1"/>
    <col min="8708" max="8708" width="9.140625" style="438" customWidth="1"/>
    <col min="8709" max="8709" width="11" style="438" customWidth="1"/>
    <col min="8710" max="8710" width="12.85546875" style="438" customWidth="1"/>
    <col min="8711" max="8711" width="19" style="438" customWidth="1"/>
    <col min="8712" max="8960" width="13.7109375" style="438"/>
    <col min="8961" max="8961" width="3.85546875" style="438" customWidth="1"/>
    <col min="8962" max="8962" width="1.42578125" style="438" customWidth="1"/>
    <col min="8963" max="8963" width="27" style="438" customWidth="1"/>
    <col min="8964" max="8964" width="9.140625" style="438" customWidth="1"/>
    <col min="8965" max="8965" width="11" style="438" customWidth="1"/>
    <col min="8966" max="8966" width="12.85546875" style="438" customWidth="1"/>
    <col min="8967" max="8967" width="19" style="438" customWidth="1"/>
    <col min="8968" max="9216" width="13.7109375" style="438"/>
    <col min="9217" max="9217" width="3.85546875" style="438" customWidth="1"/>
    <col min="9218" max="9218" width="1.42578125" style="438" customWidth="1"/>
    <col min="9219" max="9219" width="27" style="438" customWidth="1"/>
    <col min="9220" max="9220" width="9.140625" style="438" customWidth="1"/>
    <col min="9221" max="9221" width="11" style="438" customWidth="1"/>
    <col min="9222" max="9222" width="12.85546875" style="438" customWidth="1"/>
    <col min="9223" max="9223" width="19" style="438" customWidth="1"/>
    <col min="9224" max="9472" width="13.7109375" style="438"/>
    <col min="9473" max="9473" width="3.85546875" style="438" customWidth="1"/>
    <col min="9474" max="9474" width="1.42578125" style="438" customWidth="1"/>
    <col min="9475" max="9475" width="27" style="438" customWidth="1"/>
    <col min="9476" max="9476" width="9.140625" style="438" customWidth="1"/>
    <col min="9477" max="9477" width="11" style="438" customWidth="1"/>
    <col min="9478" max="9478" width="12.85546875" style="438" customWidth="1"/>
    <col min="9479" max="9479" width="19" style="438" customWidth="1"/>
    <col min="9480" max="9728" width="13.7109375" style="438"/>
    <col min="9729" max="9729" width="3.85546875" style="438" customWidth="1"/>
    <col min="9730" max="9730" width="1.42578125" style="438" customWidth="1"/>
    <col min="9731" max="9731" width="27" style="438" customWidth="1"/>
    <col min="9732" max="9732" width="9.140625" style="438" customWidth="1"/>
    <col min="9733" max="9733" width="11" style="438" customWidth="1"/>
    <col min="9734" max="9734" width="12.85546875" style="438" customWidth="1"/>
    <col min="9735" max="9735" width="19" style="438" customWidth="1"/>
    <col min="9736" max="9984" width="13.7109375" style="438"/>
    <col min="9985" max="9985" width="3.85546875" style="438" customWidth="1"/>
    <col min="9986" max="9986" width="1.42578125" style="438" customWidth="1"/>
    <col min="9987" max="9987" width="27" style="438" customWidth="1"/>
    <col min="9988" max="9988" width="9.140625" style="438" customWidth="1"/>
    <col min="9989" max="9989" width="11" style="438" customWidth="1"/>
    <col min="9990" max="9990" width="12.85546875" style="438" customWidth="1"/>
    <col min="9991" max="9991" width="19" style="438" customWidth="1"/>
    <col min="9992" max="10240" width="13.7109375" style="438"/>
    <col min="10241" max="10241" width="3.85546875" style="438" customWidth="1"/>
    <col min="10242" max="10242" width="1.42578125" style="438" customWidth="1"/>
    <col min="10243" max="10243" width="27" style="438" customWidth="1"/>
    <col min="10244" max="10244" width="9.140625" style="438" customWidth="1"/>
    <col min="10245" max="10245" width="11" style="438" customWidth="1"/>
    <col min="10246" max="10246" width="12.85546875" style="438" customWidth="1"/>
    <col min="10247" max="10247" width="19" style="438" customWidth="1"/>
    <col min="10248" max="10496" width="13.7109375" style="438"/>
    <col min="10497" max="10497" width="3.85546875" style="438" customWidth="1"/>
    <col min="10498" max="10498" width="1.42578125" style="438" customWidth="1"/>
    <col min="10499" max="10499" width="27" style="438" customWidth="1"/>
    <col min="10500" max="10500" width="9.140625" style="438" customWidth="1"/>
    <col min="10501" max="10501" width="11" style="438" customWidth="1"/>
    <col min="10502" max="10502" width="12.85546875" style="438" customWidth="1"/>
    <col min="10503" max="10503" width="19" style="438" customWidth="1"/>
    <col min="10504" max="10752" width="13.7109375" style="438"/>
    <col min="10753" max="10753" width="3.85546875" style="438" customWidth="1"/>
    <col min="10754" max="10754" width="1.42578125" style="438" customWidth="1"/>
    <col min="10755" max="10755" width="27" style="438" customWidth="1"/>
    <col min="10756" max="10756" width="9.140625" style="438" customWidth="1"/>
    <col min="10757" max="10757" width="11" style="438" customWidth="1"/>
    <col min="10758" max="10758" width="12.85546875" style="438" customWidth="1"/>
    <col min="10759" max="10759" width="19" style="438" customWidth="1"/>
    <col min="10760" max="11008" width="13.7109375" style="438"/>
    <col min="11009" max="11009" width="3.85546875" style="438" customWidth="1"/>
    <col min="11010" max="11010" width="1.42578125" style="438" customWidth="1"/>
    <col min="11011" max="11011" width="27" style="438" customWidth="1"/>
    <col min="11012" max="11012" width="9.140625" style="438" customWidth="1"/>
    <col min="11013" max="11013" width="11" style="438" customWidth="1"/>
    <col min="11014" max="11014" width="12.85546875" style="438" customWidth="1"/>
    <col min="11015" max="11015" width="19" style="438" customWidth="1"/>
    <col min="11016" max="11264" width="13.7109375" style="438"/>
    <col min="11265" max="11265" width="3.85546875" style="438" customWidth="1"/>
    <col min="11266" max="11266" width="1.42578125" style="438" customWidth="1"/>
    <col min="11267" max="11267" width="27" style="438" customWidth="1"/>
    <col min="11268" max="11268" width="9.140625" style="438" customWidth="1"/>
    <col min="11269" max="11269" width="11" style="438" customWidth="1"/>
    <col min="11270" max="11270" width="12.85546875" style="438" customWidth="1"/>
    <col min="11271" max="11271" width="19" style="438" customWidth="1"/>
    <col min="11272" max="11520" width="13.7109375" style="438"/>
    <col min="11521" max="11521" width="3.85546875" style="438" customWidth="1"/>
    <col min="11522" max="11522" width="1.42578125" style="438" customWidth="1"/>
    <col min="11523" max="11523" width="27" style="438" customWidth="1"/>
    <col min="11524" max="11524" width="9.140625" style="438" customWidth="1"/>
    <col min="11525" max="11525" width="11" style="438" customWidth="1"/>
    <col min="11526" max="11526" width="12.85546875" style="438" customWidth="1"/>
    <col min="11527" max="11527" width="19" style="438" customWidth="1"/>
    <col min="11528" max="11776" width="13.7109375" style="438"/>
    <col min="11777" max="11777" width="3.85546875" style="438" customWidth="1"/>
    <col min="11778" max="11778" width="1.42578125" style="438" customWidth="1"/>
    <col min="11779" max="11779" width="27" style="438" customWidth="1"/>
    <col min="11780" max="11780" width="9.140625" style="438" customWidth="1"/>
    <col min="11781" max="11781" width="11" style="438" customWidth="1"/>
    <col min="11782" max="11782" width="12.85546875" style="438" customWidth="1"/>
    <col min="11783" max="11783" width="19" style="438" customWidth="1"/>
    <col min="11784" max="12032" width="13.7109375" style="438"/>
    <col min="12033" max="12033" width="3.85546875" style="438" customWidth="1"/>
    <col min="12034" max="12034" width="1.42578125" style="438" customWidth="1"/>
    <col min="12035" max="12035" width="27" style="438" customWidth="1"/>
    <col min="12036" max="12036" width="9.140625" style="438" customWidth="1"/>
    <col min="12037" max="12037" width="11" style="438" customWidth="1"/>
    <col min="12038" max="12038" width="12.85546875" style="438" customWidth="1"/>
    <col min="12039" max="12039" width="19" style="438" customWidth="1"/>
    <col min="12040" max="12288" width="13.7109375" style="438"/>
    <col min="12289" max="12289" width="3.85546875" style="438" customWidth="1"/>
    <col min="12290" max="12290" width="1.42578125" style="438" customWidth="1"/>
    <col min="12291" max="12291" width="27" style="438" customWidth="1"/>
    <col min="12292" max="12292" width="9.140625" style="438" customWidth="1"/>
    <col min="12293" max="12293" width="11" style="438" customWidth="1"/>
    <col min="12294" max="12294" width="12.85546875" style="438" customWidth="1"/>
    <col min="12295" max="12295" width="19" style="438" customWidth="1"/>
    <col min="12296" max="12544" width="13.7109375" style="438"/>
    <col min="12545" max="12545" width="3.85546875" style="438" customWidth="1"/>
    <col min="12546" max="12546" width="1.42578125" style="438" customWidth="1"/>
    <col min="12547" max="12547" width="27" style="438" customWidth="1"/>
    <col min="12548" max="12548" width="9.140625" style="438" customWidth="1"/>
    <col min="12549" max="12549" width="11" style="438" customWidth="1"/>
    <col min="12550" max="12550" width="12.85546875" style="438" customWidth="1"/>
    <col min="12551" max="12551" width="19" style="438" customWidth="1"/>
    <col min="12552" max="12800" width="13.7109375" style="438"/>
    <col min="12801" max="12801" width="3.85546875" style="438" customWidth="1"/>
    <col min="12802" max="12802" width="1.42578125" style="438" customWidth="1"/>
    <col min="12803" max="12803" width="27" style="438" customWidth="1"/>
    <col min="12804" max="12804" width="9.140625" style="438" customWidth="1"/>
    <col min="12805" max="12805" width="11" style="438" customWidth="1"/>
    <col min="12806" max="12806" width="12.85546875" style="438" customWidth="1"/>
    <col min="12807" max="12807" width="19" style="438" customWidth="1"/>
    <col min="12808" max="13056" width="13.7109375" style="438"/>
    <col min="13057" max="13057" width="3.85546875" style="438" customWidth="1"/>
    <col min="13058" max="13058" width="1.42578125" style="438" customWidth="1"/>
    <col min="13059" max="13059" width="27" style="438" customWidth="1"/>
    <col min="13060" max="13060" width="9.140625" style="438" customWidth="1"/>
    <col min="13061" max="13061" width="11" style="438" customWidth="1"/>
    <col min="13062" max="13062" width="12.85546875" style="438" customWidth="1"/>
    <col min="13063" max="13063" width="19" style="438" customWidth="1"/>
    <col min="13064" max="13312" width="13.7109375" style="438"/>
    <col min="13313" max="13313" width="3.85546875" style="438" customWidth="1"/>
    <col min="13314" max="13314" width="1.42578125" style="438" customWidth="1"/>
    <col min="13315" max="13315" width="27" style="438" customWidth="1"/>
    <col min="13316" max="13316" width="9.140625" style="438" customWidth="1"/>
    <col min="13317" max="13317" width="11" style="438" customWidth="1"/>
    <col min="13318" max="13318" width="12.85546875" style="438" customWidth="1"/>
    <col min="13319" max="13319" width="19" style="438" customWidth="1"/>
    <col min="13320" max="13568" width="13.7109375" style="438"/>
    <col min="13569" max="13569" width="3.85546875" style="438" customWidth="1"/>
    <col min="13570" max="13570" width="1.42578125" style="438" customWidth="1"/>
    <col min="13571" max="13571" width="27" style="438" customWidth="1"/>
    <col min="13572" max="13572" width="9.140625" style="438" customWidth="1"/>
    <col min="13573" max="13573" width="11" style="438" customWidth="1"/>
    <col min="13574" max="13574" width="12.85546875" style="438" customWidth="1"/>
    <col min="13575" max="13575" width="19" style="438" customWidth="1"/>
    <col min="13576" max="13824" width="13.7109375" style="438"/>
    <col min="13825" max="13825" width="3.85546875" style="438" customWidth="1"/>
    <col min="13826" max="13826" width="1.42578125" style="438" customWidth="1"/>
    <col min="13827" max="13827" width="27" style="438" customWidth="1"/>
    <col min="13828" max="13828" width="9.140625" style="438" customWidth="1"/>
    <col min="13829" max="13829" width="11" style="438" customWidth="1"/>
    <col min="13830" max="13830" width="12.85546875" style="438" customWidth="1"/>
    <col min="13831" max="13831" width="19" style="438" customWidth="1"/>
    <col min="13832" max="14080" width="13.7109375" style="438"/>
    <col min="14081" max="14081" width="3.85546875" style="438" customWidth="1"/>
    <col min="14082" max="14082" width="1.42578125" style="438" customWidth="1"/>
    <col min="14083" max="14083" width="27" style="438" customWidth="1"/>
    <col min="14084" max="14084" width="9.140625" style="438" customWidth="1"/>
    <col min="14085" max="14085" width="11" style="438" customWidth="1"/>
    <col min="14086" max="14086" width="12.85546875" style="438" customWidth="1"/>
    <col min="14087" max="14087" width="19" style="438" customWidth="1"/>
    <col min="14088" max="14336" width="13.7109375" style="438"/>
    <col min="14337" max="14337" width="3.85546875" style="438" customWidth="1"/>
    <col min="14338" max="14338" width="1.42578125" style="438" customWidth="1"/>
    <col min="14339" max="14339" width="27" style="438" customWidth="1"/>
    <col min="14340" max="14340" width="9.140625" style="438" customWidth="1"/>
    <col min="14341" max="14341" width="11" style="438" customWidth="1"/>
    <col min="14342" max="14342" width="12.85546875" style="438" customWidth="1"/>
    <col min="14343" max="14343" width="19" style="438" customWidth="1"/>
    <col min="14344" max="14592" width="13.7109375" style="438"/>
    <col min="14593" max="14593" width="3.85546875" style="438" customWidth="1"/>
    <col min="14594" max="14594" width="1.42578125" style="438" customWidth="1"/>
    <col min="14595" max="14595" width="27" style="438" customWidth="1"/>
    <col min="14596" max="14596" width="9.140625" style="438" customWidth="1"/>
    <col min="14597" max="14597" width="11" style="438" customWidth="1"/>
    <col min="14598" max="14598" width="12.85546875" style="438" customWidth="1"/>
    <col min="14599" max="14599" width="19" style="438" customWidth="1"/>
    <col min="14600" max="14848" width="13.7109375" style="438"/>
    <col min="14849" max="14849" width="3.85546875" style="438" customWidth="1"/>
    <col min="14850" max="14850" width="1.42578125" style="438" customWidth="1"/>
    <col min="14851" max="14851" width="27" style="438" customWidth="1"/>
    <col min="14852" max="14852" width="9.140625" style="438" customWidth="1"/>
    <col min="14853" max="14853" width="11" style="438" customWidth="1"/>
    <col min="14854" max="14854" width="12.85546875" style="438" customWidth="1"/>
    <col min="14855" max="14855" width="19" style="438" customWidth="1"/>
    <col min="14856" max="15104" width="13.7109375" style="438"/>
    <col min="15105" max="15105" width="3.85546875" style="438" customWidth="1"/>
    <col min="15106" max="15106" width="1.42578125" style="438" customWidth="1"/>
    <col min="15107" max="15107" width="27" style="438" customWidth="1"/>
    <col min="15108" max="15108" width="9.140625" style="438" customWidth="1"/>
    <col min="15109" max="15109" width="11" style="438" customWidth="1"/>
    <col min="15110" max="15110" width="12.85546875" style="438" customWidth="1"/>
    <col min="15111" max="15111" width="19" style="438" customWidth="1"/>
    <col min="15112" max="15360" width="13.7109375" style="438"/>
    <col min="15361" max="15361" width="3.85546875" style="438" customWidth="1"/>
    <col min="15362" max="15362" width="1.42578125" style="438" customWidth="1"/>
    <col min="15363" max="15363" width="27" style="438" customWidth="1"/>
    <col min="15364" max="15364" width="9.140625" style="438" customWidth="1"/>
    <col min="15365" max="15365" width="11" style="438" customWidth="1"/>
    <col min="15366" max="15366" width="12.85546875" style="438" customWidth="1"/>
    <col min="15367" max="15367" width="19" style="438" customWidth="1"/>
    <col min="15368" max="15616" width="13.7109375" style="438"/>
    <col min="15617" max="15617" width="3.85546875" style="438" customWidth="1"/>
    <col min="15618" max="15618" width="1.42578125" style="438" customWidth="1"/>
    <col min="15619" max="15619" width="27" style="438" customWidth="1"/>
    <col min="15620" max="15620" width="9.140625" style="438" customWidth="1"/>
    <col min="15621" max="15621" width="11" style="438" customWidth="1"/>
    <col min="15622" max="15622" width="12.85546875" style="438" customWidth="1"/>
    <col min="15623" max="15623" width="19" style="438" customWidth="1"/>
    <col min="15624" max="15872" width="13.7109375" style="438"/>
    <col min="15873" max="15873" width="3.85546875" style="438" customWidth="1"/>
    <col min="15874" max="15874" width="1.42578125" style="438" customWidth="1"/>
    <col min="15875" max="15875" width="27" style="438" customWidth="1"/>
    <col min="15876" max="15876" width="9.140625" style="438" customWidth="1"/>
    <col min="15877" max="15877" width="11" style="438" customWidth="1"/>
    <col min="15878" max="15878" width="12.85546875" style="438" customWidth="1"/>
    <col min="15879" max="15879" width="19" style="438" customWidth="1"/>
    <col min="15880" max="16128" width="13.7109375" style="438"/>
    <col min="16129" max="16129" width="3.85546875" style="438" customWidth="1"/>
    <col min="16130" max="16130" width="1.42578125" style="438" customWidth="1"/>
    <col min="16131" max="16131" width="27" style="438" customWidth="1"/>
    <col min="16132" max="16132" width="9.140625" style="438" customWidth="1"/>
    <col min="16133" max="16133" width="11" style="438" customWidth="1"/>
    <col min="16134" max="16134" width="12.85546875" style="438" customWidth="1"/>
    <col min="16135" max="16135" width="19" style="438" customWidth="1"/>
    <col min="16136" max="16384" width="13.7109375" style="438"/>
  </cols>
  <sheetData>
    <row r="1" spans="1:8" ht="15" thickBot="1">
      <c r="A1" s="434"/>
      <c r="B1" s="435"/>
      <c r="C1" s="435"/>
      <c r="D1" s="434"/>
      <c r="E1" s="435"/>
      <c r="F1" s="436"/>
      <c r="G1" s="437"/>
    </row>
    <row r="2" spans="1:8" ht="15" thickTop="1"/>
    <row r="3" spans="1:8" s="442" customFormat="1" ht="15">
      <c r="A3" s="439"/>
      <c r="C3" s="443" t="s">
        <v>371</v>
      </c>
      <c r="D3" s="444"/>
      <c r="F3" s="445"/>
      <c r="G3" s="446"/>
    </row>
    <row r="4" spans="1:8" s="442" customFormat="1" ht="15">
      <c r="A4" s="439"/>
      <c r="C4" s="443"/>
      <c r="D4" s="444"/>
      <c r="F4" s="445"/>
      <c r="G4" s="446"/>
    </row>
    <row r="5" spans="1:8" s="442" customFormat="1" ht="15.75" thickBot="1">
      <c r="A5" s="439"/>
      <c r="C5" s="443"/>
      <c r="D5" s="444"/>
      <c r="F5" s="445"/>
      <c r="G5" s="446"/>
    </row>
    <row r="6" spans="1:8" s="442" customFormat="1" ht="15.75" thickBot="1">
      <c r="A6" s="444"/>
      <c r="C6" s="447" t="s">
        <v>372</v>
      </c>
      <c r="D6" s="448"/>
      <c r="E6" s="449"/>
      <c r="F6" s="450"/>
      <c r="G6" s="451">
        <f>SUM(G29)</f>
        <v>0</v>
      </c>
    </row>
    <row r="7" spans="1:8" s="442" customFormat="1" ht="15.75" thickBot="1">
      <c r="A7" s="444"/>
      <c r="C7" s="443"/>
      <c r="D7" s="444"/>
      <c r="F7" s="445"/>
      <c r="G7" s="446"/>
    </row>
    <row r="8" spans="1:8" s="442" customFormat="1" ht="15.75" thickBot="1">
      <c r="A8" s="439"/>
      <c r="C8" s="447" t="s">
        <v>373</v>
      </c>
      <c r="D8" s="448"/>
      <c r="E8" s="449"/>
      <c r="F8" s="450"/>
      <c r="G8" s="451">
        <f>SUM(G68)</f>
        <v>0</v>
      </c>
    </row>
    <row r="9" spans="1:8" s="442" customFormat="1" ht="15.75" thickBot="1">
      <c r="A9" s="439"/>
      <c r="C9" s="443"/>
      <c r="D9" s="444"/>
      <c r="F9" s="445"/>
      <c r="G9" s="446"/>
    </row>
    <row r="10" spans="1:8" s="442" customFormat="1" ht="15.75" thickBot="1">
      <c r="A10" s="439"/>
      <c r="C10" s="447" t="s">
        <v>374</v>
      </c>
      <c r="D10" s="448"/>
      <c r="E10" s="449"/>
      <c r="F10" s="450"/>
      <c r="G10" s="451">
        <f>SUM(G88)</f>
        <v>0</v>
      </c>
    </row>
    <row r="11" spans="1:8" s="442" customFormat="1" ht="15.75" thickBot="1">
      <c r="A11" s="439"/>
      <c r="C11" s="443"/>
      <c r="D11" s="444"/>
      <c r="F11" s="445"/>
      <c r="G11" s="446"/>
    </row>
    <row r="12" spans="1:8" s="442" customFormat="1" ht="15.75" thickBot="1">
      <c r="A12" s="439"/>
      <c r="C12" s="447" t="s">
        <v>375</v>
      </c>
      <c r="D12" s="448"/>
      <c r="E12" s="449"/>
      <c r="F12" s="450"/>
      <c r="G12" s="451">
        <f>SUM(G101)</f>
        <v>0</v>
      </c>
    </row>
    <row r="13" spans="1:8" s="442" customFormat="1" ht="15">
      <c r="A13" s="439"/>
      <c r="C13" s="452"/>
      <c r="D13" s="453"/>
      <c r="E13" s="452"/>
      <c r="F13" s="454"/>
      <c r="G13" s="455"/>
    </row>
    <row r="14" spans="1:8" ht="15" thickBot="1"/>
    <row r="15" spans="1:8" ht="15.75" thickTop="1" thickBot="1">
      <c r="C15" s="456"/>
      <c r="D15" s="457"/>
      <c r="E15" s="456"/>
      <c r="F15" s="458"/>
      <c r="G15" s="459"/>
    </row>
    <row r="16" spans="1:8" s="442" customFormat="1" ht="15.75" thickBot="1">
      <c r="A16" s="439"/>
      <c r="C16" s="447" t="s">
        <v>108</v>
      </c>
      <c r="D16" s="460"/>
      <c r="F16" s="445"/>
      <c r="G16" s="446">
        <f>SUM(G3:G13)</f>
        <v>0</v>
      </c>
      <c r="H16" s="461"/>
    </row>
    <row r="17" spans="1:7" s="442" customFormat="1" ht="15.75" customHeight="1">
      <c r="A17" s="439"/>
      <c r="C17" s="452"/>
      <c r="D17" s="453"/>
      <c r="F17" s="445"/>
      <c r="G17" s="446"/>
    </row>
    <row r="18" spans="1:7" ht="15">
      <c r="C18" s="442" t="s">
        <v>376</v>
      </c>
      <c r="D18" s="438"/>
    </row>
    <row r="19" spans="1:7">
      <c r="A19" s="438"/>
      <c r="C19" s="438" t="s">
        <v>377</v>
      </c>
      <c r="D19" s="438"/>
    </row>
    <row r="20" spans="1:7">
      <c r="A20" s="438"/>
    </row>
    <row r="21" spans="1:7" ht="15">
      <c r="C21" s="442" t="s">
        <v>372</v>
      </c>
    </row>
    <row r="23" spans="1:7">
      <c r="A23" s="439">
        <v>1</v>
      </c>
      <c r="C23" s="438" t="s">
        <v>378</v>
      </c>
    </row>
    <row r="24" spans="1:7">
      <c r="C24" s="438" t="s">
        <v>379</v>
      </c>
    </row>
    <row r="25" spans="1:7">
      <c r="C25" s="438" t="s">
        <v>380</v>
      </c>
    </row>
    <row r="27" spans="1:7">
      <c r="C27" s="438" t="s">
        <v>381</v>
      </c>
      <c r="D27" s="439">
        <v>1</v>
      </c>
      <c r="E27" s="438" t="s">
        <v>60</v>
      </c>
      <c r="F27" s="486"/>
      <c r="G27" s="441">
        <f>D27*F27</f>
        <v>0</v>
      </c>
    </row>
    <row r="28" spans="1:7" ht="15" thickBot="1">
      <c r="A28" s="434"/>
      <c r="B28" s="435"/>
      <c r="C28" s="435"/>
      <c r="D28" s="434"/>
      <c r="E28" s="435"/>
      <c r="F28" s="487"/>
      <c r="G28" s="437"/>
    </row>
    <row r="29" spans="1:7" s="442" customFormat="1" ht="15.75" thickTop="1">
      <c r="A29" s="444"/>
      <c r="C29" s="442" t="s">
        <v>108</v>
      </c>
      <c r="D29" s="444"/>
      <c r="F29" s="488"/>
      <c r="G29" s="446">
        <f>SUM(G27:G27)</f>
        <v>0</v>
      </c>
    </row>
    <row r="30" spans="1:7" s="442" customFormat="1" ht="15">
      <c r="A30" s="444"/>
      <c r="D30" s="444"/>
      <c r="F30" s="488"/>
      <c r="G30" s="446"/>
    </row>
    <row r="31" spans="1:7">
      <c r="A31" s="438"/>
      <c r="D31" s="438"/>
      <c r="F31" s="489"/>
      <c r="G31" s="462"/>
    </row>
    <row r="32" spans="1:7" s="442" customFormat="1" ht="15">
      <c r="A32" s="439"/>
      <c r="C32" s="442" t="s">
        <v>382</v>
      </c>
      <c r="D32" s="444"/>
      <c r="F32" s="488"/>
      <c r="G32" s="446"/>
    </row>
    <row r="33" spans="1:13">
      <c r="F33" s="486"/>
    </row>
    <row r="34" spans="1:13">
      <c r="A34" s="439">
        <v>1</v>
      </c>
      <c r="C34" s="438" t="s">
        <v>383</v>
      </c>
      <c r="F34" s="486"/>
    </row>
    <row r="35" spans="1:13">
      <c r="C35" s="438" t="s">
        <v>384</v>
      </c>
      <c r="F35" s="486"/>
    </row>
    <row r="36" spans="1:13">
      <c r="C36" s="438" t="s">
        <v>385</v>
      </c>
      <c r="F36" s="486"/>
    </row>
    <row r="37" spans="1:13">
      <c r="C37" s="438" t="s">
        <v>256</v>
      </c>
      <c r="D37" s="463">
        <v>8</v>
      </c>
      <c r="F37" s="486"/>
      <c r="G37" s="441">
        <f>D37*F37</f>
        <v>0</v>
      </c>
    </row>
    <row r="38" spans="1:13">
      <c r="F38" s="486"/>
    </row>
    <row r="39" spans="1:13" s="465" customFormat="1">
      <c r="A39" s="464">
        <v>4</v>
      </c>
      <c r="C39" s="465" t="s">
        <v>386</v>
      </c>
      <c r="D39" s="464"/>
      <c r="F39" s="490"/>
      <c r="J39" s="464"/>
      <c r="K39" s="466"/>
      <c r="L39" s="466"/>
      <c r="M39" s="467"/>
    </row>
    <row r="40" spans="1:13" s="465" customFormat="1">
      <c r="A40" s="464"/>
      <c r="C40" s="465" t="s">
        <v>387</v>
      </c>
      <c r="D40" s="464"/>
      <c r="F40" s="490"/>
      <c r="J40" s="464"/>
      <c r="K40" s="466"/>
      <c r="L40" s="466"/>
      <c r="M40" s="467"/>
    </row>
    <row r="41" spans="1:13" s="465" customFormat="1">
      <c r="A41" s="464"/>
      <c r="C41" s="465" t="s">
        <v>388</v>
      </c>
      <c r="D41" s="464"/>
      <c r="F41" s="490"/>
      <c r="J41" s="464"/>
      <c r="K41" s="466"/>
      <c r="L41" s="466"/>
      <c r="M41" s="467"/>
    </row>
    <row r="42" spans="1:13" s="465" customFormat="1">
      <c r="A42" s="464"/>
      <c r="C42" s="465" t="s">
        <v>389</v>
      </c>
      <c r="D42" s="464"/>
      <c r="F42" s="490"/>
      <c r="J42" s="464"/>
      <c r="K42" s="466"/>
      <c r="L42" s="466"/>
      <c r="M42" s="467"/>
    </row>
    <row r="43" spans="1:13" s="465" customFormat="1">
      <c r="A43" s="464"/>
      <c r="C43" s="465" t="s">
        <v>390</v>
      </c>
      <c r="D43" s="464"/>
      <c r="F43" s="490"/>
      <c r="J43" s="464"/>
      <c r="K43" s="466"/>
      <c r="L43" s="466"/>
      <c r="M43" s="467"/>
    </row>
    <row r="44" spans="1:13" s="465" customFormat="1">
      <c r="A44" s="464"/>
      <c r="C44" s="465" t="s">
        <v>391</v>
      </c>
      <c r="D44" s="464"/>
      <c r="F44" s="490"/>
      <c r="J44" s="464"/>
      <c r="K44" s="466"/>
      <c r="L44" s="466"/>
      <c r="M44" s="467"/>
    </row>
    <row r="45" spans="1:13" s="465" customFormat="1">
      <c r="A45" s="464"/>
      <c r="C45" s="465" t="s">
        <v>256</v>
      </c>
      <c r="D45" s="468">
        <v>8</v>
      </c>
      <c r="F45" s="491"/>
      <c r="G45" s="441">
        <f>D45*F45</f>
        <v>0</v>
      </c>
      <c r="J45" s="464"/>
    </row>
    <row r="46" spans="1:13" s="469" customFormat="1">
      <c r="D46" s="463"/>
      <c r="F46" s="492"/>
      <c r="G46" s="470"/>
      <c r="I46" s="471"/>
      <c r="J46" s="472"/>
      <c r="K46" s="472"/>
      <c r="L46" s="472"/>
    </row>
    <row r="47" spans="1:13" s="469" customFormat="1">
      <c r="A47" s="471">
        <v>5</v>
      </c>
      <c r="C47" s="469" t="s">
        <v>392</v>
      </c>
      <c r="D47" s="463"/>
      <c r="F47" s="492"/>
      <c r="G47" s="473"/>
      <c r="I47" s="471"/>
      <c r="J47" s="472"/>
      <c r="K47" s="472"/>
      <c r="L47" s="472"/>
    </row>
    <row r="48" spans="1:13" s="469" customFormat="1">
      <c r="A48" s="471"/>
      <c r="C48" s="469" t="s">
        <v>393</v>
      </c>
      <c r="D48" s="463"/>
      <c r="F48" s="492"/>
      <c r="G48" s="473"/>
      <c r="I48" s="471"/>
      <c r="J48" s="472"/>
      <c r="K48" s="472"/>
      <c r="L48" s="472"/>
    </row>
    <row r="49" spans="1:15" s="469" customFormat="1">
      <c r="C49" s="469" t="s">
        <v>256</v>
      </c>
      <c r="D49" s="463">
        <v>8</v>
      </c>
      <c r="F49" s="492"/>
      <c r="G49" s="470">
        <f>D49*F49</f>
        <v>0</v>
      </c>
      <c r="I49" s="471"/>
      <c r="J49" s="472"/>
      <c r="K49" s="472"/>
      <c r="L49" s="472"/>
    </row>
    <row r="50" spans="1:15" s="469" customFormat="1">
      <c r="A50" s="471"/>
      <c r="D50" s="463"/>
      <c r="F50" s="493"/>
      <c r="G50" s="470"/>
    </row>
    <row r="51" spans="1:15" s="469" customFormat="1">
      <c r="A51" s="471">
        <v>6</v>
      </c>
      <c r="C51" s="469" t="s">
        <v>394</v>
      </c>
      <c r="D51" s="463"/>
      <c r="F51" s="492"/>
      <c r="G51" s="473"/>
      <c r="I51" s="471"/>
      <c r="J51" s="472"/>
      <c r="K51" s="472"/>
      <c r="L51" s="472"/>
    </row>
    <row r="52" spans="1:15" s="469" customFormat="1">
      <c r="A52" s="471"/>
      <c r="C52" s="469" t="s">
        <v>395</v>
      </c>
      <c r="D52" s="463"/>
      <c r="F52" s="492"/>
      <c r="G52" s="473"/>
      <c r="I52" s="471"/>
      <c r="J52" s="472"/>
      <c r="K52" s="472"/>
      <c r="L52" s="472"/>
    </row>
    <row r="53" spans="1:15" s="469" customFormat="1">
      <c r="C53" s="469" t="s">
        <v>294</v>
      </c>
      <c r="D53" s="463">
        <v>0.75</v>
      </c>
      <c r="F53" s="492"/>
      <c r="G53" s="470">
        <f>D53*F53</f>
        <v>0</v>
      </c>
      <c r="I53" s="471"/>
      <c r="J53" s="472"/>
      <c r="K53" s="472"/>
      <c r="L53" s="472"/>
    </row>
    <row r="54" spans="1:15" s="469" customFormat="1">
      <c r="A54" s="471"/>
      <c r="D54" s="463"/>
      <c r="F54" s="494"/>
      <c r="G54" s="441"/>
    </row>
    <row r="55" spans="1:15" s="475" customFormat="1">
      <c r="A55" s="474">
        <v>11</v>
      </c>
      <c r="C55" s="475" t="s">
        <v>396</v>
      </c>
      <c r="D55" s="474"/>
      <c r="F55" s="495"/>
      <c r="J55" s="474"/>
      <c r="K55" s="476"/>
      <c r="L55" s="476"/>
      <c r="M55" s="477"/>
    </row>
    <row r="56" spans="1:15" s="475" customFormat="1">
      <c r="A56" s="474"/>
      <c r="C56" s="475" t="s">
        <v>397</v>
      </c>
      <c r="D56" s="474"/>
      <c r="F56" s="495"/>
      <c r="J56" s="474"/>
      <c r="K56" s="476"/>
      <c r="L56" s="476"/>
      <c r="M56" s="477"/>
    </row>
    <row r="57" spans="1:15" s="475" customFormat="1">
      <c r="A57" s="474"/>
      <c r="C57" s="475" t="s">
        <v>256</v>
      </c>
      <c r="D57" s="474">
        <v>8</v>
      </c>
      <c r="F57" s="492"/>
      <c r="G57" s="470">
        <f>D57*F57</f>
        <v>0</v>
      </c>
      <c r="J57" s="474"/>
      <c r="K57" s="476"/>
      <c r="L57" s="476"/>
      <c r="M57" s="477"/>
    </row>
    <row r="58" spans="1:15" s="475" customFormat="1">
      <c r="A58" s="474"/>
      <c r="D58" s="474"/>
      <c r="F58" s="495"/>
      <c r="J58" s="474"/>
      <c r="K58" s="476"/>
      <c r="L58" s="476"/>
      <c r="M58" s="477"/>
    </row>
    <row r="59" spans="1:15" s="469" customFormat="1">
      <c r="A59" s="471">
        <v>12</v>
      </c>
      <c r="C59" s="469" t="s">
        <v>398</v>
      </c>
      <c r="D59" s="471"/>
      <c r="F59" s="492"/>
      <c r="G59" s="473"/>
      <c r="I59" s="471"/>
      <c r="J59" s="472"/>
      <c r="K59" s="472"/>
      <c r="L59" s="472"/>
    </row>
    <row r="60" spans="1:15" s="469" customFormat="1">
      <c r="A60" s="471"/>
      <c r="C60" s="469" t="s">
        <v>399</v>
      </c>
      <c r="D60" s="471"/>
      <c r="F60" s="492"/>
      <c r="G60" s="473"/>
      <c r="I60" s="471"/>
      <c r="J60" s="472"/>
      <c r="K60" s="472"/>
      <c r="L60" s="472"/>
    </row>
    <row r="61" spans="1:15" s="469" customFormat="1">
      <c r="A61" s="471"/>
      <c r="C61" s="469" t="s">
        <v>400</v>
      </c>
      <c r="D61" s="471"/>
      <c r="F61" s="493"/>
      <c r="G61" s="470"/>
    </row>
    <row r="62" spans="1:15" s="469" customFormat="1">
      <c r="A62" s="471"/>
      <c r="C62" s="469" t="s">
        <v>256</v>
      </c>
      <c r="D62" s="471">
        <v>16</v>
      </c>
      <c r="F62" s="493"/>
      <c r="G62" s="470">
        <f>D62*F62</f>
        <v>0</v>
      </c>
    </row>
    <row r="63" spans="1:15" s="475" customFormat="1" ht="11.25" customHeight="1">
      <c r="A63" s="474"/>
      <c r="D63" s="474"/>
      <c r="F63" s="495"/>
      <c r="J63" s="474"/>
      <c r="K63" s="476"/>
      <c r="L63" s="476"/>
      <c r="M63" s="477"/>
    </row>
    <row r="64" spans="1:15" s="478" customFormat="1">
      <c r="A64" s="464">
        <v>13</v>
      </c>
      <c r="C64" s="465" t="s">
        <v>401</v>
      </c>
      <c r="D64" s="464"/>
      <c r="F64" s="496"/>
      <c r="G64" s="480"/>
      <c r="J64" s="464"/>
      <c r="N64" s="479"/>
      <c r="O64" s="479"/>
    </row>
    <row r="65" spans="1:15" s="478" customFormat="1">
      <c r="A65" s="464"/>
      <c r="C65" s="465" t="s">
        <v>402</v>
      </c>
      <c r="D65" s="464"/>
      <c r="F65" s="496"/>
      <c r="G65" s="480"/>
      <c r="J65" s="464"/>
      <c r="N65" s="479"/>
      <c r="O65" s="479"/>
    </row>
    <row r="66" spans="1:15" s="482" customFormat="1">
      <c r="A66" s="481"/>
      <c r="C66" s="482" t="s">
        <v>294</v>
      </c>
      <c r="D66" s="481">
        <v>11</v>
      </c>
      <c r="F66" s="486"/>
      <c r="G66" s="441">
        <f>D66*F66</f>
        <v>0</v>
      </c>
      <c r="J66" s="481"/>
      <c r="K66" s="483"/>
      <c r="L66" s="484"/>
      <c r="M66" s="485"/>
    </row>
    <row r="67" spans="1:15" ht="15" thickBot="1">
      <c r="A67" s="434"/>
      <c r="B67" s="435"/>
      <c r="C67" s="435"/>
      <c r="D67" s="434"/>
      <c r="E67" s="435"/>
      <c r="F67" s="487"/>
      <c r="G67" s="437"/>
    </row>
    <row r="68" spans="1:15" s="442" customFormat="1" ht="15.75" thickTop="1">
      <c r="A68" s="439"/>
      <c r="C68" s="442" t="s">
        <v>108</v>
      </c>
      <c r="D68" s="444"/>
      <c r="F68" s="488"/>
      <c r="G68" s="446">
        <f>SUM(G34:G66)</f>
        <v>0</v>
      </c>
    </row>
    <row r="69" spans="1:15" s="442" customFormat="1" ht="15">
      <c r="A69" s="439"/>
      <c r="D69" s="444"/>
      <c r="F69" s="488"/>
      <c r="G69" s="446"/>
    </row>
    <row r="70" spans="1:15">
      <c r="F70" s="486"/>
    </row>
    <row r="71" spans="1:15">
      <c r="F71" s="486"/>
    </row>
    <row r="72" spans="1:15" s="442" customFormat="1" ht="15">
      <c r="A72" s="444"/>
      <c r="C72" s="442" t="s">
        <v>374</v>
      </c>
      <c r="D72" s="444"/>
      <c r="F72" s="488"/>
      <c r="G72" s="446"/>
    </row>
    <row r="73" spans="1:15">
      <c r="F73" s="486"/>
    </row>
    <row r="74" spans="1:15">
      <c r="A74" s="439">
        <v>1</v>
      </c>
      <c r="C74" s="438" t="s">
        <v>403</v>
      </c>
      <c r="F74" s="486"/>
    </row>
    <row r="75" spans="1:15">
      <c r="C75" s="438" t="s">
        <v>4</v>
      </c>
      <c r="D75" s="439">
        <v>1</v>
      </c>
      <c r="F75" s="486"/>
      <c r="G75" s="441">
        <f>D75*F75</f>
        <v>0</v>
      </c>
    </row>
    <row r="76" spans="1:15">
      <c r="F76" s="486"/>
    </row>
    <row r="77" spans="1:15">
      <c r="A77" s="439">
        <v>2</v>
      </c>
      <c r="C77" s="438" t="s">
        <v>404</v>
      </c>
      <c r="F77" s="486"/>
    </row>
    <row r="78" spans="1:15">
      <c r="C78" s="438" t="s">
        <v>405</v>
      </c>
      <c r="F78" s="486"/>
    </row>
    <row r="79" spans="1:15">
      <c r="C79" s="438" t="s">
        <v>4</v>
      </c>
      <c r="D79" s="439">
        <v>1</v>
      </c>
      <c r="F79" s="486"/>
      <c r="G79" s="441">
        <f>D79*F79</f>
        <v>0</v>
      </c>
    </row>
    <row r="80" spans="1:15">
      <c r="F80" s="486"/>
    </row>
    <row r="81" spans="1:7">
      <c r="A81" s="439">
        <v>3</v>
      </c>
      <c r="C81" s="438" t="s">
        <v>406</v>
      </c>
      <c r="F81" s="486"/>
    </row>
    <row r="82" spans="1:7">
      <c r="C82" s="438" t="s">
        <v>407</v>
      </c>
      <c r="D82" s="439">
        <v>1</v>
      </c>
      <c r="F82" s="486"/>
      <c r="G82" s="441">
        <f>D82*F82</f>
        <v>0</v>
      </c>
    </row>
    <row r="83" spans="1:7">
      <c r="F83" s="486"/>
    </row>
    <row r="84" spans="1:7">
      <c r="A84" s="439">
        <v>4</v>
      </c>
      <c r="C84" s="438" t="s">
        <v>408</v>
      </c>
      <c r="F84" s="486"/>
    </row>
    <row r="85" spans="1:7">
      <c r="C85" s="438" t="s">
        <v>4</v>
      </c>
      <c r="D85" s="439">
        <v>1</v>
      </c>
      <c r="F85" s="497"/>
      <c r="G85" s="441">
        <f>D85*F85</f>
        <v>0</v>
      </c>
    </row>
    <row r="86" spans="1:7">
      <c r="F86" s="486"/>
    </row>
    <row r="87" spans="1:7" ht="15" thickBot="1">
      <c r="A87" s="434"/>
      <c r="B87" s="435"/>
      <c r="C87" s="435"/>
      <c r="D87" s="434"/>
      <c r="E87" s="435"/>
      <c r="F87" s="487"/>
      <c r="G87" s="437"/>
    </row>
    <row r="88" spans="1:7" s="442" customFormat="1" ht="15.75" thickTop="1">
      <c r="A88" s="439"/>
      <c r="C88" s="442" t="s">
        <v>108</v>
      </c>
      <c r="D88" s="444"/>
      <c r="F88" s="488"/>
      <c r="G88" s="446">
        <f>SUM(G75:G85)</f>
        <v>0</v>
      </c>
    </row>
    <row r="89" spans="1:7" s="442" customFormat="1" ht="15">
      <c r="A89" s="439"/>
      <c r="D89" s="444"/>
      <c r="F89" s="488"/>
      <c r="G89" s="446"/>
    </row>
    <row r="90" spans="1:7" s="442" customFormat="1" ht="15">
      <c r="A90" s="439"/>
      <c r="C90" s="442" t="s">
        <v>375</v>
      </c>
      <c r="D90" s="444"/>
      <c r="F90" s="488"/>
      <c r="G90" s="446"/>
    </row>
    <row r="91" spans="1:7">
      <c r="F91" s="486"/>
    </row>
    <row r="92" spans="1:7">
      <c r="F92" s="486"/>
    </row>
    <row r="93" spans="1:7">
      <c r="A93" s="439">
        <v>1</v>
      </c>
      <c r="C93" s="438" t="s">
        <v>409</v>
      </c>
      <c r="F93" s="486"/>
    </row>
    <row r="94" spans="1:7">
      <c r="F94" s="486"/>
    </row>
    <row r="95" spans="1:7">
      <c r="C95" s="438" t="s">
        <v>407</v>
      </c>
      <c r="D95" s="439">
        <v>2</v>
      </c>
      <c r="F95" s="486"/>
      <c r="G95" s="441">
        <f>D95*F95</f>
        <v>0</v>
      </c>
    </row>
    <row r="96" spans="1:7">
      <c r="F96" s="486"/>
    </row>
    <row r="97" spans="1:7">
      <c r="A97" s="439">
        <v>2</v>
      </c>
      <c r="C97" s="438" t="s">
        <v>410</v>
      </c>
      <c r="F97" s="486"/>
    </row>
    <row r="98" spans="1:7">
      <c r="F98" s="486"/>
    </row>
    <row r="99" spans="1:7">
      <c r="C99" s="438" t="s">
        <v>4</v>
      </c>
      <c r="D99" s="439">
        <v>1</v>
      </c>
      <c r="F99" s="486"/>
      <c r="G99" s="441">
        <f>D99*F99</f>
        <v>0</v>
      </c>
    </row>
    <row r="100" spans="1:7" ht="15" thickBot="1">
      <c r="A100" s="434"/>
      <c r="B100" s="435"/>
      <c r="C100" s="435"/>
      <c r="D100" s="434"/>
      <c r="E100" s="435"/>
      <c r="F100" s="487"/>
      <c r="G100" s="437"/>
    </row>
    <row r="101" spans="1:7" s="442" customFormat="1" ht="15.75" thickTop="1">
      <c r="A101" s="439"/>
      <c r="C101" s="442" t="s">
        <v>108</v>
      </c>
      <c r="D101" s="444"/>
      <c r="F101" s="488"/>
      <c r="G101" s="446">
        <f>SUM(G95:G99)</f>
        <v>0</v>
      </c>
    </row>
    <row r="102" spans="1:7">
      <c r="A102" s="438"/>
      <c r="D102" s="438"/>
      <c r="F102" s="489"/>
      <c r="G102" s="462"/>
    </row>
    <row r="103" spans="1:7">
      <c r="A103" s="438"/>
      <c r="D103" s="438"/>
      <c r="F103" s="489"/>
      <c r="G103" s="462"/>
    </row>
    <row r="104" spans="1:7">
      <c r="A104" s="438"/>
      <c r="D104" s="438"/>
      <c r="F104" s="489"/>
      <c r="G104" s="462"/>
    </row>
    <row r="105" spans="1:7">
      <c r="A105" s="438"/>
      <c r="D105" s="438"/>
      <c r="F105" s="489"/>
      <c r="G105" s="462"/>
    </row>
    <row r="106" spans="1:7">
      <c r="A106" s="438"/>
      <c r="D106" s="438"/>
      <c r="F106" s="489"/>
      <c r="G106" s="462"/>
    </row>
    <row r="107" spans="1:7">
      <c r="A107" s="438"/>
      <c r="D107" s="438"/>
      <c r="F107" s="489"/>
      <c r="G107" s="462"/>
    </row>
    <row r="108" spans="1:7">
      <c r="A108" s="438"/>
      <c r="D108" s="438"/>
      <c r="F108" s="489"/>
      <c r="G108" s="462"/>
    </row>
    <row r="109" spans="1:7">
      <c r="A109" s="438"/>
      <c r="D109" s="438"/>
      <c r="F109" s="489"/>
      <c r="G109" s="462"/>
    </row>
    <row r="110" spans="1:7">
      <c r="A110" s="438"/>
      <c r="D110" s="438"/>
      <c r="F110" s="489"/>
      <c r="G110" s="462"/>
    </row>
    <row r="111" spans="1:7">
      <c r="A111" s="438"/>
      <c r="D111" s="438"/>
      <c r="F111" s="489"/>
      <c r="G111" s="462"/>
    </row>
    <row r="112" spans="1:7">
      <c r="A112" s="438"/>
      <c r="D112" s="438"/>
      <c r="F112" s="489"/>
      <c r="G112" s="462"/>
    </row>
    <row r="113" spans="1:7">
      <c r="A113" s="438"/>
      <c r="D113" s="438"/>
      <c r="F113" s="489"/>
      <c r="G113" s="462"/>
    </row>
    <row r="114" spans="1:7">
      <c r="A114" s="438"/>
      <c r="D114" s="438"/>
      <c r="F114" s="489"/>
      <c r="G114" s="462"/>
    </row>
    <row r="115" spans="1:7">
      <c r="A115" s="438"/>
      <c r="D115" s="438"/>
      <c r="F115" s="489"/>
      <c r="G115" s="462"/>
    </row>
    <row r="116" spans="1:7">
      <c r="A116" s="438"/>
      <c r="D116" s="438"/>
      <c r="F116" s="489"/>
      <c r="G116" s="462"/>
    </row>
    <row r="117" spans="1:7">
      <c r="A117" s="438"/>
      <c r="D117" s="438"/>
      <c r="F117" s="489"/>
      <c r="G117" s="462"/>
    </row>
    <row r="118" spans="1:7">
      <c r="A118" s="438"/>
      <c r="D118" s="438"/>
      <c r="F118" s="489"/>
      <c r="G118" s="462"/>
    </row>
    <row r="119" spans="1:7">
      <c r="A119" s="438"/>
      <c r="D119" s="438"/>
      <c r="F119" s="438"/>
      <c r="G119" s="462"/>
    </row>
    <row r="120" spans="1:7">
      <c r="A120" s="438"/>
      <c r="D120" s="438"/>
      <c r="F120" s="438"/>
      <c r="G120" s="462"/>
    </row>
    <row r="121" spans="1:7">
      <c r="A121" s="438"/>
      <c r="D121" s="438"/>
      <c r="F121" s="438"/>
      <c r="G121" s="462"/>
    </row>
    <row r="122" spans="1:7">
      <c r="A122" s="438"/>
      <c r="D122" s="438"/>
      <c r="F122" s="438"/>
      <c r="G122" s="462"/>
    </row>
    <row r="123" spans="1:7">
      <c r="A123" s="438"/>
      <c r="D123" s="438"/>
      <c r="F123" s="438"/>
      <c r="G123" s="462"/>
    </row>
    <row r="124" spans="1:7">
      <c r="A124" s="438"/>
      <c r="D124" s="438"/>
      <c r="F124" s="438"/>
      <c r="G124" s="462"/>
    </row>
    <row r="125" spans="1:7">
      <c r="A125" s="438"/>
      <c r="D125" s="438"/>
      <c r="F125" s="438"/>
      <c r="G125" s="462"/>
    </row>
    <row r="126" spans="1:7">
      <c r="A126" s="438"/>
      <c r="D126" s="438"/>
      <c r="F126" s="438"/>
      <c r="G126" s="462"/>
    </row>
    <row r="127" spans="1:7">
      <c r="A127" s="438"/>
      <c r="D127" s="438"/>
      <c r="F127" s="438"/>
      <c r="G127" s="462"/>
    </row>
    <row r="128" spans="1:7">
      <c r="A128" s="438"/>
      <c r="D128" s="438"/>
      <c r="F128" s="438"/>
      <c r="G128" s="462"/>
    </row>
    <row r="129" spans="1:7">
      <c r="A129" s="438"/>
      <c r="D129" s="438"/>
      <c r="F129" s="438"/>
      <c r="G129" s="462"/>
    </row>
    <row r="130" spans="1:7">
      <c r="A130" s="438"/>
      <c r="D130" s="438"/>
      <c r="F130" s="438"/>
      <c r="G130" s="462"/>
    </row>
    <row r="131" spans="1:7">
      <c r="A131" s="438"/>
      <c r="D131" s="438"/>
      <c r="F131" s="438"/>
      <c r="G131" s="462"/>
    </row>
    <row r="132" spans="1:7">
      <c r="A132" s="438"/>
      <c r="D132" s="438"/>
      <c r="F132" s="438"/>
      <c r="G132" s="462"/>
    </row>
    <row r="133" spans="1:7">
      <c r="A133" s="438"/>
      <c r="D133" s="438"/>
      <c r="F133" s="438"/>
      <c r="G133" s="462"/>
    </row>
    <row r="134" spans="1:7">
      <c r="A134" s="438"/>
      <c r="D134" s="438"/>
      <c r="F134" s="438"/>
      <c r="G134" s="462"/>
    </row>
    <row r="135" spans="1:7">
      <c r="A135" s="438"/>
      <c r="D135" s="438"/>
      <c r="F135" s="438"/>
      <c r="G135" s="462"/>
    </row>
    <row r="136" spans="1:7">
      <c r="A136" s="438"/>
      <c r="D136" s="438"/>
      <c r="F136" s="438"/>
      <c r="G136" s="462"/>
    </row>
    <row r="137" spans="1:7">
      <c r="A137" s="438"/>
      <c r="D137" s="438"/>
      <c r="F137" s="438"/>
      <c r="G137" s="462"/>
    </row>
    <row r="138" spans="1:7">
      <c r="A138" s="438"/>
      <c r="D138" s="438"/>
      <c r="F138" s="438"/>
      <c r="G138" s="462"/>
    </row>
    <row r="139" spans="1:7">
      <c r="A139" s="438"/>
      <c r="D139" s="438"/>
      <c r="F139" s="438"/>
      <c r="G139" s="462"/>
    </row>
    <row r="140" spans="1:7">
      <c r="A140" s="438"/>
      <c r="D140" s="438"/>
      <c r="F140" s="438"/>
      <c r="G140" s="462"/>
    </row>
    <row r="141" spans="1:7">
      <c r="A141" s="438"/>
      <c r="D141" s="438"/>
      <c r="F141" s="438"/>
      <c r="G141" s="462"/>
    </row>
    <row r="142" spans="1:7">
      <c r="A142" s="438"/>
      <c r="D142" s="438"/>
      <c r="F142" s="438"/>
      <c r="G142" s="462"/>
    </row>
    <row r="143" spans="1:7">
      <c r="A143" s="438"/>
      <c r="D143" s="438"/>
      <c r="F143" s="438"/>
      <c r="G143" s="462"/>
    </row>
    <row r="144" spans="1:7">
      <c r="A144" s="438"/>
      <c r="D144" s="438"/>
      <c r="F144" s="438"/>
      <c r="G144" s="462"/>
    </row>
    <row r="145" spans="1:7">
      <c r="A145" s="438"/>
      <c r="D145" s="438"/>
      <c r="F145" s="438"/>
      <c r="G145" s="462"/>
    </row>
    <row r="146" spans="1:7">
      <c r="A146" s="438"/>
      <c r="D146" s="438"/>
      <c r="F146" s="438"/>
      <c r="G146" s="462"/>
    </row>
    <row r="147" spans="1:7">
      <c r="A147" s="438"/>
      <c r="D147" s="438"/>
      <c r="F147" s="438"/>
      <c r="G147" s="462"/>
    </row>
    <row r="148" spans="1:7">
      <c r="A148" s="438"/>
      <c r="D148" s="438"/>
      <c r="F148" s="438"/>
      <c r="G148" s="462"/>
    </row>
    <row r="149" spans="1:7">
      <c r="A149" s="438"/>
      <c r="D149" s="438"/>
      <c r="F149" s="438"/>
      <c r="G149" s="462"/>
    </row>
    <row r="150" spans="1:7">
      <c r="A150" s="438"/>
      <c r="D150" s="438"/>
      <c r="F150" s="438"/>
      <c r="G150" s="462"/>
    </row>
    <row r="151" spans="1:7">
      <c r="A151" s="438"/>
      <c r="D151" s="438"/>
      <c r="F151" s="438"/>
      <c r="G151" s="462"/>
    </row>
    <row r="152" spans="1:7">
      <c r="A152" s="438"/>
      <c r="D152" s="438"/>
      <c r="F152" s="438"/>
      <c r="G152" s="462"/>
    </row>
    <row r="153" spans="1:7">
      <c r="A153" s="438"/>
      <c r="D153" s="438"/>
      <c r="F153" s="438"/>
      <c r="G153" s="462"/>
    </row>
    <row r="154" spans="1:7">
      <c r="A154" s="438"/>
      <c r="D154" s="438"/>
      <c r="F154" s="438"/>
      <c r="G154" s="462"/>
    </row>
    <row r="155" spans="1:7">
      <c r="A155" s="438"/>
      <c r="D155" s="438"/>
      <c r="F155" s="438"/>
      <c r="G155" s="462"/>
    </row>
    <row r="156" spans="1:7">
      <c r="A156" s="438"/>
      <c r="D156" s="438"/>
      <c r="F156" s="438"/>
      <c r="G156" s="462"/>
    </row>
    <row r="157" spans="1:7">
      <c r="A157" s="438"/>
      <c r="D157" s="438"/>
      <c r="F157" s="438"/>
      <c r="G157" s="462"/>
    </row>
    <row r="158" spans="1:7">
      <c r="A158" s="438"/>
      <c r="D158" s="438"/>
      <c r="F158" s="438"/>
      <c r="G158" s="462"/>
    </row>
    <row r="159" spans="1:7">
      <c r="A159" s="438"/>
      <c r="D159" s="438"/>
      <c r="F159" s="438"/>
      <c r="G159" s="462"/>
    </row>
    <row r="160" spans="1:7">
      <c r="A160" s="438"/>
      <c r="D160" s="438"/>
      <c r="F160" s="438"/>
      <c r="G160" s="462"/>
    </row>
    <row r="161" spans="1:7">
      <c r="A161" s="438"/>
      <c r="D161" s="438"/>
      <c r="F161" s="438"/>
      <c r="G161" s="462"/>
    </row>
    <row r="162" spans="1:7">
      <c r="A162" s="438"/>
      <c r="D162" s="438"/>
      <c r="F162" s="438"/>
      <c r="G162" s="462"/>
    </row>
    <row r="163" spans="1:7">
      <c r="A163" s="438"/>
      <c r="D163" s="438"/>
      <c r="F163" s="438"/>
      <c r="G163" s="462"/>
    </row>
    <row r="164" spans="1:7">
      <c r="A164" s="438"/>
      <c r="D164" s="438"/>
      <c r="F164" s="438"/>
      <c r="G164" s="462"/>
    </row>
    <row r="165" spans="1:7">
      <c r="A165" s="438"/>
      <c r="D165" s="438"/>
      <c r="F165" s="438"/>
      <c r="G165" s="462"/>
    </row>
    <row r="166" spans="1:7">
      <c r="A166" s="438"/>
      <c r="D166" s="438"/>
      <c r="F166" s="438"/>
      <c r="G166" s="462"/>
    </row>
    <row r="167" spans="1:7">
      <c r="A167" s="438"/>
      <c r="D167" s="438"/>
      <c r="F167" s="438"/>
      <c r="G167" s="462"/>
    </row>
    <row r="168" spans="1:7">
      <c r="A168" s="438"/>
      <c r="D168" s="438"/>
      <c r="F168" s="438"/>
      <c r="G168" s="462"/>
    </row>
    <row r="169" spans="1:7">
      <c r="A169" s="438"/>
      <c r="D169" s="438"/>
      <c r="F169" s="438"/>
      <c r="G169" s="462"/>
    </row>
    <row r="170" spans="1:7">
      <c r="A170" s="438"/>
      <c r="D170" s="438"/>
      <c r="F170" s="438"/>
      <c r="G170" s="462"/>
    </row>
    <row r="171" spans="1:7">
      <c r="A171" s="438"/>
      <c r="D171" s="438"/>
      <c r="F171" s="438"/>
      <c r="G171" s="462"/>
    </row>
    <row r="172" spans="1:7">
      <c r="A172" s="438"/>
      <c r="D172" s="438"/>
      <c r="F172" s="438"/>
      <c r="G172" s="462"/>
    </row>
    <row r="173" spans="1:7">
      <c r="A173" s="438"/>
      <c r="D173" s="438"/>
      <c r="F173" s="438"/>
      <c r="G173" s="462"/>
    </row>
    <row r="174" spans="1:7">
      <c r="A174" s="438"/>
      <c r="D174" s="438"/>
      <c r="F174" s="438"/>
      <c r="G174" s="462"/>
    </row>
    <row r="175" spans="1:7">
      <c r="A175" s="438"/>
      <c r="D175" s="438"/>
      <c r="F175" s="438"/>
      <c r="G175" s="462"/>
    </row>
    <row r="176" spans="1:7">
      <c r="A176" s="438"/>
      <c r="D176" s="438"/>
      <c r="F176" s="438"/>
      <c r="G176" s="462"/>
    </row>
    <row r="177" spans="1:7">
      <c r="A177" s="438"/>
      <c r="D177" s="438"/>
      <c r="F177" s="438"/>
      <c r="G177" s="462"/>
    </row>
    <row r="178" spans="1:7">
      <c r="A178" s="438"/>
      <c r="D178" s="438"/>
      <c r="F178" s="438"/>
      <c r="G178" s="462"/>
    </row>
    <row r="179" spans="1:7">
      <c r="A179" s="438"/>
      <c r="D179" s="438"/>
      <c r="F179" s="438"/>
      <c r="G179" s="462"/>
    </row>
    <row r="180" spans="1:7">
      <c r="A180" s="438"/>
      <c r="D180" s="438"/>
      <c r="F180" s="438"/>
      <c r="G180" s="462"/>
    </row>
    <row r="181" spans="1:7">
      <c r="A181" s="438"/>
      <c r="D181" s="438"/>
      <c r="F181" s="438"/>
      <c r="G181" s="462"/>
    </row>
    <row r="182" spans="1:7">
      <c r="A182" s="438"/>
      <c r="D182" s="438"/>
      <c r="F182" s="438"/>
      <c r="G182" s="462"/>
    </row>
    <row r="183" spans="1:7">
      <c r="A183" s="438"/>
      <c r="D183" s="438"/>
      <c r="F183" s="438"/>
      <c r="G183" s="462"/>
    </row>
    <row r="184" spans="1:7">
      <c r="A184" s="438"/>
      <c r="D184" s="438"/>
      <c r="F184" s="438"/>
      <c r="G184" s="462"/>
    </row>
    <row r="185" spans="1:7">
      <c r="A185" s="438"/>
      <c r="D185" s="438"/>
      <c r="F185" s="438"/>
      <c r="G185" s="462"/>
    </row>
    <row r="186" spans="1:7">
      <c r="A186" s="438"/>
      <c r="D186" s="438"/>
      <c r="F186" s="438"/>
      <c r="G186" s="462"/>
    </row>
    <row r="187" spans="1:7">
      <c r="A187" s="438"/>
      <c r="D187" s="438"/>
      <c r="F187" s="438"/>
      <c r="G187" s="462"/>
    </row>
    <row r="188" spans="1:7">
      <c r="A188" s="438"/>
      <c r="D188" s="438"/>
      <c r="F188" s="438"/>
      <c r="G188" s="462"/>
    </row>
    <row r="189" spans="1:7">
      <c r="A189" s="438"/>
      <c r="D189" s="438"/>
      <c r="F189" s="438"/>
      <c r="G189" s="462"/>
    </row>
    <row r="190" spans="1:7">
      <c r="A190" s="438"/>
      <c r="D190" s="438"/>
      <c r="F190" s="438"/>
      <c r="G190" s="462"/>
    </row>
    <row r="191" spans="1:7">
      <c r="A191" s="438"/>
      <c r="D191" s="438"/>
      <c r="F191" s="438"/>
      <c r="G191" s="462"/>
    </row>
    <row r="192" spans="1:7">
      <c r="A192" s="438"/>
      <c r="D192" s="438"/>
      <c r="F192" s="438"/>
      <c r="G192" s="462"/>
    </row>
    <row r="193" spans="1:7">
      <c r="A193" s="438"/>
      <c r="D193" s="438"/>
      <c r="F193" s="438"/>
      <c r="G193" s="462"/>
    </row>
    <row r="194" spans="1:7">
      <c r="A194" s="438"/>
      <c r="D194" s="438"/>
      <c r="F194" s="438"/>
      <c r="G194" s="462"/>
    </row>
    <row r="195" spans="1:7">
      <c r="A195" s="438"/>
      <c r="D195" s="438"/>
      <c r="F195" s="438"/>
      <c r="G195" s="462"/>
    </row>
    <row r="196" spans="1:7">
      <c r="A196" s="438"/>
      <c r="D196" s="438"/>
      <c r="F196" s="438"/>
      <c r="G196" s="462"/>
    </row>
    <row r="197" spans="1:7">
      <c r="A197" s="438"/>
      <c r="D197" s="438"/>
      <c r="F197" s="438"/>
      <c r="G197" s="462"/>
    </row>
    <row r="198" spans="1:7">
      <c r="A198" s="438"/>
      <c r="D198" s="438"/>
      <c r="F198" s="438"/>
      <c r="G198" s="462"/>
    </row>
  </sheetData>
  <sheetProtection algorithmName="SHA-512" hashValue="XxvG9+rkit1qLp3ElU6D3HS383QU+kzWawowQY/86+zblQ7ZOLMjoT8xSo79TQAsa5tAaucof3akXLfz8m5qBw==" saltValue="hdcP0/rQxwzb8+lCyrmClQ==" spinCount="100000" sheet="1"/>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5</vt:i4>
      </vt:variant>
      <vt:variant>
        <vt:lpstr>Imenovani obsegi</vt:lpstr>
      </vt:variant>
      <vt:variant>
        <vt:i4>5</vt:i4>
      </vt:variant>
    </vt:vector>
  </HeadingPairs>
  <TitlesOfParts>
    <vt:vector size="10" baseType="lpstr">
      <vt:lpstr>REK PROJ</vt:lpstr>
      <vt:lpstr>PLOČNIK_1. faza</vt:lpstr>
      <vt:lpstr>ODVODNJAVANJE_1.faza</vt:lpstr>
      <vt:lpstr>CR</vt:lpstr>
      <vt:lpstr>TK zaščita</vt:lpstr>
      <vt:lpstr>__xlnm.Print_Area_2</vt:lpstr>
      <vt:lpstr>'PLOČNIK_1. faza'!Področje_tiskanja</vt:lpstr>
      <vt:lpstr>'REK PROJ'!Področje_tiskanja</vt:lpstr>
      <vt:lpstr>ODVODNJAVANJE_1.faza!Tiskanje_naslovov</vt:lpstr>
      <vt:lpstr>'PLOČNIK_1. faza'!Tiskanje_naslovov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Jernej Radovac</dc:creator>
  <cp:lastModifiedBy>Vilma Zupančič</cp:lastModifiedBy>
  <cp:lastPrinted>2020-04-14T05:41:16Z</cp:lastPrinted>
  <dcterms:created xsi:type="dcterms:W3CDTF">2012-09-17T13:03:51Z</dcterms:created>
  <dcterms:modified xsi:type="dcterms:W3CDTF">2020-05-06T07:33:24Z</dcterms:modified>
</cp:coreProperties>
</file>