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mc:AlternateContent xmlns:mc="http://schemas.openxmlformats.org/markup-compatibility/2006">
    <mc:Choice Requires="x15">
      <x15ac:absPath xmlns:x15ac="http://schemas.microsoft.com/office/spreadsheetml/2010/11/ac" url="https://obbrezice-my.sharepoint.com/personal/vilma_zupancic_brezice_si/Documents/SLUZBA/JAVNA NAROČILA/POSTOPKI/Odprti postopek/OIOPJN/NS - I. in II. faza/"/>
    </mc:Choice>
  </mc:AlternateContent>
  <xr:revisionPtr revIDLastSave="6" documentId="114_{5E426E96-77F1-48F0-B1B8-B40084D76998}" xr6:coauthVersionLast="45" xr6:coauthVersionMax="45" xr10:uidLastSave="{C561279D-B10C-4049-8061-BCF1991FBA76}"/>
  <bookViews>
    <workbookView xWindow="-120" yWindow="-120" windowWidth="25440" windowHeight="15390" xr2:uid="{00000000-000D-0000-FFFF-FFFF00000000}"/>
  </bookViews>
  <sheets>
    <sheet name="REKAPITULACIJA" sheetId="5" r:id="rId1"/>
    <sheet name="GRADBENA DELA I. FAZA" sheetId="7"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61" i="5" l="1"/>
  <c r="D62" i="5" s="1"/>
  <c r="G161" i="7" l="1"/>
  <c r="G163" i="7"/>
  <c r="G100" i="7"/>
  <c r="G176" i="7" l="1"/>
  <c r="G210" i="7" l="1"/>
  <c r="G209" i="7"/>
  <c r="G207" i="7"/>
  <c r="G205" i="7"/>
  <c r="G203" i="7"/>
  <c r="G201" i="7"/>
  <c r="G196" i="7"/>
  <c r="G195" i="7"/>
  <c r="G193" i="7"/>
  <c r="G192" i="7"/>
  <c r="G190" i="7"/>
  <c r="G189" i="7"/>
  <c r="G188" i="7"/>
  <c r="G187" i="7"/>
  <c r="G186" i="7"/>
  <c r="G185" i="7"/>
  <c r="G184" i="7"/>
  <c r="G183" i="7"/>
  <c r="G182" i="7"/>
  <c r="G180" i="7"/>
  <c r="G179" i="7"/>
  <c r="G178" i="7"/>
  <c r="G175" i="7"/>
  <c r="G174" i="7"/>
  <c r="G173" i="7"/>
  <c r="G171" i="7"/>
  <c r="G170" i="7"/>
  <c r="G164" i="7"/>
  <c r="G162" i="7"/>
  <c r="G111" i="7"/>
  <c r="G110" i="7"/>
  <c r="G109" i="7"/>
  <c r="G108" i="7"/>
  <c r="G106" i="7"/>
  <c r="G103" i="7"/>
  <c r="G102" i="7"/>
  <c r="G99" i="7"/>
  <c r="G91" i="7"/>
  <c r="G90" i="7"/>
  <c r="G88" i="7"/>
  <c r="G86" i="7"/>
  <c r="G84" i="7"/>
  <c r="G82" i="7"/>
  <c r="G80" i="7"/>
  <c r="G78" i="7"/>
  <c r="G76" i="7"/>
  <c r="G75" i="7"/>
  <c r="G74" i="7"/>
  <c r="G73" i="7"/>
  <c r="G72" i="7"/>
  <c r="G70" i="7"/>
  <c r="G68" i="7"/>
  <c r="G66" i="7"/>
  <c r="G64" i="7"/>
  <c r="G62" i="7"/>
  <c r="G61" i="7"/>
  <c r="G59" i="7"/>
  <c r="G58" i="7"/>
  <c r="G56" i="7"/>
  <c r="G55" i="7"/>
  <c r="G44" i="7"/>
  <c r="G43" i="7"/>
  <c r="G42" i="7"/>
  <c r="G40" i="7"/>
  <c r="G38" i="7"/>
  <c r="G36" i="7"/>
  <c r="G35" i="7"/>
  <c r="G45" i="7" l="1"/>
  <c r="G165" i="7"/>
  <c r="G8" i="7" s="1"/>
  <c r="G197" i="7"/>
  <c r="G9" i="7" s="1"/>
  <c r="G112" i="7"/>
  <c r="G7" i="7" s="1"/>
  <c r="G211" i="7"/>
  <c r="G10" i="7" s="1"/>
  <c r="G92" i="7"/>
  <c r="G5" i="7"/>
  <c r="F93" i="7" l="1"/>
  <c r="G93" i="7" s="1"/>
  <c r="G94" i="7" s="1"/>
  <c r="G6" i="7" s="1"/>
  <c r="G11" i="7" s="1"/>
  <c r="D58" i="5" s="1"/>
  <c r="E59" i="5" s="1"/>
  <c r="D59" i="5" l="1"/>
  <c r="D63" i="5" l="1"/>
  <c r="D64" i="5" l="1"/>
  <c r="D66" i="5" s="1"/>
</calcChain>
</file>

<file path=xl/sharedStrings.xml><?xml version="1.0" encoding="utf-8"?>
<sst xmlns="http://schemas.openxmlformats.org/spreadsheetml/2006/main" count="282" uniqueCount="193">
  <si>
    <t>objekt: Prenova nogometnega stadiona Brežice</t>
  </si>
  <si>
    <t>investitor: Občina Brežice, Cesta prvih borcev 18, Brežice</t>
  </si>
  <si>
    <t>št. projekta:3236/N-18</t>
  </si>
  <si>
    <t xml:space="preserve">                                        POPIS DEL </t>
  </si>
  <si>
    <t>*Vse naprave in elementi v popisu materiala in del so nevedeni samo primeroma (kot npr.) zaradi</t>
  </si>
  <si>
    <t xml:space="preserve"> določitve kvalitete</t>
  </si>
  <si>
    <t>*S privolitvijo investitorja se lahko vse naprave nadomesti z nadomestnimi, ki morajo  imeti enako ali</t>
  </si>
  <si>
    <t xml:space="preserve"> boljšo kvaliteto</t>
  </si>
  <si>
    <t>*Vse naprave in elemente se mora dobaviti z vsemi ustreznimi in veljavnimi certifikati,atesti, garancijami,</t>
  </si>
  <si>
    <t>navodili za obratovanje in vzdrževanje in servisiranje ter funkcionalno shemo izvedenega stanja</t>
  </si>
  <si>
    <t>* Pri oddaji ponudbe naročniku je izvajalec je dolžan sam preveriti zmnožke in seštevke ter prenose le</t>
  </si>
  <si>
    <t xml:space="preserve"> teh v rekapitulacijo</t>
  </si>
  <si>
    <t>*V ceni vsakih posameznih del je po potrebi zajeti vse delovne in pomožne odre kot tudi čiščenje vseh</t>
  </si>
  <si>
    <t>elementov po končanih delih</t>
  </si>
  <si>
    <t>* Pred izvedbo del je potrebno preveriti vse mikrolokacije priklučkov in prebojev na na objektu</t>
  </si>
  <si>
    <t>Brežice, februar 2020</t>
  </si>
  <si>
    <t>SKUPNA REKAPITULACIJA</t>
  </si>
  <si>
    <t>1.</t>
  </si>
  <si>
    <r>
      <t>I faza</t>
    </r>
    <r>
      <rPr>
        <b/>
        <sz val="8"/>
        <color theme="1"/>
        <rFont val="Arial"/>
        <family val="2"/>
        <charset val="238"/>
      </rPr>
      <t xml:space="preserve"> - IZGRADNJA IGRIŠČA Z UMETNO TRAVO S PRIPADAJOČO OPREMO</t>
    </r>
  </si>
  <si>
    <t>3.</t>
  </si>
  <si>
    <t>Nepredvidena dela 10% vseh del</t>
  </si>
  <si>
    <t>Skupaj</t>
  </si>
  <si>
    <t>Popust</t>
  </si>
  <si>
    <t>Skupaj s popustom</t>
  </si>
  <si>
    <t>DDV 22%</t>
  </si>
  <si>
    <t xml:space="preserve">SKUPAJ   </t>
  </si>
  <si>
    <t>Sestavila:</t>
  </si>
  <si>
    <t>Dijana Pavleković, grad.teh.</t>
  </si>
  <si>
    <t>Anton Ereš, univ.dipl.inž.el.</t>
  </si>
  <si>
    <t>REKAPITULACIJA I. FAZA</t>
  </si>
  <si>
    <t>IZGRADNJA IGRIŠČA Z UMETNO TRAVO S PRIPADAJOČO OPREMO</t>
  </si>
  <si>
    <t>I</t>
  </si>
  <si>
    <t>PREDELA</t>
  </si>
  <si>
    <t xml:space="preserve">II </t>
  </si>
  <si>
    <t xml:space="preserve">ZEMELJSKA DELA </t>
  </si>
  <si>
    <t xml:space="preserve">III </t>
  </si>
  <si>
    <t>KANALIZACIJA</t>
  </si>
  <si>
    <t xml:space="preserve">IV </t>
  </si>
  <si>
    <t>ZGORNJI USTROJ</t>
  </si>
  <si>
    <t xml:space="preserve">V </t>
  </si>
  <si>
    <t>NOGOMETNO IGRIŠČE - ograje, oprema</t>
  </si>
  <si>
    <t>VI</t>
  </si>
  <si>
    <t>RAZNA DELA</t>
  </si>
  <si>
    <t>SKUPAJ</t>
  </si>
  <si>
    <t xml:space="preserve">I </t>
  </si>
  <si>
    <t>PREDDELA</t>
  </si>
  <si>
    <t>Izvajalec rušitvenih del  mora gradbene odpadke sortirati in odvažati končnem odjemalcu v skladu z Uredbo o ravnanju z odpadki, ki nastanejo pri gradbenih delih (Ur. list RS, št. 34/08). V ceni je potrebno zajeti vse stroške: nakladanje, razkladanje, odvoz ter plačila vseh dovoljenj in pristojbin deponije.</t>
  </si>
  <si>
    <t>Demontaža obstoječe žične ograje in lovilne mreže na južni strani stadiona skupaj z rušenjem stebrov in temeljev , razvrstanjem po vrsti odpadka in odvozom porušenega metrijala na gradbeno deponijo v razdaljo do 10 km.</t>
  </si>
  <si>
    <t>a) žična ograja</t>
  </si>
  <si>
    <t>m1</t>
  </si>
  <si>
    <t>b) lovilna mreža</t>
  </si>
  <si>
    <t>Rušenje obstoječih kanalizacijskih revizijskih jaškov (opuščena kanlizacija) na lokaciji gradnje novega nogometnega igrišča z  razvrščanjem po vrsti odpadka in odvozom porušenega matrijala na gradbeno deponijo v razdaljo do 10 km. Rušenje jaška v globino do cca 1 m (ocena).</t>
  </si>
  <si>
    <t>kpl</t>
  </si>
  <si>
    <t>Rušenje  kandelabrov in svetil  obstoječe razsvetljave skupaj s temeljem in  razvrščanjem po vrsti odpadka in odvozom porušenega matrijala na gradbeno deponijo v razdaljo do 10 km. Rušenje jaška v globino do cca 1 m (ocena).</t>
  </si>
  <si>
    <t>Zakoličba nogometnega igrišča in ograje z zavarovanjem zakoličbe in vsemi pomožnimi deli in prenosi.</t>
  </si>
  <si>
    <t>a) nogometno igrišče</t>
  </si>
  <si>
    <t>kom</t>
  </si>
  <si>
    <t>b) ograja</t>
  </si>
  <si>
    <t>c) kanalizacija</t>
  </si>
  <si>
    <t>II ZEMELSKA DELA</t>
  </si>
  <si>
    <t>OPOMBA:</t>
  </si>
  <si>
    <t xml:space="preserve">Zaradi zahtevane izredne natančnosti (ravnost podlage) pri pripravi podlage za polaganje sistema umetne trave, mora izvajalec zemeljskih del upoštevati navodila </t>
  </si>
  <si>
    <t>in usmeritve dobavitelja/proizvajalca trave. Izvajalec/dobavitelj sistema umetne trave mora pred polaganjem slednje prevzeti pripravljeno podlago!</t>
  </si>
  <si>
    <t>Široki izkop humusa v deb. do 20 cm z deponiranjem izkopanega materiala na gradbišču za kasnejše humusiranje in ureditev zelenic.</t>
  </si>
  <si>
    <t>m3</t>
  </si>
  <si>
    <t>Široki izkop v zemljini III ktg v  globino do 60 cm od kote ureditve, z odvozom izkopanega materiala na deponijo na gradbišču.</t>
  </si>
  <si>
    <t>Izkop za jarek  meteorne kanalizacije v zemljini III ktg z odmetom 1 m od roba izkopa. Globina izkopa od 0,90 do 1,5 m od kote obstoječega terena, naklon brežin izkopa 60°.</t>
  </si>
  <si>
    <t>a) meteorna kanalizacija</t>
  </si>
  <si>
    <t xml:space="preserve">Izkop za drenažo nogometnega igrišča, širina izkopa do 1 m, globina do 1.0, naklon brežin izkopa 60°. </t>
  </si>
  <si>
    <t xml:space="preserve">Izkop za jaške meteorne kanalizacije  v zemljini III ktg z odmetom 1 m od roba izkopa. Globina izkopa od 1 do1,5 m. </t>
  </si>
  <si>
    <t>Izkop za zbiralnik vode v zeljini III ktg, v globino do 3.8 m  naklon brežine izkopa 60°. Izkop z nakladanjem na prevozno sredstvo in odvozom na deponijo na gradbišču v razdaljo do 20 m.</t>
  </si>
  <si>
    <t>Izvedba peščene posteljice kanalizacijske cevi iz nekoherentnega materiala (pesek/ gramoz Ø 4-7 mm) deb. 13 cm, kompletno z dobavo materiala in vsemi pomožnimi deli in prenosi.</t>
  </si>
  <si>
    <t>Zasip kanalizacijske cevi v deb 30 cm nad temenom cevi z nekoherentnim materialom (pesek/ gramoz Ø 4-7 mm), kompletno z dobavo materiala in vsemi pomožnimi deli in prenosi.</t>
  </si>
  <si>
    <t>Zasip  kanalizacijskega jarka z izkopano zemljino v slojih po 20 cm z utrjevanjem do višine končne ureditve - kanalizacija pod raščenim terenom, kompletno z  vsemi pomožnimi deli in prenosi.</t>
  </si>
  <si>
    <t>Zasip  za stenami jaškov   z izkopano zemljo  do  višine končne ureditve v slojih po 20 cm kompletno z dobavo materiala in vsemi pomožnimi deli in prenosi.</t>
  </si>
  <si>
    <t>Dobava materiala in izvedba zasipa drenažne cevi z enozrnatim prodcem Ø8-16 mm, 0,5 m nad temenom cevi, skupaj s polaganjem 200 g PP filca ob in nad zasipom z vsemi pomožnimi deli prenosi. Derenaža zunanjih površin.</t>
  </si>
  <si>
    <t>a) 200g PP filc</t>
  </si>
  <si>
    <t>m2</t>
  </si>
  <si>
    <t>b) prodec 8-16 mm</t>
  </si>
  <si>
    <t>Izdelava zbite posteljice debeline 10 cm iz peska granulacije 4-16 mm za postavitev zbiralnika vode, kompletno z dobavo peska in vsemi pomožnimi deli in prenosi.</t>
  </si>
  <si>
    <t>Zasip za stenami zbiralnika vode s prodec granulacije 8-16 mm v slojih po 20 cm z rahlim utrjevanjem, kompletno z dobavo prodca in vsemi pomožnimi deli in prenosi.</t>
  </si>
  <si>
    <t>Dobava in vgrajevanje nasipnega meteriala na lokaciji športnega igrišča v slojih po 20 cm s sprotnim utrjevanjem in valjanjem do višine tampona.</t>
  </si>
  <si>
    <t>Strojno rastiranje  izkopanega   materiala  na lokaciji zahodno in severno od novega igrišča  do ograje stadiona   s sprotnim utrjevanjem in valjanjem do višine humusne plasti - izravnava terena.</t>
  </si>
  <si>
    <t>izkopana zemlja - delni humus in izkop na lokaciji novega igrišča</t>
  </si>
  <si>
    <t>Planiranje in valjnje površin izkopa in nasipa v naklonu s težjim valarjem - novo igrišča, potrebno doseči 100% gostoto po Proctorju oziroma dinamični deformacijski modul min. 40 MPa ali statični deformacijskimodul Ev2 60 MPa. Končno vrednost zbitosti podajo  geomehanik v sodelovanju s dobaviteljem  umetne trave .</t>
  </si>
  <si>
    <t>Izdelava prvega sloja podlage umetne trave  -  filtrirne plasti na lokaciji nogometnega igrišča : gramoz, odporen proti mrazu, v granulaciji 8/32 (sestoji iz delčkov: d &lt; 0,02 mm ne več kot 5 %, d &lt; 0,063 mm) v naklonu 1% debeline 20cm
z dobavo materiala in vsemi pomožnimi deli in prenosi. Odstopanja od minimalne višine ne smejo presegati +/- 20 mm, padec min. 1 %, ravnost 6-10, največ 20 mm/4m ravno letev.Postopek: 
*material med vgradnjo naj bo rahlo vlažen, da se doseže optimalna zbitost; material naj se navlaži takoj ob dobavi pred vgradnjo, vendar ne preveč, da se ne izpere  drobna frakcija; močan dež  ne sme namakati material pred vgradnjo
*priporoča se finišer, da razprostre material  enakomerno na pripravljeno podlago; ta sloj je potrebno večkrat (4-6 krat) kompaktirati  z valjarjem ( 18 ton) in to statično (brez vibriranja) ali dinamično (z vibriranjem), da se doseže optimalna kompaktnost stopnje 90-95%; finišer in valjar naj upravlja izkušen voznik, ki dela po celi površini  v počasni in zmerni hitrosti; kjer kompaktnost ne dosega zahtevane stopnje, se dodatno izvaja kompaktiranje  in/ali obenem prilagaja vlažnost materiala.</t>
  </si>
  <si>
    <t>a) filtrirna plast</t>
  </si>
  <si>
    <t>Izdelave drugega sloja podlage umetne trave -  prodnat material, v granulaciji: 8/32 (sestoji iz delčkov: d &lt; 0,02 mm ne več kot 5 %, d &lt; 0,063 mm) v naklonu 1%, debelina15-23 cm, kompletno z dobavo matrijala in vsemi pomožnimi deli in prenosi. Odstopanja od minimalne višine ne smejo presegati +/- 15 mm, padec min. 1 %, ravnost 6-10, največ 15 mm/4 m ravno letev.
Postopek:
Material se vgradi po enakem postopku kot prvi sloj: tudi tu se priporoča finišer, da razprostre material enakomerno po prvem sloju; zahtevana končna kompaktnost stopnje 95%.</t>
  </si>
  <si>
    <t>Izdelava zgornjega zaglajenjega sloja -  prodnat ali ekvivalentni material-gramoz, v granulaciji 0-4 mm ali 2/5 mm,  nanešen lokalno v debelini prekritja neravnin oz. vdolbin, ravnost največ  5 mm pod 4 m letvo.
Postopek:
dodatno fino izravnavanje se izdela do največ  30% celotne površine; natrese se material na odprte razpoke oz. vdolbine, za tem vleče travna vlečka po predelih nanosa, da material enakomerno napolni vdolbine, za tem sledi  statično kompaktiranje (brez vibriranja), lahko z manjšim valjarjem.</t>
  </si>
  <si>
    <t xml:space="preserve">Dobava in polaganje drenažne folije kot napr GEOPROMA  90g/m2 na utrjene površine okoli igrišča z dobavo materiala in vsemi pomožnimi deli in prenosi. </t>
  </si>
  <si>
    <t>Izdelava podlage  - tampona umetne trave okoli igrišča iz prodca granulacije 5-12 mm v debelini 15 cm  z dobavo materiala in vsemi pomožnimi deli in prenosi.</t>
  </si>
  <si>
    <t>Izvedba podlage travnih površin vzhodno in severno od novega igrišča z mešanico 2/3 očiščene zemljine ( humus iz deponije ) in 1/3 mivke v debelini 15 cm z utrjevanjem z  valjarjem težine 50-100 kg. V mešanico zemlje in mivke se doda mineralno gnojilo, ki vsebuje relativno več kalija in fosforja. Kompletna izvedba z dobavo materijala in vsemi pomožnimi deli in prenosi.</t>
  </si>
  <si>
    <t xml:space="preserve">Na   lokaciji izgradnje nogometnega igrišča (severni del ), po pričevanju Brežičanov, je do leta 1904 bilo mestno pokopališče. Ob morebitni najdbi ostankov pokopanih pri izvedbi izkopov , je potrebno o najdbi   obvestiti investitorja za nadaljne postopke. Ocena morebitnih del 5% zemeljskih del. </t>
  </si>
  <si>
    <t>Dobava in polaganje drenažnih cevi na podlago iz suhega betona v debelini 10 cm z vsemi spojnimi kosi, priključki na jaške, tesnili in vsemi pomožnimi deli in prenosi. V ceni zajeti tudi dobavo in vgradnjo betona marke C12/15.</t>
  </si>
  <si>
    <r>
      <t xml:space="preserve">a) drenažna cev </t>
    </r>
    <r>
      <rPr>
        <sz val="10"/>
        <rFont val="Calibri"/>
        <family val="2"/>
        <charset val="238"/>
      </rPr>
      <t>Ø110</t>
    </r>
  </si>
  <si>
    <r>
      <t xml:space="preserve">b) drenažna cev </t>
    </r>
    <r>
      <rPr>
        <sz val="10"/>
        <rFont val="Calibri"/>
        <family val="2"/>
        <charset val="238"/>
      </rPr>
      <t>Ø200</t>
    </r>
  </si>
  <si>
    <t>Dobava in montaža revizijskih jaškov iz polietilena ( kot napr. hišni jašek Regeneracija ali enakovredno) kompletno z razbremenilnim armirano betonskim obročem, lestvami za vstop ter vsemi pomožnimi deli in prenosi.</t>
  </si>
  <si>
    <t>a) revizijski  jašek Ø80 cm globine do 1.2 m</t>
  </si>
  <si>
    <t>b) revizijski  jašek Ø80 cm globine do 1.5 m</t>
  </si>
  <si>
    <t>Dobava in vgradnja litoželeznih kanalskih pokrovov Ø60 cm na  jaške kompletno z vsemi pomožnimi deli in prenosi.</t>
  </si>
  <si>
    <t>kanalski pokrov razred B - zelenice in peš površine</t>
  </si>
  <si>
    <t>Kompletna dobava in vgraditev gladkih PVC kanalizacijskih cevi  v predpisanih padcih, z vodotesnimi stiki (kompletno z dobavo in vgraditvijo tesnil), način vgradnje ponavodilih proizvajalca. Cevi kompletno z vsemi fazonskimi kosi.</t>
  </si>
  <si>
    <r>
      <t xml:space="preserve">a) </t>
    </r>
    <r>
      <rPr>
        <sz val="10"/>
        <rFont val="Calibri"/>
        <family val="2"/>
        <charset val="238"/>
      </rPr>
      <t>Ø</t>
    </r>
    <r>
      <rPr>
        <sz val="10"/>
        <rFont val="Arial CE"/>
        <family val="2"/>
        <charset val="238"/>
      </rPr>
      <t>160</t>
    </r>
  </si>
  <si>
    <r>
      <t xml:space="preserve">b) </t>
    </r>
    <r>
      <rPr>
        <sz val="10"/>
        <rFont val="Calibri"/>
        <family val="2"/>
        <charset val="238"/>
      </rPr>
      <t>Ø</t>
    </r>
    <r>
      <rPr>
        <sz val="10"/>
        <rFont val="Arial CE"/>
        <family val="2"/>
        <charset val="238"/>
      </rPr>
      <t>200</t>
    </r>
  </si>
  <si>
    <t>Dobava in montaža zbiralnika deževnice iz armiranega poliestra z vstopno odprtino s pohodnim pokrovom prostornine 10000 l, kompletno z vso dodatno opremo za zalivanje. Montaža po navodilu proizvajalca.</t>
  </si>
  <si>
    <t>Kompletna izvedba priključka meteorne kanalizacije na obstoječi betonski jašek z vsemi pomožnimi deli in prenosi.</t>
  </si>
  <si>
    <t>IV</t>
  </si>
  <si>
    <t xml:space="preserve">V popisu so navedene minimalne zahtevane karakteristike sistema umetne trave. Ponudnik mora obvezno navesti ponujen sistem umetne trave s kratkim </t>
  </si>
  <si>
    <t>opisom. Enakovrednost ponujenega produkta se bo ugotavljala na podlagi posameznih tehničnih karakteristik ponujenega sistema umetne trave</t>
  </si>
  <si>
    <t>podanih vrednosti v z zeleno barvo obarvanih celicah.</t>
  </si>
  <si>
    <t>Dobava in vgradnja najnovejše dvobarvne, monofilamentne, monoekstrudirane umetne trave zadnje generacije s certifikatom FIFA Quality Pro, s posebno dvokomponentno strukturo travne niti z ojačitvenim jedrom za večjo odpornost na obremenitve s t.im. "recowering" efektom za postavljanje travne niti v vertikalni položaj kot npr. art. CORE 42-17 ali enakovredno
Opomba: V sosednjo celico vpisati ponujen sistem, v ostale označene celice pa posamezno karakteristiko ponujenega modela</t>
  </si>
  <si>
    <t>Ponujen sistem umetne trave z E-layerjem:</t>
  </si>
  <si>
    <t>TEHNIČNI PODATKI:</t>
  </si>
  <si>
    <r>
      <t>Vlaknasti material:</t>
    </r>
    <r>
      <rPr>
        <sz val="9.5"/>
        <rFont val="Arial CE"/>
        <charset val="238"/>
      </rPr>
      <t xml:space="preserve"> 100% polietilen PE monofilament</t>
    </r>
    <r>
      <rPr>
        <b/>
        <sz val="9.5"/>
        <rFont val="Arial CE"/>
        <charset val="238"/>
      </rPr>
      <t>,</t>
    </r>
    <r>
      <rPr>
        <sz val="9.5"/>
        <rFont val="Arial CE"/>
        <charset val="238"/>
      </rPr>
      <t xml:space="preserve"> dvokomponentna struktura oz. po kvaliteti primerljiva struktura</t>
    </r>
  </si>
  <si>
    <r>
      <t xml:space="preserve">Debelina vlakna: od </t>
    </r>
    <r>
      <rPr>
        <sz val="9.5"/>
        <rFont val="Arial CE"/>
        <charset val="238"/>
      </rPr>
      <t>360 mikronov do 410</t>
    </r>
  </si>
  <si>
    <r>
      <t xml:space="preserve">Širina  vlakna: </t>
    </r>
    <r>
      <rPr>
        <sz val="9.5"/>
        <rFont val="Arial CE"/>
        <charset val="238"/>
      </rPr>
      <t>1,10 do 1,3 mm</t>
    </r>
  </si>
  <si>
    <r>
      <t>Število filamentov:</t>
    </r>
    <r>
      <rPr>
        <sz val="9.5"/>
        <rFont val="Arial CE"/>
        <charset val="238"/>
      </rPr>
      <t xml:space="preserve"> 6</t>
    </r>
  </si>
  <si>
    <r>
      <rPr>
        <b/>
        <sz val="9.5"/>
        <rFont val="Arial CE"/>
        <charset val="238"/>
      </rPr>
      <t>Finoča preje:</t>
    </r>
    <r>
      <rPr>
        <sz val="9.5"/>
        <rFont val="Arial CE"/>
        <charset val="238"/>
      </rPr>
      <t xml:space="preserve"> od 13.000 do 15.600 dtex</t>
    </r>
  </si>
  <si>
    <r>
      <t>Teža vlaken:</t>
    </r>
    <r>
      <rPr>
        <sz val="9.5"/>
        <rFont val="Arial CE"/>
        <charset val="238"/>
      </rPr>
      <t xml:space="preserve"> od 1.360 do 2.195 gr/m</t>
    </r>
    <r>
      <rPr>
        <vertAlign val="superscript"/>
        <sz val="9.5"/>
        <rFont val="Arial CE"/>
        <charset val="238"/>
      </rPr>
      <t>2</t>
    </r>
  </si>
  <si>
    <r>
      <t>Višina vlakna trave:</t>
    </r>
    <r>
      <rPr>
        <sz val="9.5"/>
        <rFont val="Arial CE"/>
        <charset val="238"/>
      </rPr>
      <t xml:space="preserve"> 40 mm</t>
    </r>
  </si>
  <si>
    <r>
      <t>Način proizvodnje:</t>
    </r>
    <r>
      <rPr>
        <sz val="9.5"/>
        <rFont val="Arial CE"/>
        <charset val="238"/>
      </rPr>
      <t xml:space="preserve"> 5/8 (tafting velur)</t>
    </r>
  </si>
  <si>
    <r>
      <t>Število šopov na m</t>
    </r>
    <r>
      <rPr>
        <b/>
        <vertAlign val="superscript"/>
        <sz val="9.5"/>
        <rFont val="Arial CE"/>
        <charset val="238"/>
      </rPr>
      <t>2</t>
    </r>
    <r>
      <rPr>
        <b/>
        <sz val="9.5"/>
        <rFont val="Arial CE"/>
        <charset val="238"/>
      </rPr>
      <t>:</t>
    </r>
    <r>
      <rPr>
        <sz val="9.5"/>
        <rFont val="Arial CE"/>
        <charset val="238"/>
      </rPr>
      <t xml:space="preserve">  min 10.395 / m</t>
    </r>
    <r>
      <rPr>
        <vertAlign val="superscript"/>
        <sz val="9.5"/>
        <rFont val="Arial CE"/>
        <charset val="238"/>
      </rPr>
      <t>2</t>
    </r>
  </si>
  <si>
    <r>
      <t>Število filamentov:</t>
    </r>
    <r>
      <rPr>
        <sz val="9.5"/>
        <rFont val="Arial CE"/>
        <charset val="238"/>
      </rPr>
      <t xml:space="preserve"> 128.500 / m</t>
    </r>
    <r>
      <rPr>
        <vertAlign val="superscript"/>
        <sz val="9.5"/>
        <rFont val="Arial CE"/>
        <charset val="238"/>
      </rPr>
      <t>2</t>
    </r>
  </si>
  <si>
    <r>
      <rPr>
        <b/>
        <sz val="9.5"/>
        <rFont val="Arial CE"/>
        <charset val="238"/>
      </rPr>
      <t>Podloga trave-spodaj:</t>
    </r>
    <r>
      <rPr>
        <sz val="9.5"/>
        <rFont val="Arial CE"/>
        <charset val="238"/>
      </rPr>
      <t xml:space="preserve"> dvoslojna 100% polipropilenska tkanina, Butadiene styrene, UV-stabilizirana</t>
    </r>
  </si>
  <si>
    <r>
      <t>Teža podloge:</t>
    </r>
    <r>
      <rPr>
        <sz val="9.5"/>
        <rFont val="Arial CE"/>
        <charset val="238"/>
      </rPr>
      <t xml:space="preserve"> 1.240 g/m</t>
    </r>
    <r>
      <rPr>
        <vertAlign val="superscript"/>
        <sz val="9.5"/>
        <rFont val="Arial CE"/>
        <charset val="238"/>
      </rPr>
      <t>2</t>
    </r>
  </si>
  <si>
    <r>
      <rPr>
        <b/>
        <sz val="9.5"/>
        <rFont val="Arial CE"/>
        <charset val="238"/>
      </rPr>
      <t>Max širina role:</t>
    </r>
    <r>
      <rPr>
        <sz val="9.5"/>
        <rFont val="Arial CE"/>
        <charset val="238"/>
      </rPr>
      <t xml:space="preserve"> min. 4 m</t>
    </r>
  </si>
  <si>
    <r>
      <t>Skupna višina:</t>
    </r>
    <r>
      <rPr>
        <sz val="9.5"/>
        <rFont val="Arial CE"/>
        <charset val="238"/>
      </rPr>
      <t xml:space="preserve"> 52 mm (podloga+trava+E-Layer)</t>
    </r>
  </si>
  <si>
    <r>
      <t>Skupna teža:</t>
    </r>
    <r>
      <rPr>
        <sz val="9.5"/>
        <rFont val="Arial CE"/>
        <charset val="238"/>
      </rPr>
      <t xml:space="preserve"> 2.843 g/m</t>
    </r>
    <r>
      <rPr>
        <vertAlign val="superscript"/>
        <sz val="9.5"/>
        <rFont val="Arial CE"/>
        <charset val="238"/>
      </rPr>
      <t>2</t>
    </r>
  </si>
  <si>
    <r>
      <t>Barva trave:</t>
    </r>
    <r>
      <rPr>
        <sz val="9.5"/>
        <rFont val="Arial CE"/>
        <charset val="238"/>
      </rPr>
      <t xml:space="preserve"> zelena, dvobarvna (Bi-Colour)</t>
    </r>
  </si>
  <si>
    <r>
      <t>Barva linij:</t>
    </r>
    <r>
      <rPr>
        <sz val="9.5"/>
        <rFont val="Arial CE"/>
        <charset val="238"/>
      </rPr>
      <t xml:space="preserve"> bela</t>
    </r>
  </si>
  <si>
    <r>
      <t>Elastični nosilec:</t>
    </r>
    <r>
      <rPr>
        <sz val="9.5"/>
        <rFont val="Arial CE"/>
        <charset val="238"/>
      </rPr>
      <t xml:space="preserve"> PE pena prefabriciran E-layer v roli višine 10 mm</t>
    </r>
    <r>
      <rPr>
        <b/>
        <sz val="9.5"/>
        <rFont val="Arial CE"/>
        <charset val="238"/>
      </rPr>
      <t xml:space="preserve"> ali enakovredno ali izdelan na licu mesta deb. 25mm</t>
    </r>
  </si>
  <si>
    <r>
      <t>Prevodnost vode sistema:</t>
    </r>
    <r>
      <rPr>
        <sz val="9.5"/>
        <rFont val="Arial CE"/>
        <charset val="238"/>
      </rPr>
      <t xml:space="preserve"> 1.600 mm/m</t>
    </r>
    <r>
      <rPr>
        <vertAlign val="superscript"/>
        <sz val="9.5"/>
        <rFont val="Arial CE"/>
        <charset val="238"/>
      </rPr>
      <t>2</t>
    </r>
    <r>
      <rPr>
        <sz val="9.5"/>
        <rFont val="Arial CE"/>
        <charset val="238"/>
      </rPr>
      <t>/h (vključno z E-layer).</t>
    </r>
  </si>
  <si>
    <r>
      <rPr>
        <b/>
        <sz val="9.5"/>
        <rFont val="Arial CE"/>
        <charset val="238"/>
      </rPr>
      <t>Sila izvlečnosti vlakna:</t>
    </r>
    <r>
      <rPr>
        <sz val="9.5"/>
        <rFont val="Arial CE"/>
        <charset val="238"/>
      </rPr>
      <t xml:space="preserve"> &gt;/=30 N</t>
    </r>
  </si>
  <si>
    <r>
      <t>Vremenska odpornost:</t>
    </r>
    <r>
      <rPr>
        <sz val="9.5"/>
        <rFont val="Arial CE"/>
        <charset val="238"/>
      </rPr>
      <t xml:space="preserve"> min. 4 po sivi skali</t>
    </r>
  </si>
  <si>
    <r>
      <t xml:space="preserve">UV: </t>
    </r>
    <r>
      <rPr>
        <sz val="9.5"/>
        <rFont val="Arial CE"/>
        <charset val="238"/>
      </rPr>
      <t>odporno</t>
    </r>
  </si>
  <si>
    <r>
      <t>Elastični nosilec:</t>
    </r>
    <r>
      <rPr>
        <sz val="9.5"/>
        <rFont val="Arial CE"/>
        <charset val="238"/>
      </rPr>
      <t xml:space="preserve"> Poliolefinska pena v roli višine 10 mm na pripravljeno drenirano podlago.</t>
    </r>
  </si>
  <si>
    <r>
      <t>Polnilo:</t>
    </r>
    <r>
      <rPr>
        <sz val="9.5"/>
        <rFont val="Arial CE"/>
        <charset val="238"/>
      </rPr>
      <t xml:space="preserve"> kremenov pesek, čist in suh 0,3-1,0 mm; okrogla zrnca gumi granulata: RPU (obarvani SBR).</t>
    </r>
  </si>
  <si>
    <r>
      <t>Količina:</t>
    </r>
    <r>
      <rPr>
        <sz val="9.5"/>
        <rFont val="Arial CE"/>
        <charset val="238"/>
      </rPr>
      <t xml:space="preserve"> po navodilih dobavitelja umetne trave.</t>
    </r>
  </si>
  <si>
    <r>
      <t>Vgradnja:</t>
    </r>
    <r>
      <rPr>
        <sz val="9.5"/>
        <rFont val="Arial CE"/>
        <charset val="238"/>
      </rPr>
      <t xml:space="preserve"> plavajoča.</t>
    </r>
  </si>
  <si>
    <r>
      <t>Lepila:</t>
    </r>
    <r>
      <rPr>
        <sz val="9.5"/>
        <rFont val="Arial CE"/>
        <charset val="238"/>
      </rPr>
      <t xml:space="preserve"> dvokomponentno PU lepilo</t>
    </r>
  </si>
  <si>
    <r>
      <rPr>
        <b/>
        <sz val="9.5"/>
        <rFont val="Arial CE"/>
        <charset val="238"/>
      </rPr>
      <t>Vzdrževanje:</t>
    </r>
    <r>
      <rPr>
        <sz val="9.5"/>
        <rFont val="Arial CE"/>
        <charset val="238"/>
      </rPr>
      <t xml:space="preserve"> navodila za čiščenje in vzdrževanje nogometnih igrišč z umetno travo.</t>
    </r>
  </si>
  <si>
    <r>
      <t>OBVEZNE PRILOGE:</t>
    </r>
    <r>
      <rPr>
        <sz val="9.5"/>
        <rFont val="Arial CE"/>
        <charset val="238"/>
      </rPr>
      <t xml:space="preserve"> </t>
    </r>
  </si>
  <si>
    <t>*</t>
  </si>
  <si>
    <r>
      <t>FIFA QUALITY PRO</t>
    </r>
    <r>
      <rPr>
        <sz val="9.5"/>
        <rFont val="Arial CE"/>
        <charset val="238"/>
      </rPr>
      <t xml:space="preserve"> certifikat za sistem umetne trave vključno z elastično podlago.</t>
    </r>
  </si>
  <si>
    <r>
      <t xml:space="preserve">FIFA PREFERRED PRODUCER </t>
    </r>
    <r>
      <rPr>
        <sz val="9.5"/>
        <rFont val="Arial CE"/>
        <charset val="238"/>
      </rPr>
      <t>certifikat za proizvajalca umetne trave za nogometna igrišča.</t>
    </r>
  </si>
  <si>
    <r>
      <rPr>
        <b/>
        <sz val="9.5"/>
        <rFont val="Arial CE"/>
        <charset val="238"/>
      </rPr>
      <t>Tehnični list</t>
    </r>
    <r>
      <rPr>
        <sz val="9.5"/>
        <rFont val="Arial CE"/>
        <charset val="238"/>
      </rPr>
      <t xml:space="preserve"> ponujenega tipa umetne trave</t>
    </r>
  </si>
  <si>
    <t>Dokazilo o skladnosti s standardom EN 15330-1 (standard izdan za travo z E-layer).</t>
  </si>
  <si>
    <t>Dokazilo o skladnosti gumi granulata s standardom DIN 18035-7.</t>
  </si>
  <si>
    <t>Izjava proizvajalca kremenovega peska, da proizvod ni nevaren po vprašanju silikatov in težkih kovin.</t>
  </si>
  <si>
    <t>Izjava proizvajalca kremenovega peska o neoporečnosti izkopa.</t>
  </si>
  <si>
    <t>Labosport poročilo za gumi granulat.</t>
  </si>
  <si>
    <t>Dokazilo, da ponujena umetna trava dosega vsaj 24.000 ciklov na Lisport XL preizkusa za obrabo sintetičnih trav</t>
  </si>
  <si>
    <t>Prestavitev obstoječe umetne trave na površine okoli igrišča z odtranitvijo obstoječe in polaganjem na pripravljeno podlogo.</t>
  </si>
  <si>
    <t>Dobava in polaganje poglobljenega betonskega vrtnega robnika 5/25/100 cm po zunanjem robu umetne trave na betonsko podlago z vsemi pomožnimi deli in prenosi. V ceni upoštevati tudi stroške dobave in vgradnje betona marke C 12/15.</t>
  </si>
  <si>
    <t>Sejanje trave (travna mešanica za športne površine) na pripravljeno površino okoli igrišča z dvakratnim pregrabljanjem zgornje površine in sejanjem trave ( poraba 2 do 2,5 kg/100 m2), kompletno z dobavo materijala in vsemi pomožnimi deli in prenosi. Potrebno dnevno vlaženje do prve košnje.</t>
  </si>
  <si>
    <t xml:space="preserve"> NOGOMETNO IGRIŠČE - ograje, oprema</t>
  </si>
  <si>
    <t>Kompletna izvedba panelne ograje okoli igrišča skupaj s temeljenjem, ozemljitvijo ter vsemi pomožnimi deli in prenosi. Paneli 2D   - žica 8/6/8 mm, stebrički 60/60 na osni razdalji 2,52 m . Barva ograja zelena RAL 6005</t>
  </si>
  <si>
    <t>a) ograja višine 1.28 m ( paneli višine 1230 mm)</t>
  </si>
  <si>
    <t>b) ograja višine 2.28 m ( paneli višine 2230 mm)</t>
  </si>
  <si>
    <t>Dobava in montaža  dvoriščnih vrat. Dvoriščna vrata -  stebri preseka  80/80 mm , polnilo vrat panelna ograja, nastavljivi tečaji, kljuka, ključavnica. Kompletna izvedba ograje z dobavo materiala, izkopi, temelji in vsemi pomožnimi deli in prenosi.</t>
  </si>
  <si>
    <t>a) enokrilna dvoriščna vrata 1,0x1,20 m barva alu siva RAL 7040 - evakuacijski izhodi odpiranje v smeri evakuacije, proti izhodu iz stadiona</t>
  </si>
  <si>
    <t>b) enokrilna dvoriščna vrata 1,0x2,20 m barva alu siva RAL 7040 - evakuacijski izhodi odpiranje v smeri evakuacije, proti izhodu iz stadiona</t>
  </si>
  <si>
    <t>c) dvokrilna dvoriščna vrata 3,0x1,2m - vhod na igrišče barva alu siva RAL 7040 - evakuacijski izhodi odpiranje v smeri evakuacije, proti izhodu iz stadiona</t>
  </si>
  <si>
    <t>d) dvokrilna dvoriščna vrata 3,0x1,2m - vhod na igrišče barva zelena RAL 6005 - za dostop na poligon (med igriščem z naravno in igriščem z umetno travo)</t>
  </si>
  <si>
    <t xml:space="preserve">Kompletna izdelava temeljev  za stebre lovilne mreže  na razmaku 5 m .V ceni je potrebno upoštevati izkop, opaž, armaturo, zasipavanje . Kompletna izdelava temelja z dobavo materijala in vsemi pomožnimi deli in prenosi. Beton C25/30, armatura v elemntih S-500B ( MAG 500/560), S-500( RA-400/500) - 
</t>
  </si>
  <si>
    <r>
      <t>stebri višine 8 m dim. 100/100/30 cm s temeljnim nastavkom 30/30/50 cm - arm. S500</t>
    </r>
    <r>
      <rPr>
        <sz val="10"/>
        <rFont val="Calibri"/>
        <family val="2"/>
        <charset val="238"/>
      </rPr>
      <t>Ø</t>
    </r>
    <r>
      <rPr>
        <sz val="10"/>
        <rFont val="Arial"/>
        <family val="2"/>
        <charset val="238"/>
      </rPr>
      <t>&lt;=12 mm 37,20 kg</t>
    </r>
  </si>
  <si>
    <t>stebri višine 6 m  temelj 80/80/30cm  s temeljnim nastavkom 30/30/50 cm- arm. S500Ø&lt;=12 mm 29,80 kg</t>
  </si>
  <si>
    <t>stebri višine 5 m temelj dim 80/80/30cm  s temeljnim nastavkom 30/30/50 cm-arm. S500Ø&lt;=12 mm 29,80 kg</t>
  </si>
  <si>
    <t>Dobava in montaža zaščitne lovilne mreže nogometnega igrišča ,  kompletno s kovinskimi pocinkanimi in prašno barvanimi (barva zelena RAL 6005) stebri ter teleskopskimi oporami  in  PVC mrežo PE 4mm 100x100  (kompletno mreža,  obroba mreže, vrv jeklena 4mm, karibini pocinkani 50mm, natezalci žice M10, spone žične 5mm).</t>
  </si>
  <si>
    <t>a1) mreža na stebrih višine 8 m ( višina mreže 7 m)</t>
  </si>
  <si>
    <t>mreža na stebrih višine 8 m ( višina mreže 8,5 m) v ceni upoštevti obtežitveno cev.</t>
  </si>
  <si>
    <t>a2) stebri višine 8 m dim. 120/120/5 mm  kvalitete S235( ČO0361), s sidrno ploščico in vijačenjem</t>
  </si>
  <si>
    <t>b1) mreža na stebrih višine 6 m ( višina mreže 5 m)</t>
  </si>
  <si>
    <t>b2) stebri višine 6 m 100/100/4mm  kvalitete S235( ČO0361) s sidrno ploščico in vijačenjem</t>
  </si>
  <si>
    <t>c1) mreža na stebrih višine 5 m ( višina mreže 5,5 m) v ceni upoštevati vstavljeno obtežitveno cev</t>
  </si>
  <si>
    <t>c2) stebri višine 5 m 100/100/4mm  kvalitete S235( ČO0361) s sidrno ploščico in vijačenjem</t>
  </si>
  <si>
    <t>Kompletna izdelava betonskih temeljev za  za vtični nogometni gol. Betonski temelji za vratnico gola  dim 80/80/80 cmz luknjo fi 30  2x in betonski temelj za nosilce dimenzije 60/60/60 cm z luknjo fi 20 cm 2x. V ceni je potrebno upoštevati izkop, opaž, armaturo ( ocena 60kg/m3), obetoniranje puše v naprej pripravljeni temelj, in zasipavanje za temeljem . Kompletna izdelava temelja z dobavo materiala in vsemi pomožnimi deli in prenosi.</t>
  </si>
  <si>
    <t xml:space="preserve">Dobava in montaža alu vtičnega nogometnega gola   dimenzije 7,32x2,44m . Gol sestavljen iz vratnice gola iz ovalnega Alu profila s pušama za postavitev, dva nosilca mreže s pušo za postavitev, spodnjim pregibnim okvirjem mreže iz okroglih cevi in mreže za nogometni gol 7.5 x 2.5 m /PE bela fi 4 mm , kv 80x80 mm ( nogometni gol kot napr. vtični gol za zunanja nogometna igrišča Elan ali enakovredno) Obvezna priloga o skladnosti gola SIST EN 748. Nogometna vrata morajo biti narejena  postavlejna v skladu z IFAB-FIFA pravili nogometne igre
</t>
  </si>
  <si>
    <t xml:space="preserve">Kompletna izdelava podkonstrukcije špotnega semaforaja , z izvedbo temeljev in motažo   kovinskih pocinkanih stebrov 100/100/4 mm višine do 3,5 m. V ceni je potrebno upoštevati: pri temeljih  izkop, opaž, armaturo, zasipavanje ( Beton C25/30, armatura v elemntih S-500B ( MAG 500/560), S-500( RA-400/500)), pri stebrih dobavo in montažo ( kovinski elementi kvalitete S235( ČO0361).
</t>
  </si>
  <si>
    <t>a) temelj dim 80/80/30cm  s temeljnim nastavkom 30/30/50 cm</t>
  </si>
  <si>
    <t>b) stebri višine 3,5 m 100/100/4mm -  kvalitete S235( ČO0361)</t>
  </si>
  <si>
    <t>kos</t>
  </si>
  <si>
    <t xml:space="preserve">Dobava in montaža kabine za rezervne igralce in delegate iz fiksne aluminjaste konstrukcije, antikorozijski zaščeitene  s transparentno polikarbonatno ploščo, zaprto ob strani . Kabine opremljene s plastičnimi sedeži pritrjenimi na jekleno konstrukcijo. Višina kabin 2,10 m, globina 1,3 m. Kabini za rezervne igralce opremljene z 13 sedežov, kabina za delegate - 4 sedaža.Kabine kot napr Elan ali enakovredno.
</t>
  </si>
  <si>
    <t>a) kabine za rezervne igralce 13 sedežev</t>
  </si>
  <si>
    <t>b) kabine za delegate 4 sedeža</t>
  </si>
  <si>
    <t>Geomehanski nadzor  z merjenjem zbitosti  tamponske podlage igrišča 2-3 meritve.</t>
  </si>
  <si>
    <t>ure</t>
  </si>
  <si>
    <t>Izdelava varnostnega načrta</t>
  </si>
  <si>
    <t>Projektantski nadzor</t>
  </si>
  <si>
    <t>Dokazilo o zanesljivosti objekta</t>
  </si>
  <si>
    <t>Izdelava projekta izvedenih del (v 3 tiskanih izvodih in v aktivni obliki .dwg na CD-ju; za obe fazi, za vse načrte).</t>
  </si>
  <si>
    <t>Izdelava geodestega posnetka izvedenega stanja (v 3 tiskanih izvodih in v aktivni obliki .dwg na CD-ju; za obe fazi, za vse načrte).</t>
  </si>
  <si>
    <t>OPOMBA:                                                            V ceni mora biti zajet tudi strošek izobraževanja in usposabljanja osebja upravljavca objekta za pravilno vzdrževanje vgrajenega sistema umetne trave. Izvajalec se zavezuje 24 mesecev od prevzema del izvajati nadzor nad vzdrževanjem igrišča in na morebitne pomanjkljivosti ali nepravilnosti opozoriti investitorja - tudi slednje mora biti zajeto v ceni.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</si>
</sst>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1]_-;\-* #,##0.00\ [$€-1]_-;_-* &quot;-&quot;??\ [$€-1]_-;_-@_-"/>
    <numFmt numFmtId="165" formatCode="#,##0.00\ [$€-1]"/>
  </numFmts>
  <fonts count="29" x14ac:knownFonts="1">
    <font>
      <sz val="11"/>
      <color theme="1"/>
      <name val="Calibri"/>
      <family val="2"/>
      <charset val="238"/>
      <scheme val="minor"/>
    </font>
    <font>
      <sz val="10"/>
      <name val="Arial CE"/>
      <charset val="238"/>
    </font>
    <font>
      <sz val="10"/>
      <name val="Arial CE"/>
      <family val="2"/>
      <charset val="238"/>
    </font>
    <font>
      <sz val="10"/>
      <name val="Arial"/>
      <family val="2"/>
      <charset val="238"/>
    </font>
    <font>
      <b/>
      <sz val="11"/>
      <name val="Arial"/>
      <family val="2"/>
      <charset val="238"/>
    </font>
    <font>
      <b/>
      <sz val="14"/>
      <color theme="1"/>
      <name val="Arial"/>
      <family val="2"/>
      <charset val="238"/>
    </font>
    <font>
      <sz val="11"/>
      <color theme="1"/>
      <name val="Arial"/>
      <family val="2"/>
      <charset val="238"/>
    </font>
    <font>
      <b/>
      <sz val="11"/>
      <color theme="1"/>
      <name val="Arial"/>
      <family val="2"/>
      <charset val="238"/>
    </font>
    <font>
      <sz val="11"/>
      <color theme="0"/>
      <name val="Arial"/>
      <family val="2"/>
      <charset val="238"/>
    </font>
    <font>
      <b/>
      <sz val="12"/>
      <color theme="1"/>
      <name val="Arial"/>
      <family val="2"/>
      <charset val="238"/>
    </font>
    <font>
      <sz val="10"/>
      <color theme="1"/>
      <name val="Arial"/>
      <family val="2"/>
      <charset val="238"/>
    </font>
    <font>
      <b/>
      <sz val="10"/>
      <color theme="1"/>
      <name val="Arial"/>
      <family val="2"/>
      <charset val="238"/>
    </font>
    <font>
      <sz val="10"/>
      <color rgb="FFFF0000"/>
      <name val="Arial CE"/>
      <family val="2"/>
      <charset val="238"/>
    </font>
    <font>
      <sz val="10"/>
      <color theme="1"/>
      <name val="Calibri"/>
      <family val="2"/>
      <charset val="238"/>
      <scheme val="minor"/>
    </font>
    <font>
      <sz val="11"/>
      <name val="Arial"/>
      <family val="2"/>
      <charset val="238"/>
    </font>
    <font>
      <sz val="11"/>
      <name val="Calibri"/>
      <family val="2"/>
      <charset val="238"/>
      <scheme val="minor"/>
    </font>
    <font>
      <sz val="10"/>
      <name val="Calibri"/>
      <family val="2"/>
      <charset val="238"/>
    </font>
    <font>
      <b/>
      <sz val="14"/>
      <name val="Arial"/>
      <family val="2"/>
      <charset val="238"/>
    </font>
    <font>
      <b/>
      <sz val="12"/>
      <name val="Arial"/>
      <family val="2"/>
      <charset val="238"/>
    </font>
    <font>
      <b/>
      <sz val="10"/>
      <name val="Arial"/>
      <family val="2"/>
      <charset val="238"/>
    </font>
    <font>
      <b/>
      <sz val="8"/>
      <color theme="1"/>
      <name val="Arial"/>
      <family val="2"/>
      <charset val="238"/>
    </font>
    <font>
      <sz val="12"/>
      <color theme="1"/>
      <name val="Arial"/>
      <family val="2"/>
      <charset val="238"/>
    </font>
    <font>
      <sz val="9.5"/>
      <name val="Arial CE"/>
      <charset val="238"/>
    </font>
    <font>
      <b/>
      <sz val="9.5"/>
      <name val="Arial CE"/>
      <charset val="238"/>
    </font>
    <font>
      <sz val="8"/>
      <name val="Calibri"/>
      <family val="2"/>
      <charset val="238"/>
      <scheme val="minor"/>
    </font>
    <font>
      <b/>
      <vertAlign val="superscript"/>
      <sz val="9.5"/>
      <name val="Arial CE"/>
      <charset val="238"/>
    </font>
    <font>
      <vertAlign val="superscript"/>
      <sz val="9.5"/>
      <name val="Arial CE"/>
      <charset val="238"/>
    </font>
    <font>
      <sz val="11"/>
      <color theme="1"/>
      <name val="Arial"/>
    </font>
    <font>
      <sz val="11"/>
      <color rgb="FFFFFFFF"/>
      <name val="Calibri"/>
      <family val="2"/>
      <charset val="238"/>
      <scheme val="minor"/>
    </font>
  </fonts>
  <fills count="7">
    <fill>
      <patternFill patternType="none"/>
    </fill>
    <fill>
      <patternFill patternType="gray125"/>
    </fill>
    <fill>
      <patternFill patternType="solid">
        <fgColor theme="9" tint="0.59999389629810485"/>
        <bgColor indexed="64"/>
      </patternFill>
    </fill>
    <fill>
      <patternFill patternType="solid">
        <fgColor theme="8" tint="0.79998168889431442"/>
        <bgColor indexed="64"/>
      </patternFill>
    </fill>
    <fill>
      <patternFill patternType="solid">
        <fgColor theme="0"/>
        <bgColor indexed="64"/>
      </patternFill>
    </fill>
    <fill>
      <patternFill patternType="solid">
        <fgColor rgb="FFFFFF00"/>
        <bgColor indexed="64"/>
      </patternFill>
    </fill>
    <fill>
      <patternFill patternType="solid">
        <fgColor rgb="FFFFD966"/>
        <bgColor indexed="64"/>
      </patternFill>
    </fill>
  </fills>
  <borders count="1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top/>
      <bottom style="double">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s>
  <cellStyleXfs count="1">
    <xf numFmtId="0" fontId="0" fillId="0" borderId="0"/>
  </cellStyleXfs>
  <cellXfs count="208">
    <xf numFmtId="0" fontId="0" fillId="0" borderId="0" xfId="0"/>
    <xf numFmtId="0" fontId="5" fillId="0" borderId="0" xfId="0" applyFont="1"/>
    <xf numFmtId="0" fontId="6" fillId="0" borderId="0" xfId="0" applyFont="1"/>
    <xf numFmtId="0" fontId="7" fillId="0" borderId="0" xfId="0" applyFont="1"/>
    <xf numFmtId="164" fontId="6" fillId="0" borderId="0" xfId="0" applyNumberFormat="1" applyFont="1"/>
    <xf numFmtId="0" fontId="8" fillId="0" borderId="0" xfId="0" applyFont="1"/>
    <xf numFmtId="0" fontId="6" fillId="0" borderId="4" xfId="0" applyFont="1" applyBorder="1"/>
    <xf numFmtId="0" fontId="8" fillId="0" borderId="4" xfId="0" applyFont="1" applyBorder="1"/>
    <xf numFmtId="0" fontId="9" fillId="0" borderId="0" xfId="0" applyFont="1"/>
    <xf numFmtId="0" fontId="10" fillId="0" borderId="0" xfId="0" applyFont="1"/>
    <xf numFmtId="164" fontId="9" fillId="0" borderId="0" xfId="0" applyNumberFormat="1" applyFont="1"/>
    <xf numFmtId="0" fontId="9" fillId="0" borderId="0" xfId="0" applyFont="1" applyAlignment="1">
      <alignment vertical="center"/>
    </xf>
    <xf numFmtId="164" fontId="21" fillId="0" borderId="4" xfId="0" applyNumberFormat="1" applyFont="1" applyBorder="1"/>
    <xf numFmtId="0" fontId="6" fillId="0" borderId="0" xfId="0" applyFont="1" applyProtection="1">
      <protection locked="0"/>
    </xf>
    <xf numFmtId="0" fontId="0" fillId="0" borderId="0" xfId="0" applyProtection="1">
      <protection locked="0"/>
    </xf>
    <xf numFmtId="0" fontId="0" fillId="0" borderId="3" xfId="0" applyBorder="1" applyProtection="1">
      <protection locked="0"/>
    </xf>
    <xf numFmtId="164" fontId="6" fillId="0" borderId="0" xfId="0" applyNumberFormat="1" applyFont="1" applyProtection="1">
      <protection locked="0"/>
    </xf>
    <xf numFmtId="0" fontId="9" fillId="0" borderId="0" xfId="0" applyFont="1" applyProtection="1">
      <protection locked="0"/>
    </xf>
    <xf numFmtId="0" fontId="10" fillId="0" borderId="0" xfId="0" applyFont="1" applyProtection="1">
      <protection locked="0"/>
    </xf>
    <xf numFmtId="0" fontId="10" fillId="0" borderId="6" xfId="0" applyFont="1" applyBorder="1" applyProtection="1">
      <protection locked="0"/>
    </xf>
    <xf numFmtId="164" fontId="10" fillId="0" borderId="3" xfId="0" applyNumberFormat="1" applyFont="1" applyBorder="1" applyProtection="1">
      <protection locked="0"/>
    </xf>
    <xf numFmtId="164" fontId="10" fillId="0" borderId="0" xfId="0" applyNumberFormat="1" applyFont="1" applyProtection="1">
      <protection locked="0"/>
    </xf>
    <xf numFmtId="165" fontId="2" fillId="0" borderId="2" xfId="0" applyNumberFormat="1" applyFont="1" applyBorder="1" applyAlignment="1" applyProtection="1">
      <alignment horizontal="center"/>
      <protection locked="0"/>
    </xf>
    <xf numFmtId="0" fontId="0" fillId="0" borderId="6" xfId="0" applyBorder="1" applyProtection="1">
      <protection locked="0"/>
    </xf>
    <xf numFmtId="165" fontId="2" fillId="0" borderId="3" xfId="0" applyNumberFormat="1" applyFont="1" applyBorder="1" applyAlignment="1" applyProtection="1">
      <alignment horizontal="center"/>
      <protection locked="0"/>
    </xf>
    <xf numFmtId="165" fontId="2" fillId="0" borderId="6" xfId="0" applyNumberFormat="1" applyFont="1" applyBorder="1" applyAlignment="1" applyProtection="1">
      <alignment horizontal="center"/>
      <protection locked="0"/>
    </xf>
    <xf numFmtId="165" fontId="2" fillId="0" borderId="0" xfId="0" applyNumberFormat="1" applyFont="1" applyBorder="1" applyAlignment="1" applyProtection="1">
      <alignment horizontal="center"/>
      <protection locked="0"/>
    </xf>
    <xf numFmtId="165" fontId="1" fillId="0" borderId="3" xfId="0" applyNumberFormat="1" applyFont="1" applyBorder="1" applyAlignment="1" applyProtection="1">
      <alignment horizontal="center"/>
      <protection locked="0"/>
    </xf>
    <xf numFmtId="165" fontId="1" fillId="0" borderId="0" xfId="0" applyNumberFormat="1" applyFont="1" applyBorder="1" applyAlignment="1" applyProtection="1">
      <alignment horizontal="center"/>
      <protection locked="0"/>
    </xf>
    <xf numFmtId="165" fontId="1" fillId="0" borderId="6" xfId="0" applyNumberFormat="1" applyFont="1" applyBorder="1" applyAlignment="1" applyProtection="1">
      <alignment horizontal="center"/>
      <protection locked="0"/>
    </xf>
    <xf numFmtId="0" fontId="5" fillId="0" borderId="0" xfId="0" applyFont="1" applyProtection="1"/>
    <xf numFmtId="0" fontId="17" fillId="0" borderId="0" xfId="0" applyFont="1" applyProtection="1"/>
    <xf numFmtId="0" fontId="6" fillId="0" borderId="0" xfId="0" applyFont="1" applyProtection="1"/>
    <xf numFmtId="0" fontId="0" fillId="0" borderId="0" xfId="0" applyProtection="1"/>
    <xf numFmtId="0" fontId="4" fillId="0" borderId="0" xfId="0" applyFont="1" applyProtection="1"/>
    <xf numFmtId="0" fontId="14" fillId="0" borderId="0" xfId="0" applyFont="1" applyProtection="1"/>
    <xf numFmtId="0" fontId="7" fillId="0" borderId="0" xfId="0" applyFont="1" applyProtection="1"/>
    <xf numFmtId="164" fontId="6" fillId="0" borderId="0" xfId="0" applyNumberFormat="1" applyFont="1" applyProtection="1"/>
    <xf numFmtId="0" fontId="6" fillId="0" borderId="3" xfId="0" applyFont="1" applyBorder="1" applyProtection="1"/>
    <xf numFmtId="0" fontId="14" fillId="0" borderId="3" xfId="0" applyFont="1" applyBorder="1" applyProtection="1"/>
    <xf numFmtId="164" fontId="6" fillId="0" borderId="3" xfId="0" applyNumberFormat="1" applyFont="1" applyBorder="1" applyProtection="1"/>
    <xf numFmtId="0" fontId="8" fillId="0" borderId="0" xfId="0" applyFont="1" applyProtection="1"/>
    <xf numFmtId="0" fontId="15" fillId="0" borderId="0" xfId="0" applyFont="1" applyProtection="1"/>
    <xf numFmtId="0" fontId="9" fillId="0" borderId="0" xfId="0" applyFont="1" applyProtection="1"/>
    <xf numFmtId="0" fontId="18" fillId="0" borderId="0" xfId="0" applyFont="1" applyProtection="1"/>
    <xf numFmtId="0" fontId="11" fillId="0" borderId="0" xfId="0" applyFont="1" applyProtection="1"/>
    <xf numFmtId="0" fontId="19" fillId="0" borderId="0" xfId="0" applyFont="1" applyAlignment="1" applyProtection="1">
      <alignment vertical="top" wrapText="1"/>
    </xf>
    <xf numFmtId="0" fontId="10" fillId="0" borderId="0" xfId="0" applyFont="1" applyProtection="1"/>
    <xf numFmtId="0" fontId="10" fillId="0" borderId="5" xfId="0" applyFont="1" applyBorder="1" applyAlignment="1" applyProtection="1">
      <alignment horizontal="left" vertical="top"/>
    </xf>
    <xf numFmtId="0" fontId="3" fillId="0" borderId="6" xfId="0" applyFont="1" applyBorder="1" applyAlignment="1" applyProtection="1">
      <alignment horizontal="left" vertical="top" wrapText="1"/>
    </xf>
    <xf numFmtId="0" fontId="10" fillId="0" borderId="6" xfId="0" applyFont="1" applyBorder="1" applyProtection="1"/>
    <xf numFmtId="0" fontId="10" fillId="0" borderId="9" xfId="0" applyFont="1" applyBorder="1" applyProtection="1"/>
    <xf numFmtId="0" fontId="0" fillId="0" borderId="0" xfId="0" applyBorder="1" applyProtection="1"/>
    <xf numFmtId="0" fontId="10" fillId="0" borderId="8" xfId="0" applyFont="1" applyBorder="1" applyAlignment="1" applyProtection="1">
      <alignment horizontal="left" vertical="top"/>
    </xf>
    <xf numFmtId="0" fontId="3" fillId="0" borderId="0" xfId="0" applyFont="1" applyBorder="1" applyAlignment="1" applyProtection="1">
      <alignment horizontal="left" vertical="top" wrapText="1"/>
    </xf>
    <xf numFmtId="0" fontId="10" fillId="0" borderId="0" xfId="0" applyFont="1" applyBorder="1" applyProtection="1"/>
    <xf numFmtId="2" fontId="10" fillId="0" borderId="0" xfId="0" applyNumberFormat="1" applyFont="1" applyBorder="1" applyAlignment="1" applyProtection="1">
      <alignment horizontal="center" vertical="center"/>
    </xf>
    <xf numFmtId="164" fontId="10" fillId="0" borderId="10" xfId="0" applyNumberFormat="1" applyFont="1" applyBorder="1" applyProtection="1"/>
    <xf numFmtId="0" fontId="10" fillId="0" borderId="7" xfId="0" applyFont="1" applyBorder="1" applyAlignment="1" applyProtection="1">
      <alignment horizontal="left" vertical="top"/>
    </xf>
    <xf numFmtId="0" fontId="3" fillId="0" borderId="3" xfId="0" applyFont="1" applyBorder="1" applyProtection="1"/>
    <xf numFmtId="0" fontId="10" fillId="0" borderId="3" xfId="0" applyFont="1" applyBorder="1" applyProtection="1"/>
    <xf numFmtId="2" fontId="10" fillId="0" borderId="3" xfId="0" applyNumberFormat="1" applyFont="1" applyBorder="1" applyAlignment="1" applyProtection="1">
      <alignment horizontal="center" vertical="center"/>
    </xf>
    <xf numFmtId="164" fontId="10" fillId="0" borderId="11" xfId="0" applyNumberFormat="1" applyFont="1" applyBorder="1" applyProtection="1"/>
    <xf numFmtId="0" fontId="3" fillId="0" borderId="0" xfId="0" applyFont="1" applyBorder="1" applyProtection="1"/>
    <xf numFmtId="0" fontId="3" fillId="0" borderId="3" xfId="0" applyFont="1" applyBorder="1" applyAlignment="1" applyProtection="1">
      <alignment horizontal="left" vertical="top" wrapText="1"/>
    </xf>
    <xf numFmtId="0" fontId="10" fillId="0" borderId="0" xfId="0" applyFont="1" applyAlignment="1" applyProtection="1">
      <alignment horizontal="left" vertical="top"/>
    </xf>
    <xf numFmtId="0" fontId="3" fillId="0" borderId="0" xfId="0" applyFont="1" applyProtection="1"/>
    <xf numFmtId="2" fontId="10" fillId="0" borderId="0" xfId="0" applyNumberFormat="1" applyFont="1" applyAlignment="1" applyProtection="1">
      <alignment horizontal="center" vertical="center"/>
    </xf>
    <xf numFmtId="164" fontId="10" fillId="0" borderId="0" xfId="0" applyNumberFormat="1" applyFont="1" applyProtection="1"/>
    <xf numFmtId="164" fontId="11" fillId="0" borderId="0" xfId="0" applyNumberFormat="1" applyFont="1" applyAlignment="1" applyProtection="1">
      <alignment horizontal="center" vertical="center"/>
    </xf>
    <xf numFmtId="0" fontId="10" fillId="0" borderId="1" xfId="0" applyFont="1" applyBorder="1" applyAlignment="1" applyProtection="1">
      <alignment horizontal="left" vertical="top"/>
    </xf>
    <xf numFmtId="0" fontId="2" fillId="0" borderId="2" xfId="0" applyFont="1" applyBorder="1" applyAlignment="1" applyProtection="1">
      <alignment vertical="top" wrapText="1"/>
    </xf>
    <xf numFmtId="0" fontId="2" fillId="0" borderId="2" xfId="0" applyFont="1" applyBorder="1" applyAlignment="1" applyProtection="1">
      <alignment horizontal="center"/>
    </xf>
    <xf numFmtId="2" fontId="2" fillId="0" borderId="2" xfId="0" applyNumberFormat="1" applyFont="1" applyBorder="1" applyAlignment="1" applyProtection="1">
      <alignment horizontal="center"/>
    </xf>
    <xf numFmtId="165" fontId="2" fillId="0" borderId="12" xfId="0" applyNumberFormat="1" applyFont="1" applyBorder="1" applyAlignment="1" applyProtection="1">
      <alignment horizontal="center"/>
    </xf>
    <xf numFmtId="0" fontId="2" fillId="0" borderId="5" xfId="0" applyFont="1" applyBorder="1" applyAlignment="1" applyProtection="1">
      <alignment horizontal="left" vertical="top"/>
    </xf>
    <xf numFmtId="0" fontId="2" fillId="0" borderId="6" xfId="0" applyFont="1" applyBorder="1" applyAlignment="1" applyProtection="1">
      <alignment vertical="top" wrapText="1"/>
    </xf>
    <xf numFmtId="0" fontId="0" fillId="0" borderId="6" xfId="0" applyBorder="1" applyProtection="1"/>
    <xf numFmtId="0" fontId="0" fillId="0" borderId="9" xfId="0" applyBorder="1" applyProtection="1"/>
    <xf numFmtId="0" fontId="2" fillId="0" borderId="7" xfId="0" applyFont="1" applyBorder="1" applyAlignment="1" applyProtection="1">
      <alignment horizontal="left" vertical="top"/>
    </xf>
    <xf numFmtId="0" fontId="2" fillId="0" borderId="3" xfId="0" applyFont="1" applyBorder="1" applyAlignment="1" applyProtection="1">
      <alignment vertical="top" wrapText="1"/>
    </xf>
    <xf numFmtId="0" fontId="2" fillId="0" borderId="3" xfId="0" applyFont="1" applyBorder="1" applyAlignment="1" applyProtection="1">
      <alignment horizontal="center"/>
    </xf>
    <xf numFmtId="2" fontId="2" fillId="0" borderId="3" xfId="0" applyNumberFormat="1" applyFont="1" applyBorder="1" applyAlignment="1" applyProtection="1">
      <alignment horizontal="center"/>
    </xf>
    <xf numFmtId="165" fontId="2" fillId="0" borderId="11" xfId="0" applyNumberFormat="1" applyFont="1" applyBorder="1" applyAlignment="1" applyProtection="1">
      <alignment horizontal="center"/>
    </xf>
    <xf numFmtId="0" fontId="2" fillId="0" borderId="8" xfId="0" applyFont="1" applyBorder="1" applyAlignment="1" applyProtection="1">
      <alignment horizontal="left" vertical="top"/>
    </xf>
    <xf numFmtId="0" fontId="3" fillId="0" borderId="0" xfId="0" applyFont="1" applyBorder="1" applyAlignment="1" applyProtection="1">
      <alignment vertical="top" wrapText="1"/>
    </xf>
    <xf numFmtId="0" fontId="2" fillId="0" borderId="6" xfId="0" applyFont="1" applyBorder="1" applyAlignment="1" applyProtection="1">
      <alignment horizontal="center"/>
    </xf>
    <xf numFmtId="2" fontId="2" fillId="0" borderId="6" xfId="0" applyNumberFormat="1" applyFont="1" applyBorder="1" applyAlignment="1" applyProtection="1">
      <alignment horizontal="center"/>
    </xf>
    <xf numFmtId="165" fontId="2" fillId="0" borderId="9" xfId="0" applyNumberFormat="1" applyFont="1" applyBorder="1" applyAlignment="1" applyProtection="1">
      <alignment horizontal="center"/>
    </xf>
    <xf numFmtId="0" fontId="2" fillId="0" borderId="1" xfId="0" applyFont="1" applyBorder="1" applyAlignment="1" applyProtection="1">
      <alignment horizontal="left" vertical="top"/>
    </xf>
    <xf numFmtId="0" fontId="2" fillId="0" borderId="0" xfId="0" applyFont="1" applyBorder="1" applyAlignment="1" applyProtection="1">
      <alignment vertical="top" wrapText="1"/>
    </xf>
    <xf numFmtId="0" fontId="2" fillId="0" borderId="0" xfId="0" applyFont="1" applyBorder="1" applyAlignment="1" applyProtection="1">
      <alignment horizontal="center"/>
    </xf>
    <xf numFmtId="2" fontId="2" fillId="0" borderId="0" xfId="0" applyNumberFormat="1" applyFont="1" applyBorder="1" applyAlignment="1" applyProtection="1">
      <alignment horizontal="center"/>
    </xf>
    <xf numFmtId="165" fontId="2" fillId="0" borderId="10" xfId="0" applyNumberFormat="1" applyFont="1" applyBorder="1" applyAlignment="1" applyProtection="1">
      <alignment horizontal="center"/>
    </xf>
    <xf numFmtId="0" fontId="3" fillId="0" borderId="6" xfId="0" applyFont="1" applyBorder="1" applyAlignment="1" applyProtection="1">
      <alignment vertical="top" wrapText="1"/>
    </xf>
    <xf numFmtId="0" fontId="0" fillId="0" borderId="8" xfId="0" applyBorder="1" applyProtection="1"/>
    <xf numFmtId="0" fontId="0" fillId="0" borderId="7" xfId="0" applyBorder="1" applyProtection="1"/>
    <xf numFmtId="0" fontId="3" fillId="0" borderId="3" xfId="0" applyFont="1" applyBorder="1" applyAlignment="1" applyProtection="1">
      <alignment vertical="top" wrapText="1"/>
    </xf>
    <xf numFmtId="0" fontId="1" fillId="0" borderId="6" xfId="0" applyFont="1" applyBorder="1" applyAlignment="1" applyProtection="1">
      <alignment vertical="top" wrapText="1"/>
    </xf>
    <xf numFmtId="0" fontId="1" fillId="0" borderId="3" xfId="0" applyFont="1" applyBorder="1" applyAlignment="1" applyProtection="1">
      <alignment vertical="top" wrapText="1"/>
    </xf>
    <xf numFmtId="2" fontId="10" fillId="0" borderId="0" xfId="0" applyNumberFormat="1" applyFont="1" applyAlignment="1" applyProtection="1">
      <alignment horizontal="left" vertical="top"/>
    </xf>
    <xf numFmtId="165" fontId="11" fillId="0" borderId="0" xfId="0" applyNumberFormat="1" applyFont="1" applyAlignment="1" applyProtection="1">
      <alignment horizontal="center" vertical="center"/>
    </xf>
    <xf numFmtId="2" fontId="9" fillId="0" borderId="0" xfId="0" applyNumberFormat="1" applyFont="1" applyAlignment="1" applyProtection="1">
      <alignment horizontal="left" vertical="top"/>
    </xf>
    <xf numFmtId="0" fontId="0" fillId="0" borderId="1" xfId="0" applyBorder="1" applyAlignment="1" applyProtection="1">
      <alignment horizontal="left" vertical="top"/>
    </xf>
    <xf numFmtId="0" fontId="15" fillId="0" borderId="8" xfId="0" applyFont="1" applyBorder="1" applyAlignment="1" applyProtection="1">
      <alignment horizontal="left" vertical="top"/>
    </xf>
    <xf numFmtId="0" fontId="12" fillId="0" borderId="0" xfId="0" applyFont="1" applyBorder="1" applyAlignment="1" applyProtection="1">
      <alignment horizontal="center"/>
    </xf>
    <xf numFmtId="2" fontId="12" fillId="0" borderId="0" xfId="0" applyNumberFormat="1" applyFont="1" applyBorder="1" applyAlignment="1" applyProtection="1">
      <alignment horizontal="center"/>
    </xf>
    <xf numFmtId="165" fontId="12" fillId="0" borderId="10" xfId="0" applyNumberFormat="1" applyFont="1" applyBorder="1" applyAlignment="1" applyProtection="1">
      <alignment horizontal="center"/>
    </xf>
    <xf numFmtId="164" fontId="9" fillId="0" borderId="0" xfId="0" applyNumberFormat="1" applyFont="1" applyProtection="1"/>
    <xf numFmtId="0" fontId="0" fillId="0" borderId="5" xfId="0" applyBorder="1" applyAlignment="1" applyProtection="1">
      <alignment horizontal="left" vertical="top"/>
    </xf>
    <xf numFmtId="0" fontId="10" fillId="0" borderId="8" xfId="0" applyFont="1" applyBorder="1" applyProtection="1"/>
    <xf numFmtId="0" fontId="10" fillId="0" borderId="7" xfId="0" applyFont="1" applyBorder="1" applyProtection="1"/>
    <xf numFmtId="0" fontId="3" fillId="0" borderId="0" xfId="0" applyFont="1" applyBorder="1" applyAlignment="1" applyProtection="1">
      <alignment wrapText="1"/>
    </xf>
    <xf numFmtId="0" fontId="3" fillId="0" borderId="3" xfId="0" applyFont="1" applyBorder="1" applyAlignment="1" applyProtection="1">
      <alignment wrapText="1"/>
    </xf>
    <xf numFmtId="0" fontId="0" fillId="0" borderId="8" xfId="0" applyBorder="1" applyAlignment="1" applyProtection="1">
      <alignment horizontal="left" vertical="top"/>
    </xf>
    <xf numFmtId="165" fontId="11" fillId="0" borderId="0" xfId="0" applyNumberFormat="1" applyFont="1" applyAlignment="1" applyProtection="1">
      <alignment horizontal="center"/>
    </xf>
    <xf numFmtId="0" fontId="3" fillId="0" borderId="3" xfId="0" applyFont="1" applyBorder="1" applyAlignment="1" applyProtection="1">
      <alignment horizontal="center"/>
    </xf>
    <xf numFmtId="2" fontId="1" fillId="0" borderId="3" xfId="0" applyNumberFormat="1" applyFont="1" applyBorder="1" applyAlignment="1" applyProtection="1">
      <alignment horizontal="center"/>
    </xf>
    <xf numFmtId="165" fontId="1" fillId="0" borderId="11" xfId="0" applyNumberFormat="1" applyFont="1" applyBorder="1" applyAlignment="1" applyProtection="1">
      <alignment horizontal="center"/>
    </xf>
    <xf numFmtId="0" fontId="0" fillId="0" borderId="10" xfId="0" applyBorder="1" applyProtection="1"/>
    <xf numFmtId="0" fontId="3" fillId="0" borderId="3" xfId="0" applyFont="1" applyBorder="1" applyAlignment="1" applyProtection="1">
      <alignment horizontal="center" vertical="top"/>
    </xf>
    <xf numFmtId="0" fontId="3" fillId="0" borderId="0" xfId="0" applyFont="1" applyBorder="1" applyAlignment="1" applyProtection="1">
      <alignment horizontal="center" vertical="top"/>
    </xf>
    <xf numFmtId="2" fontId="1" fillId="0" borderId="0" xfId="0" applyNumberFormat="1" applyFont="1" applyBorder="1" applyAlignment="1" applyProtection="1">
      <alignment horizontal="center"/>
    </xf>
    <xf numFmtId="165" fontId="1" fillId="0" borderId="10" xfId="0" applyNumberFormat="1" applyFont="1" applyBorder="1" applyAlignment="1" applyProtection="1">
      <alignment horizontal="center"/>
    </xf>
    <xf numFmtId="0" fontId="13" fillId="0" borderId="8" xfId="0" applyFont="1" applyBorder="1" applyProtection="1"/>
    <xf numFmtId="0" fontId="10" fillId="0" borderId="0" xfId="0" applyFont="1" applyBorder="1" applyAlignment="1" applyProtection="1">
      <alignment horizontal="center" vertical="top"/>
    </xf>
    <xf numFmtId="0" fontId="3" fillId="0" borderId="6" xfId="0" applyFont="1" applyBorder="1" applyAlignment="1" applyProtection="1">
      <alignment horizontal="center" vertical="top"/>
    </xf>
    <xf numFmtId="2" fontId="1" fillId="0" borderId="6" xfId="0" applyNumberFormat="1" applyFont="1" applyBorder="1" applyAlignment="1" applyProtection="1">
      <alignment horizontal="center"/>
    </xf>
    <xf numFmtId="165" fontId="1" fillId="0" borderId="9" xfId="0" applyNumberFormat="1" applyFont="1" applyBorder="1" applyAlignment="1" applyProtection="1">
      <alignment horizontal="center"/>
    </xf>
    <xf numFmtId="0" fontId="13" fillId="0" borderId="7" xfId="0" applyFont="1" applyBorder="1" applyProtection="1"/>
    <xf numFmtId="0" fontId="10" fillId="0" borderId="3" xfId="0" applyFont="1" applyBorder="1" applyAlignment="1" applyProtection="1">
      <alignment horizontal="center" vertical="top"/>
    </xf>
    <xf numFmtId="0" fontId="1" fillId="0" borderId="2" xfId="0" applyFont="1" applyBorder="1" applyAlignment="1" applyProtection="1">
      <alignment vertical="top" wrapText="1"/>
    </xf>
    <xf numFmtId="0" fontId="10" fillId="0" borderId="2" xfId="0" applyFont="1" applyBorder="1" applyAlignment="1" applyProtection="1">
      <alignment horizontal="center"/>
    </xf>
    <xf numFmtId="2" fontId="1" fillId="0" borderId="2" xfId="0" applyNumberFormat="1" applyFont="1" applyBorder="1" applyAlignment="1" applyProtection="1">
      <alignment horizontal="center"/>
    </xf>
    <xf numFmtId="165" fontId="1" fillId="0" borderId="12" xfId="0" applyNumberFormat="1" applyFont="1" applyBorder="1" applyAlignment="1" applyProtection="1">
      <alignment horizontal="center"/>
    </xf>
    <xf numFmtId="0" fontId="15" fillId="0" borderId="0" xfId="0" applyFont="1" applyBorder="1" applyProtection="1"/>
    <xf numFmtId="165" fontId="7" fillId="0" borderId="0" xfId="0" applyNumberFormat="1" applyFont="1" applyBorder="1" applyAlignment="1" applyProtection="1">
      <alignment horizontal="center"/>
    </xf>
    <xf numFmtId="0" fontId="14" fillId="0" borderId="0" xfId="0" applyFont="1" applyProtection="1">
      <protection locked="0"/>
    </xf>
    <xf numFmtId="0" fontId="23" fillId="0" borderId="0" xfId="0" applyFont="1" applyBorder="1" applyAlignment="1" applyProtection="1">
      <alignment horizontal="left" vertical="center" wrapText="1"/>
    </xf>
    <xf numFmtId="0" fontId="22" fillId="0" borderId="0" xfId="0" applyFont="1" applyBorder="1" applyAlignment="1" applyProtection="1">
      <alignment horizontal="left" vertical="center" wrapText="1"/>
    </xf>
    <xf numFmtId="0" fontId="13" fillId="0" borderId="0" xfId="0" applyFont="1" applyBorder="1" applyProtection="1"/>
    <xf numFmtId="0" fontId="13" fillId="0" borderId="0" xfId="0" applyFont="1" applyProtection="1"/>
    <xf numFmtId="0" fontId="23" fillId="0" borderId="0" xfId="0" applyFont="1" applyFill="1" applyBorder="1" applyAlignment="1" applyProtection="1">
      <alignment vertical="top" wrapText="1"/>
    </xf>
    <xf numFmtId="0" fontId="15" fillId="0" borderId="8" xfId="0" applyFont="1" applyBorder="1" applyAlignment="1" applyProtection="1">
      <alignment horizontal="right" vertical="top"/>
    </xf>
    <xf numFmtId="0" fontId="23" fillId="0" borderId="0" xfId="0" applyFont="1" applyBorder="1" applyAlignment="1" applyProtection="1">
      <alignment horizontal="left" vertical="top" wrapText="1"/>
    </xf>
    <xf numFmtId="0" fontId="2" fillId="0" borderId="6" xfId="0" applyFont="1" applyFill="1" applyBorder="1" applyAlignment="1" applyProtection="1">
      <alignment vertical="top" wrapText="1"/>
    </xf>
    <xf numFmtId="0" fontId="19" fillId="0" borderId="0" xfId="0" applyFont="1" applyProtection="1"/>
    <xf numFmtId="0" fontId="23" fillId="0" borderId="0" xfId="0" applyFont="1" applyFill="1" applyBorder="1" applyAlignment="1" applyProtection="1">
      <alignment horizontal="left" vertical="center" wrapText="1"/>
    </xf>
    <xf numFmtId="0" fontId="22" fillId="0" borderId="0" xfId="0" applyFont="1" applyFill="1" applyBorder="1" applyAlignment="1" applyProtection="1">
      <alignment horizontal="left" vertical="center" wrapText="1"/>
    </xf>
    <xf numFmtId="0" fontId="23" fillId="4" borderId="0" xfId="0" applyFont="1" applyFill="1" applyBorder="1" applyAlignment="1" applyProtection="1">
      <alignment horizontal="left" vertical="center" wrapText="1"/>
    </xf>
    <xf numFmtId="0" fontId="22" fillId="4" borderId="0" xfId="0" applyFont="1" applyFill="1" applyBorder="1" applyAlignment="1" applyProtection="1">
      <alignment horizontal="left" vertical="center" wrapText="1"/>
    </xf>
    <xf numFmtId="165" fontId="2" fillId="0" borderId="3" xfId="0" applyNumberFormat="1" applyFont="1" applyBorder="1" applyAlignment="1" applyProtection="1">
      <alignment horizontal="center"/>
    </xf>
    <xf numFmtId="0" fontId="9" fillId="0" borderId="13" xfId="0" applyFont="1" applyBorder="1" applyProtection="1"/>
    <xf numFmtId="0" fontId="18" fillId="0" borderId="13" xfId="0" applyFont="1" applyBorder="1" applyProtection="1"/>
    <xf numFmtId="0" fontId="3" fillId="0" borderId="14" xfId="0" applyFont="1" applyBorder="1" applyProtection="1"/>
    <xf numFmtId="0" fontId="22" fillId="0" borderId="0" xfId="0" applyFont="1" applyBorder="1" applyAlignment="1" applyProtection="1">
      <alignment horizontal="left" vertical="top" wrapText="1"/>
    </xf>
    <xf numFmtId="0" fontId="23" fillId="5" borderId="0" xfId="0" applyFont="1" applyFill="1" applyBorder="1" applyAlignment="1" applyProtection="1">
      <alignment horizontal="left" vertical="center" wrapText="1"/>
    </xf>
    <xf numFmtId="0" fontId="27" fillId="0" borderId="0" xfId="0" applyFont="1"/>
    <xf numFmtId="164" fontId="27" fillId="0" borderId="0" xfId="0" applyNumberFormat="1" applyFont="1"/>
    <xf numFmtId="164" fontId="28" fillId="0" borderId="0" xfId="0" applyNumberFormat="1" applyFont="1"/>
    <xf numFmtId="0" fontId="9" fillId="0" borderId="13" xfId="0" applyFont="1" applyBorder="1" applyAlignment="1">
      <alignment vertical="center"/>
    </xf>
    <xf numFmtId="0" fontId="7" fillId="0" borderId="13" xfId="0" applyFont="1" applyBorder="1"/>
    <xf numFmtId="0" fontId="9" fillId="0" borderId="13" xfId="0" applyFont="1" applyBorder="1" applyAlignment="1">
      <alignment horizontal="left" vertical="center"/>
    </xf>
    <xf numFmtId="164" fontId="7" fillId="0" borderId="0" xfId="0" applyNumberFormat="1" applyFont="1"/>
    <xf numFmtId="164" fontId="7" fillId="0" borderId="13" xfId="0" applyNumberFormat="1" applyFont="1" applyBorder="1"/>
    <xf numFmtId="164" fontId="10" fillId="0" borderId="0" xfId="0" applyNumberFormat="1" applyFont="1" applyBorder="1" applyProtection="1">
      <protection locked="0"/>
    </xf>
    <xf numFmtId="0" fontId="9" fillId="0" borderId="13" xfId="0" applyFont="1" applyBorder="1" applyProtection="1">
      <protection locked="0"/>
    </xf>
    <xf numFmtId="165" fontId="12" fillId="0" borderId="0" xfId="0" applyNumberFormat="1" applyFont="1" applyBorder="1" applyAlignment="1" applyProtection="1">
      <alignment horizontal="center"/>
      <protection locked="0"/>
    </xf>
    <xf numFmtId="0" fontId="0" fillId="0" borderId="0" xfId="0" applyBorder="1" applyProtection="1">
      <protection locked="0"/>
    </xf>
    <xf numFmtId="165" fontId="1" fillId="0" borderId="2" xfId="0" applyNumberFormat="1" applyFont="1" applyBorder="1" applyAlignment="1" applyProtection="1">
      <alignment horizontal="center"/>
      <protection locked="0"/>
    </xf>
    <xf numFmtId="0" fontId="17" fillId="0" borderId="0" xfId="0" applyFont="1" applyProtection="1">
      <protection locked="0"/>
    </xf>
    <xf numFmtId="0" fontId="4" fillId="0" borderId="0" xfId="0" applyFont="1" applyProtection="1">
      <protection locked="0"/>
    </xf>
    <xf numFmtId="0" fontId="14" fillId="0" borderId="3" xfId="0" applyFont="1" applyBorder="1" applyProtection="1">
      <protection locked="0"/>
    </xf>
    <xf numFmtId="0" fontId="18" fillId="0" borderId="0" xfId="0" applyFont="1" applyProtection="1">
      <protection locked="0"/>
    </xf>
    <xf numFmtId="0" fontId="19" fillId="0" borderId="0" xfId="0" applyFont="1" applyAlignment="1" applyProtection="1">
      <alignment vertical="top" wrapText="1"/>
      <protection locked="0"/>
    </xf>
    <xf numFmtId="0" fontId="3" fillId="0" borderId="6" xfId="0" applyFont="1" applyBorder="1" applyAlignment="1" applyProtection="1">
      <alignment horizontal="left" vertical="top" wrapText="1"/>
      <protection locked="0"/>
    </xf>
    <xf numFmtId="0" fontId="3" fillId="0" borderId="0" xfId="0" applyFont="1" applyBorder="1" applyAlignment="1" applyProtection="1">
      <alignment horizontal="left" vertical="top" wrapText="1"/>
      <protection locked="0"/>
    </xf>
    <xf numFmtId="0" fontId="3" fillId="0" borderId="3" xfId="0" applyFont="1" applyBorder="1" applyProtection="1">
      <protection locked="0"/>
    </xf>
    <xf numFmtId="0" fontId="3" fillId="0" borderId="0" xfId="0" applyFont="1" applyBorder="1" applyProtection="1">
      <protection locked="0"/>
    </xf>
    <xf numFmtId="0" fontId="3" fillId="0" borderId="3" xfId="0" applyFont="1" applyBorder="1" applyAlignment="1" applyProtection="1">
      <alignment horizontal="left" vertical="top" wrapText="1"/>
      <protection locked="0"/>
    </xf>
    <xf numFmtId="0" fontId="3" fillId="0" borderId="0" xfId="0" applyFont="1" applyProtection="1">
      <protection locked="0"/>
    </xf>
    <xf numFmtId="0" fontId="2" fillId="0" borderId="2" xfId="0" applyFont="1" applyBorder="1" applyAlignment="1" applyProtection="1">
      <alignment vertical="top" wrapText="1"/>
      <protection locked="0"/>
    </xf>
    <xf numFmtId="0" fontId="2" fillId="0" borderId="6" xfId="0" applyFont="1" applyBorder="1" applyAlignment="1" applyProtection="1">
      <alignment vertical="top" wrapText="1"/>
      <protection locked="0"/>
    </xf>
    <xf numFmtId="0" fontId="2" fillId="0" borderId="3" xfId="0" applyFont="1" applyBorder="1" applyAlignment="1" applyProtection="1">
      <alignment vertical="top" wrapText="1"/>
      <protection locked="0"/>
    </xf>
    <xf numFmtId="0" fontId="3" fillId="0" borderId="0" xfId="0" applyFont="1" applyBorder="1" applyAlignment="1" applyProtection="1">
      <alignment vertical="top" wrapText="1"/>
      <protection locked="0"/>
    </xf>
    <xf numFmtId="0" fontId="2" fillId="0" borderId="6" xfId="0" applyFont="1" applyFill="1" applyBorder="1" applyAlignment="1" applyProtection="1">
      <alignment vertical="top" wrapText="1"/>
      <protection locked="0"/>
    </xf>
    <xf numFmtId="0" fontId="2" fillId="0" borderId="0" xfId="0" applyFont="1" applyBorder="1" applyAlignment="1" applyProtection="1">
      <alignment vertical="top" wrapText="1"/>
      <protection locked="0"/>
    </xf>
    <xf numFmtId="0" fontId="3" fillId="0" borderId="6" xfId="0" applyFont="1" applyBorder="1" applyAlignment="1" applyProtection="1">
      <alignment vertical="top" wrapText="1"/>
      <protection locked="0"/>
    </xf>
    <xf numFmtId="0" fontId="3" fillId="0" borderId="3" xfId="0" applyFont="1" applyBorder="1" applyAlignment="1" applyProtection="1">
      <alignment vertical="top" wrapText="1"/>
      <protection locked="0"/>
    </xf>
    <xf numFmtId="0" fontId="1" fillId="0" borderId="6" xfId="0" applyFont="1" applyBorder="1" applyAlignment="1" applyProtection="1">
      <alignment vertical="top" wrapText="1"/>
      <protection locked="0"/>
    </xf>
    <xf numFmtId="0" fontId="1" fillId="0" borderId="3" xfId="0" applyFont="1" applyBorder="1" applyAlignment="1" applyProtection="1">
      <alignment vertical="top" wrapText="1"/>
      <protection locked="0"/>
    </xf>
    <xf numFmtId="0" fontId="22" fillId="3" borderId="0" xfId="0" applyFont="1" applyFill="1" applyBorder="1" applyAlignment="1" applyProtection="1">
      <alignment vertical="top" wrapText="1"/>
      <protection locked="0"/>
    </xf>
    <xf numFmtId="0" fontId="22" fillId="0" borderId="0" xfId="0" applyFont="1" applyBorder="1" applyAlignment="1" applyProtection="1">
      <alignment vertical="top" wrapText="1"/>
      <protection locked="0"/>
    </xf>
    <xf numFmtId="0" fontId="22" fillId="0" borderId="0" xfId="0" applyFont="1" applyFill="1" applyBorder="1" applyAlignment="1" applyProtection="1">
      <alignment vertical="top" wrapText="1"/>
      <protection locked="0"/>
    </xf>
    <xf numFmtId="0" fontId="22" fillId="2" borderId="15" xfId="0" applyFont="1" applyFill="1" applyBorder="1" applyAlignment="1" applyProtection="1">
      <alignment vertical="top" wrapText="1"/>
      <protection locked="0"/>
    </xf>
    <xf numFmtId="0" fontId="22" fillId="2" borderId="14" xfId="0" applyFont="1" applyFill="1" applyBorder="1" applyAlignment="1" applyProtection="1">
      <alignment vertical="top" wrapText="1"/>
      <protection locked="0"/>
    </xf>
    <xf numFmtId="0" fontId="3" fillId="0" borderId="0" xfId="0" applyFont="1" applyBorder="1" applyAlignment="1" applyProtection="1">
      <alignment wrapText="1"/>
      <protection locked="0"/>
    </xf>
    <xf numFmtId="0" fontId="3" fillId="0" borderId="3" xfId="0" applyFont="1" applyBorder="1" applyAlignment="1" applyProtection="1">
      <alignment wrapText="1"/>
      <protection locked="0"/>
    </xf>
    <xf numFmtId="0" fontId="1" fillId="0" borderId="0" xfId="0" applyFont="1" applyBorder="1" applyAlignment="1" applyProtection="1">
      <alignment vertical="top" wrapText="1"/>
      <protection locked="0"/>
    </xf>
    <xf numFmtId="0" fontId="1" fillId="0" borderId="2" xfId="0" applyFont="1" applyBorder="1" applyAlignment="1" applyProtection="1">
      <alignment vertical="top" wrapText="1"/>
      <protection locked="0"/>
    </xf>
    <xf numFmtId="0" fontId="15" fillId="0" borderId="0" xfId="0" applyFont="1" applyBorder="1" applyProtection="1">
      <protection locked="0"/>
    </xf>
    <xf numFmtId="0" fontId="15" fillId="0" borderId="0" xfId="0" applyFont="1" applyProtection="1">
      <protection locked="0"/>
    </xf>
    <xf numFmtId="10" fontId="27" fillId="6" borderId="0" xfId="0" applyNumberFormat="1" applyFont="1" applyFill="1" applyProtection="1">
      <protection locked="0"/>
    </xf>
    <xf numFmtId="0" fontId="9" fillId="0" borderId="0" xfId="0" applyFont="1" applyAlignment="1">
      <alignment horizontal="left" vertical="center"/>
    </xf>
    <xf numFmtId="0" fontId="9" fillId="0" borderId="0" xfId="0" applyFont="1" applyAlignment="1" applyProtection="1">
      <alignment horizontal="center"/>
    </xf>
    <xf numFmtId="0" fontId="15" fillId="0" borderId="0" xfId="0" applyFont="1" applyBorder="1" applyAlignment="1" applyProtection="1">
      <alignment horizontal="left" vertical="top"/>
    </xf>
    <xf numFmtId="0" fontId="22" fillId="0" borderId="0" xfId="0" applyFont="1" applyBorder="1" applyAlignment="1" applyProtection="1">
      <alignment horizontal="left" vertical="top" wrapText="1"/>
    </xf>
    <xf numFmtId="0" fontId="9" fillId="0" borderId="0" xfId="0" applyFont="1" applyAlignment="1" applyProtection="1">
      <alignment horizontal="center"/>
      <protection locked="0"/>
    </xf>
  </cellXfs>
  <cellStyles count="1">
    <cellStyle name="Navadno"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85"/>
  <sheetViews>
    <sheetView tabSelected="1" view="pageLayout" topLeftCell="A56" zoomScaleNormal="100" workbookViewId="0">
      <selection activeCell="D68" sqref="D68"/>
    </sheetView>
  </sheetViews>
  <sheetFormatPr defaultRowHeight="15" x14ac:dyDescent="0.25"/>
  <cols>
    <col min="1" max="1" width="5" customWidth="1"/>
    <col min="2" max="2" width="48.140625" customWidth="1"/>
    <col min="3" max="3" width="14.42578125" customWidth="1"/>
    <col min="4" max="4" width="18.7109375" customWidth="1"/>
  </cols>
  <sheetData>
    <row r="1" spans="1:4" x14ac:dyDescent="0.25">
      <c r="A1" s="2" t="s">
        <v>0</v>
      </c>
      <c r="B1" s="2"/>
      <c r="C1" s="2"/>
      <c r="D1" s="2"/>
    </row>
    <row r="2" spans="1:4" x14ac:dyDescent="0.25">
      <c r="A2" s="2" t="s">
        <v>1</v>
      </c>
      <c r="B2" s="2"/>
      <c r="C2" s="2"/>
      <c r="D2" s="2"/>
    </row>
    <row r="3" spans="1:4" x14ac:dyDescent="0.25">
      <c r="A3" s="2" t="s">
        <v>2</v>
      </c>
      <c r="B3" s="2"/>
      <c r="C3" s="2"/>
      <c r="D3" s="2"/>
    </row>
    <row r="4" spans="1:4" x14ac:dyDescent="0.25">
      <c r="A4" s="2"/>
      <c r="B4" s="2"/>
      <c r="C4" s="2"/>
      <c r="D4" s="2"/>
    </row>
    <row r="7" spans="1:4" ht="18" x14ac:dyDescent="0.25">
      <c r="A7" s="1" t="s">
        <v>3</v>
      </c>
      <c r="B7" s="1"/>
      <c r="C7" s="1"/>
      <c r="D7" s="1"/>
    </row>
    <row r="8" spans="1:4" x14ac:dyDescent="0.25">
      <c r="A8" s="2"/>
      <c r="B8" s="2"/>
      <c r="C8" s="2"/>
      <c r="D8" s="2"/>
    </row>
    <row r="11" spans="1:4" x14ac:dyDescent="0.25">
      <c r="A11" s="9" t="s">
        <v>4</v>
      </c>
      <c r="B11" s="9"/>
      <c r="C11" s="9"/>
      <c r="D11" s="9"/>
    </row>
    <row r="12" spans="1:4" x14ac:dyDescent="0.25">
      <c r="A12" s="9" t="s">
        <v>5</v>
      </c>
      <c r="B12" s="9"/>
      <c r="C12" s="9"/>
      <c r="D12" s="9"/>
    </row>
    <row r="13" spans="1:4" x14ac:dyDescent="0.25">
      <c r="A13" s="9" t="s">
        <v>6</v>
      </c>
      <c r="B13" s="9"/>
      <c r="C13" s="9"/>
      <c r="D13" s="9"/>
    </row>
    <row r="14" spans="1:4" x14ac:dyDescent="0.25">
      <c r="A14" s="9" t="s">
        <v>7</v>
      </c>
      <c r="B14" s="9"/>
      <c r="C14" s="9"/>
      <c r="D14" s="9"/>
    </row>
    <row r="15" spans="1:4" x14ac:dyDescent="0.25">
      <c r="A15" s="9" t="s">
        <v>8</v>
      </c>
      <c r="B15" s="9"/>
      <c r="C15" s="9"/>
      <c r="D15" s="9"/>
    </row>
    <row r="16" spans="1:4" x14ac:dyDescent="0.25">
      <c r="A16" s="9" t="s">
        <v>9</v>
      </c>
      <c r="B16" s="9"/>
      <c r="C16" s="9"/>
      <c r="D16" s="9"/>
    </row>
    <row r="17" spans="1:4" x14ac:dyDescent="0.25">
      <c r="A17" s="9" t="s">
        <v>10</v>
      </c>
      <c r="B17" s="9"/>
      <c r="C17" s="9"/>
      <c r="D17" s="9"/>
    </row>
    <row r="18" spans="1:4" x14ac:dyDescent="0.25">
      <c r="A18" s="9" t="s">
        <v>11</v>
      </c>
      <c r="B18" s="9"/>
      <c r="C18" s="9"/>
      <c r="D18" s="9"/>
    </row>
    <row r="19" spans="1:4" x14ac:dyDescent="0.25">
      <c r="A19" s="9" t="s">
        <v>12</v>
      </c>
      <c r="B19" s="9"/>
      <c r="C19" s="9"/>
      <c r="D19" s="9"/>
    </row>
    <row r="20" spans="1:4" x14ac:dyDescent="0.25">
      <c r="A20" s="9" t="s">
        <v>13</v>
      </c>
      <c r="B20" s="9"/>
      <c r="C20" s="9"/>
      <c r="D20" s="9"/>
    </row>
    <row r="21" spans="1:4" x14ac:dyDescent="0.25">
      <c r="A21" s="9" t="s">
        <v>14</v>
      </c>
    </row>
    <row r="22" spans="1:4" ht="15.75" x14ac:dyDescent="0.25">
      <c r="A22" s="8"/>
      <c r="B22" s="8"/>
      <c r="C22" s="8"/>
      <c r="D22" s="8"/>
    </row>
    <row r="23" spans="1:4" ht="15.75" x14ac:dyDescent="0.25">
      <c r="A23" s="8"/>
      <c r="B23" s="8"/>
      <c r="C23" s="8"/>
      <c r="D23" s="8"/>
    </row>
    <row r="24" spans="1:4" ht="15.75" x14ac:dyDescent="0.25">
      <c r="A24" s="8"/>
      <c r="B24" s="8"/>
      <c r="C24" s="8"/>
      <c r="D24" s="8"/>
    </row>
    <row r="25" spans="1:4" x14ac:dyDescent="0.25">
      <c r="A25" s="3"/>
      <c r="B25" s="3"/>
      <c r="C25" s="3"/>
      <c r="D25" s="3"/>
    </row>
    <row r="26" spans="1:4" x14ac:dyDescent="0.25">
      <c r="A26" s="3"/>
      <c r="B26" s="3"/>
      <c r="C26" s="3"/>
      <c r="D26" s="3"/>
    </row>
    <row r="27" spans="1:4" x14ac:dyDescent="0.25">
      <c r="A27" s="3"/>
      <c r="B27" s="3"/>
      <c r="C27" s="3"/>
      <c r="D27" s="3"/>
    </row>
    <row r="28" spans="1:4" x14ac:dyDescent="0.25">
      <c r="A28" s="3"/>
      <c r="B28" s="3"/>
      <c r="C28" s="3"/>
      <c r="D28" s="3"/>
    </row>
    <row r="29" spans="1:4" x14ac:dyDescent="0.25">
      <c r="A29" s="3"/>
      <c r="B29" s="3"/>
      <c r="C29" s="3"/>
      <c r="D29" s="3"/>
    </row>
    <row r="30" spans="1:4" x14ac:dyDescent="0.25">
      <c r="A30" s="3"/>
      <c r="B30" s="3"/>
      <c r="C30" s="3"/>
      <c r="D30" s="3"/>
    </row>
    <row r="31" spans="1:4" x14ac:dyDescent="0.25">
      <c r="A31" s="3"/>
      <c r="B31" s="3"/>
      <c r="C31" s="3"/>
      <c r="D31" s="3"/>
    </row>
    <row r="32" spans="1:4" x14ac:dyDescent="0.25">
      <c r="A32" s="2"/>
      <c r="B32" s="2"/>
      <c r="C32" s="2"/>
      <c r="D32" s="2"/>
    </row>
    <row r="33" spans="1:4" ht="15.75" x14ac:dyDescent="0.25">
      <c r="A33" s="8"/>
      <c r="B33" s="8"/>
      <c r="C33" s="8"/>
      <c r="D33" s="8"/>
    </row>
    <row r="34" spans="1:4" ht="15.75" x14ac:dyDescent="0.25">
      <c r="A34" s="8"/>
      <c r="B34" s="8"/>
      <c r="C34" s="8"/>
      <c r="D34" s="8"/>
    </row>
    <row r="35" spans="1:4" x14ac:dyDescent="0.25">
      <c r="A35" s="2"/>
      <c r="B35" s="2"/>
      <c r="C35" s="2"/>
      <c r="D35" s="2"/>
    </row>
    <row r="36" spans="1:4" x14ac:dyDescent="0.25">
      <c r="A36" s="2"/>
      <c r="B36" s="2"/>
      <c r="C36" s="2"/>
      <c r="D36" s="2"/>
    </row>
    <row r="37" spans="1:4" x14ac:dyDescent="0.25">
      <c r="A37" s="2"/>
      <c r="B37" s="4" t="s">
        <v>15</v>
      </c>
      <c r="C37" s="2"/>
      <c r="D37" s="2"/>
    </row>
    <row r="51" spans="1:5" x14ac:dyDescent="0.25">
      <c r="A51" s="2" t="s">
        <v>0</v>
      </c>
      <c r="B51" s="2"/>
      <c r="C51" s="2"/>
      <c r="D51" s="2"/>
    </row>
    <row r="52" spans="1:5" x14ac:dyDescent="0.25">
      <c r="A52" s="2" t="s">
        <v>1</v>
      </c>
      <c r="B52" s="2"/>
      <c r="C52" s="2"/>
      <c r="D52" s="2"/>
    </row>
    <row r="53" spans="1:5" x14ac:dyDescent="0.25">
      <c r="A53" s="2" t="s">
        <v>2</v>
      </c>
      <c r="B53" s="2"/>
      <c r="C53" s="2"/>
      <c r="D53" s="2"/>
    </row>
    <row r="54" spans="1:5" x14ac:dyDescent="0.25">
      <c r="A54" s="2"/>
      <c r="B54" s="2"/>
      <c r="C54" s="2"/>
      <c r="D54" s="2"/>
    </row>
    <row r="55" spans="1:5" x14ac:dyDescent="0.25">
      <c r="A55" s="2"/>
      <c r="B55" s="2"/>
      <c r="C55" s="2"/>
      <c r="D55" s="2"/>
    </row>
    <row r="56" spans="1:5" ht="18" x14ac:dyDescent="0.25">
      <c r="A56" s="2"/>
      <c r="B56" s="1" t="s">
        <v>16</v>
      </c>
      <c r="C56" s="2"/>
      <c r="D56" s="2"/>
    </row>
    <row r="57" spans="1:5" ht="18" x14ac:dyDescent="0.25">
      <c r="A57" s="2"/>
      <c r="B57" s="2"/>
      <c r="C57" s="1"/>
      <c r="D57" s="4"/>
    </row>
    <row r="58" spans="1:5" ht="15.75" x14ac:dyDescent="0.25">
      <c r="A58" s="11" t="s">
        <v>17</v>
      </c>
      <c r="B58" s="203" t="s">
        <v>18</v>
      </c>
      <c r="C58" s="203"/>
      <c r="D58" s="163">
        <f>'GRADBENA DELA I. FAZA'!G11</f>
        <v>0</v>
      </c>
    </row>
    <row r="59" spans="1:5" ht="15.75" customHeight="1" x14ac:dyDescent="0.25">
      <c r="A59" s="160" t="s">
        <v>19</v>
      </c>
      <c r="B59" s="161" t="s">
        <v>20</v>
      </c>
      <c r="C59" s="162"/>
      <c r="D59" s="164">
        <f>E59*0.1</f>
        <v>0</v>
      </c>
      <c r="E59" s="159">
        <f>D58</f>
        <v>0</v>
      </c>
    </row>
    <row r="60" spans="1:5" x14ac:dyDescent="0.25">
      <c r="A60" s="2"/>
      <c r="B60" s="2"/>
      <c r="C60" s="2"/>
    </row>
    <row r="61" spans="1:5" s="157" customFormat="1" ht="14.25" x14ac:dyDescent="0.2">
      <c r="B61" s="157" t="s">
        <v>21</v>
      </c>
      <c r="C61" s="158"/>
      <c r="D61" s="158">
        <f>SUM(D58:D59)</f>
        <v>0</v>
      </c>
    </row>
    <row r="62" spans="1:5" s="157" customFormat="1" ht="14.25" x14ac:dyDescent="0.2">
      <c r="B62" s="157" t="s">
        <v>22</v>
      </c>
      <c r="C62" s="202">
        <v>0</v>
      </c>
      <c r="D62" s="158">
        <f>-(D61*C62)</f>
        <v>0</v>
      </c>
    </row>
    <row r="63" spans="1:5" s="157" customFormat="1" ht="14.25" x14ac:dyDescent="0.2">
      <c r="B63" s="157" t="s">
        <v>23</v>
      </c>
      <c r="D63" s="158">
        <f>D61+D62</f>
        <v>0</v>
      </c>
    </row>
    <row r="64" spans="1:5" s="157" customFormat="1" ht="14.25" x14ac:dyDescent="0.2">
      <c r="B64" s="157" t="s">
        <v>24</v>
      </c>
      <c r="D64" s="158">
        <f>D63*0.22</f>
        <v>0</v>
      </c>
    </row>
    <row r="65" spans="1:4" ht="15.75" x14ac:dyDescent="0.25">
      <c r="A65" s="6"/>
      <c r="B65" s="6"/>
      <c r="C65" s="7"/>
      <c r="D65" s="12"/>
    </row>
    <row r="66" spans="1:4" ht="25.5" customHeight="1" x14ac:dyDescent="0.25">
      <c r="A66" s="2"/>
      <c r="B66" s="3" t="s">
        <v>25</v>
      </c>
      <c r="C66" s="2"/>
      <c r="D66" s="10">
        <f>D63+D64</f>
        <v>0</v>
      </c>
    </row>
    <row r="67" spans="1:4" x14ac:dyDescent="0.25">
      <c r="A67" s="2"/>
      <c r="B67" s="2"/>
      <c r="C67" s="2"/>
      <c r="D67" s="4"/>
    </row>
    <row r="68" spans="1:4" x14ac:dyDescent="0.25">
      <c r="A68" s="2"/>
      <c r="B68" s="2"/>
      <c r="C68" s="2"/>
      <c r="D68" s="4"/>
    </row>
    <row r="69" spans="1:4" x14ac:dyDescent="0.25">
      <c r="A69" s="2"/>
      <c r="B69" s="2"/>
      <c r="C69" s="2"/>
      <c r="D69" s="2"/>
    </row>
    <row r="70" spans="1:4" x14ac:dyDescent="0.25">
      <c r="A70" s="2"/>
      <c r="B70" s="2"/>
      <c r="C70" s="2"/>
      <c r="D70" s="2"/>
    </row>
    <row r="71" spans="1:4" x14ac:dyDescent="0.25">
      <c r="A71" s="2"/>
      <c r="B71" s="2"/>
      <c r="C71" s="2"/>
      <c r="D71" s="2"/>
    </row>
    <row r="72" spans="1:4" x14ac:dyDescent="0.25">
      <c r="A72" s="2"/>
      <c r="B72" s="2"/>
      <c r="C72" s="2"/>
      <c r="D72" s="2"/>
    </row>
    <row r="73" spans="1:4" x14ac:dyDescent="0.25">
      <c r="A73" s="2"/>
      <c r="B73" s="2"/>
      <c r="C73" s="2"/>
      <c r="D73" s="2"/>
    </row>
    <row r="74" spans="1:4" x14ac:dyDescent="0.25">
      <c r="A74" s="2"/>
      <c r="B74" s="2"/>
      <c r="C74" s="2"/>
      <c r="D74" s="2"/>
    </row>
    <row r="75" spans="1:4" x14ac:dyDescent="0.25">
      <c r="A75" s="2"/>
      <c r="B75" s="2"/>
      <c r="C75" s="2"/>
      <c r="D75" s="2"/>
    </row>
    <row r="76" spans="1:4" x14ac:dyDescent="0.25">
      <c r="A76" s="2"/>
      <c r="B76" s="2"/>
      <c r="C76" s="5"/>
      <c r="D76" s="5"/>
    </row>
    <row r="77" spans="1:4" x14ac:dyDescent="0.25">
      <c r="A77" s="2"/>
      <c r="B77" s="2"/>
      <c r="C77" s="2"/>
      <c r="D77" s="2"/>
    </row>
    <row r="78" spans="1:4" x14ac:dyDescent="0.25">
      <c r="A78" s="2"/>
      <c r="B78" s="2"/>
      <c r="C78" s="2"/>
      <c r="D78" s="2"/>
    </row>
    <row r="79" spans="1:4" x14ac:dyDescent="0.25">
      <c r="D79" s="2"/>
    </row>
    <row r="80" spans="1:4" x14ac:dyDescent="0.25">
      <c r="A80" s="2"/>
      <c r="B80" s="2"/>
      <c r="C80" s="2"/>
    </row>
    <row r="81" spans="1:4" x14ac:dyDescent="0.25">
      <c r="A81" s="2" t="s">
        <v>15</v>
      </c>
      <c r="B81" s="2"/>
      <c r="C81" s="2"/>
      <c r="D81" s="2"/>
    </row>
    <row r="82" spans="1:4" x14ac:dyDescent="0.25">
      <c r="A82" s="2"/>
      <c r="B82" s="2"/>
      <c r="C82" s="2"/>
      <c r="D82" s="2"/>
    </row>
    <row r="83" spans="1:4" x14ac:dyDescent="0.25">
      <c r="A83" s="2"/>
      <c r="B83" s="2"/>
      <c r="C83" s="2" t="s">
        <v>26</v>
      </c>
    </row>
    <row r="84" spans="1:4" x14ac:dyDescent="0.25">
      <c r="A84" s="2"/>
      <c r="B84" s="2"/>
      <c r="C84" s="2" t="s">
        <v>27</v>
      </c>
    </row>
    <row r="85" spans="1:4" x14ac:dyDescent="0.25">
      <c r="C85" s="2" t="s">
        <v>28</v>
      </c>
    </row>
  </sheetData>
  <sheetProtection algorithmName="SHA-512" hashValue="9ZU/RT+VxhFyP/73YTke6dRZ+i4mjXFTLCg7PDXadd+elfBCDu4Rk+JmNrnIuLxSAgJF1HXsM2Ff4zDr2EsyPA==" saltValue="SvxVrqDjCJBgwzeKLWY8dA==" spinCount="100000" sheet="1" objects="1" scenarios="1"/>
  <mergeCells count="1">
    <mergeCell ref="B58:C58"/>
  </mergeCells>
  <pageMargins left="0.7" right="0.1875" top="0.75" bottom="0.75" header="0.3" footer="0.3"/>
  <pageSetup paperSize="9" orientation="portrait" r:id="rId1"/>
  <headerFooter>
    <oddHeader xml:space="preserve">&amp;CIZGRADNJA IGRIŠČA Z UMETNO TRAVO S PRIPADAJOČO OPREMO
</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214"/>
  <sheetViews>
    <sheetView view="pageLayout" topLeftCell="A157" zoomScale="115" zoomScaleNormal="100" zoomScalePageLayoutView="115" workbookViewId="0">
      <selection activeCell="E161" sqref="E161"/>
    </sheetView>
  </sheetViews>
  <sheetFormatPr defaultRowHeight="15" x14ac:dyDescent="0.25"/>
  <cols>
    <col min="1" max="1" width="9.140625" style="33"/>
    <col min="2" max="2" width="36.28515625" style="42" customWidth="1"/>
    <col min="3" max="3" width="36.28515625" style="201" customWidth="1"/>
    <col min="4" max="4" width="6.85546875" style="33" customWidth="1"/>
    <col min="5" max="5" width="9.140625" style="33"/>
    <col min="6" max="6" width="13.85546875" style="14" customWidth="1"/>
    <col min="7" max="7" width="17.28515625" style="33" customWidth="1"/>
    <col min="8" max="16384" width="9.140625" style="33"/>
  </cols>
  <sheetData>
    <row r="1" spans="1:7" ht="18" x14ac:dyDescent="0.25">
      <c r="A1" s="30" t="s">
        <v>17</v>
      </c>
      <c r="B1" s="31" t="s">
        <v>29</v>
      </c>
      <c r="C1" s="170"/>
      <c r="D1" s="32"/>
      <c r="E1" s="32"/>
      <c r="F1" s="13"/>
    </row>
    <row r="2" spans="1:7" ht="18" x14ac:dyDescent="0.25">
      <c r="A2" s="32"/>
      <c r="B2" s="34" t="s">
        <v>30</v>
      </c>
      <c r="C2" s="171"/>
      <c r="D2" s="30"/>
      <c r="E2" s="32"/>
      <c r="F2" s="13"/>
      <c r="G2" s="32"/>
    </row>
    <row r="3" spans="1:7" x14ac:dyDescent="0.25">
      <c r="A3" s="32"/>
      <c r="B3" s="35"/>
      <c r="C3" s="137"/>
      <c r="D3" s="32"/>
      <c r="E3" s="32"/>
      <c r="F3" s="13"/>
      <c r="G3" s="32"/>
    </row>
    <row r="4" spans="1:7" x14ac:dyDescent="0.25">
      <c r="A4" s="36"/>
      <c r="B4" s="34"/>
      <c r="C4" s="171"/>
      <c r="D4" s="32"/>
      <c r="E4" s="37"/>
      <c r="F4" s="13"/>
      <c r="G4" s="37"/>
    </row>
    <row r="5" spans="1:7" x14ac:dyDescent="0.25">
      <c r="A5" s="32" t="s">
        <v>31</v>
      </c>
      <c r="B5" s="35" t="s">
        <v>32</v>
      </c>
      <c r="C5" s="137"/>
      <c r="D5" s="32"/>
      <c r="E5" s="37"/>
      <c r="G5" s="37">
        <f>AVERAGE(G45)</f>
        <v>0</v>
      </c>
    </row>
    <row r="6" spans="1:7" x14ac:dyDescent="0.25">
      <c r="A6" s="32" t="s">
        <v>33</v>
      </c>
      <c r="B6" s="35" t="s">
        <v>34</v>
      </c>
      <c r="C6" s="137"/>
      <c r="D6" s="32"/>
      <c r="E6" s="37"/>
      <c r="G6" s="37">
        <f>AVERAGE(G94)</f>
        <v>0</v>
      </c>
    </row>
    <row r="7" spans="1:7" x14ac:dyDescent="0.25">
      <c r="A7" s="32" t="s">
        <v>35</v>
      </c>
      <c r="B7" s="35" t="s">
        <v>36</v>
      </c>
      <c r="C7" s="137"/>
      <c r="D7" s="32"/>
      <c r="E7" s="37"/>
      <c r="G7" s="37">
        <f>AVERAGE(G112)</f>
        <v>0</v>
      </c>
    </row>
    <row r="8" spans="1:7" x14ac:dyDescent="0.25">
      <c r="A8" s="32" t="s">
        <v>37</v>
      </c>
      <c r="B8" s="35" t="s">
        <v>38</v>
      </c>
      <c r="C8" s="137"/>
      <c r="D8" s="32"/>
      <c r="E8" s="37"/>
      <c r="G8" s="37">
        <f>AVERAGE(G165)</f>
        <v>0</v>
      </c>
    </row>
    <row r="9" spans="1:7" x14ac:dyDescent="0.25">
      <c r="A9" s="32" t="s">
        <v>39</v>
      </c>
      <c r="B9" s="35" t="s">
        <v>40</v>
      </c>
      <c r="C9" s="137"/>
      <c r="D9" s="32"/>
      <c r="E9" s="37"/>
      <c r="G9" s="37">
        <f>AVERAGE(G197)</f>
        <v>0</v>
      </c>
    </row>
    <row r="10" spans="1:7" x14ac:dyDescent="0.25">
      <c r="A10" s="38" t="s">
        <v>41</v>
      </c>
      <c r="B10" s="39" t="s">
        <v>42</v>
      </c>
      <c r="C10" s="172"/>
      <c r="D10" s="38"/>
      <c r="E10" s="40"/>
      <c r="F10" s="15"/>
      <c r="G10" s="40">
        <f>AVERAGE(G211)</f>
        <v>0</v>
      </c>
    </row>
    <row r="11" spans="1:7" x14ac:dyDescent="0.25">
      <c r="A11" s="32"/>
      <c r="B11" s="35" t="s">
        <v>43</v>
      </c>
      <c r="C11" s="137"/>
      <c r="D11" s="32"/>
      <c r="E11" s="37"/>
      <c r="G11" s="37">
        <f>SUM(G5:G10)</f>
        <v>0</v>
      </c>
    </row>
    <row r="12" spans="1:7" x14ac:dyDescent="0.25">
      <c r="A12" s="32"/>
      <c r="B12" s="35"/>
      <c r="C12" s="137"/>
      <c r="D12" s="41"/>
      <c r="E12" s="37"/>
      <c r="G12" s="37"/>
    </row>
    <row r="13" spans="1:7" x14ac:dyDescent="0.25">
      <c r="A13" s="32"/>
      <c r="B13" s="35"/>
      <c r="C13" s="137"/>
      <c r="D13" s="32"/>
      <c r="E13" s="37"/>
      <c r="F13" s="16"/>
      <c r="G13" s="37"/>
    </row>
    <row r="14" spans="1:7" x14ac:dyDescent="0.25">
      <c r="A14" s="32"/>
      <c r="B14" s="35"/>
      <c r="C14" s="137"/>
      <c r="D14" s="32"/>
      <c r="E14" s="37"/>
      <c r="F14" s="16"/>
      <c r="G14" s="37"/>
    </row>
    <row r="15" spans="1:7" x14ac:dyDescent="0.25">
      <c r="A15" s="32"/>
      <c r="B15" s="35"/>
      <c r="C15" s="137"/>
      <c r="D15" s="32"/>
      <c r="E15" s="37"/>
      <c r="F15" s="16"/>
      <c r="G15" s="37"/>
    </row>
    <row r="16" spans="1:7" x14ac:dyDescent="0.25">
      <c r="A16" s="32"/>
      <c r="B16" s="35"/>
      <c r="C16" s="137"/>
      <c r="D16" s="32"/>
      <c r="E16" s="37"/>
      <c r="F16" s="13"/>
      <c r="G16" s="37"/>
    </row>
    <row r="17" spans="1:7" x14ac:dyDescent="0.25">
      <c r="A17" s="32"/>
      <c r="B17" s="35"/>
      <c r="C17" s="137"/>
      <c r="D17" s="32"/>
      <c r="E17" s="37"/>
      <c r="F17" s="13"/>
      <c r="G17" s="37"/>
    </row>
    <row r="18" spans="1:7" x14ac:dyDescent="0.25">
      <c r="A18" s="32"/>
      <c r="B18" s="35"/>
      <c r="C18" s="137"/>
      <c r="D18" s="32"/>
      <c r="E18" s="37"/>
      <c r="F18" s="16"/>
      <c r="G18" s="37"/>
    </row>
    <row r="19" spans="1:7" x14ac:dyDescent="0.25">
      <c r="A19" s="32"/>
      <c r="B19" s="35"/>
      <c r="C19" s="137"/>
      <c r="D19" s="32"/>
      <c r="E19" s="37"/>
      <c r="F19" s="16"/>
      <c r="G19" s="37"/>
    </row>
    <row r="20" spans="1:7" x14ac:dyDescent="0.25">
      <c r="A20" s="32"/>
      <c r="B20" s="35"/>
      <c r="C20" s="137"/>
      <c r="D20" s="32"/>
      <c r="E20" s="37"/>
      <c r="F20" s="16"/>
      <c r="G20" s="37"/>
    </row>
    <row r="21" spans="1:7" x14ac:dyDescent="0.25">
      <c r="A21" s="32"/>
      <c r="B21" s="35"/>
      <c r="C21" s="137"/>
      <c r="D21" s="32"/>
      <c r="E21" s="37"/>
      <c r="F21" s="16"/>
      <c r="G21" s="37"/>
    </row>
    <row r="22" spans="1:7" x14ac:dyDescent="0.25">
      <c r="A22" s="32"/>
      <c r="B22" s="35"/>
      <c r="C22" s="137"/>
      <c r="D22" s="32"/>
      <c r="E22" s="37"/>
      <c r="F22" s="16"/>
      <c r="G22" s="37"/>
    </row>
    <row r="23" spans="1:7" x14ac:dyDescent="0.25">
      <c r="A23" s="32"/>
      <c r="B23" s="35"/>
      <c r="C23" s="137"/>
      <c r="D23" s="32"/>
      <c r="E23" s="37"/>
      <c r="F23" s="16"/>
      <c r="G23" s="37"/>
    </row>
    <row r="24" spans="1:7" x14ac:dyDescent="0.25">
      <c r="A24" s="32"/>
      <c r="B24" s="35"/>
      <c r="C24" s="137"/>
      <c r="D24" s="32"/>
      <c r="E24" s="37"/>
      <c r="F24" s="16"/>
      <c r="G24" s="37"/>
    </row>
    <row r="25" spans="1:7" x14ac:dyDescent="0.25">
      <c r="A25" s="32"/>
      <c r="B25" s="35"/>
      <c r="C25" s="137"/>
      <c r="D25" s="32"/>
      <c r="E25" s="37"/>
      <c r="F25" s="16"/>
      <c r="G25" s="37"/>
    </row>
    <row r="26" spans="1:7" x14ac:dyDescent="0.25">
      <c r="A26" s="32"/>
      <c r="B26" s="35"/>
      <c r="C26" s="137"/>
      <c r="D26" s="32"/>
      <c r="E26" s="37"/>
      <c r="F26" s="16"/>
      <c r="G26" s="37"/>
    </row>
    <row r="27" spans="1:7" x14ac:dyDescent="0.25">
      <c r="A27" s="32"/>
      <c r="B27" s="35"/>
      <c r="C27" s="137"/>
      <c r="D27" s="32"/>
      <c r="E27" s="37"/>
      <c r="F27" s="16"/>
      <c r="G27" s="37"/>
    </row>
    <row r="28" spans="1:7" x14ac:dyDescent="0.25">
      <c r="A28" s="32"/>
      <c r="B28" s="35"/>
      <c r="C28" s="137"/>
      <c r="D28" s="32"/>
      <c r="E28" s="37"/>
      <c r="F28" s="16"/>
      <c r="G28" s="37"/>
    </row>
    <row r="29" spans="1:7" x14ac:dyDescent="0.25">
      <c r="A29" s="32"/>
      <c r="B29" s="35"/>
      <c r="C29" s="137"/>
      <c r="D29" s="32"/>
      <c r="E29" s="37"/>
      <c r="F29" s="16"/>
      <c r="G29" s="37"/>
    </row>
    <row r="30" spans="1:7" x14ac:dyDescent="0.25">
      <c r="A30" s="32"/>
      <c r="B30" s="35"/>
      <c r="C30" s="137"/>
      <c r="D30" s="32"/>
      <c r="E30" s="37"/>
      <c r="F30" s="16"/>
      <c r="G30" s="37"/>
    </row>
    <row r="31" spans="1:7" x14ac:dyDescent="0.25">
      <c r="A31" s="32"/>
      <c r="B31" s="35"/>
      <c r="C31" s="137"/>
      <c r="D31" s="32"/>
      <c r="E31" s="37"/>
      <c r="F31" s="16"/>
      <c r="G31" s="37"/>
    </row>
    <row r="32" spans="1:7" ht="15.75" x14ac:dyDescent="0.25">
      <c r="A32" s="43" t="s">
        <v>44</v>
      </c>
      <c r="B32" s="44" t="s">
        <v>45</v>
      </c>
      <c r="C32" s="173"/>
      <c r="D32" s="43"/>
      <c r="E32" s="43"/>
      <c r="F32" s="17"/>
      <c r="G32" s="43"/>
    </row>
    <row r="33" spans="1:8" ht="127.5" x14ac:dyDescent="0.25">
      <c r="A33" s="45"/>
      <c r="B33" s="46" t="s">
        <v>46</v>
      </c>
      <c r="C33" s="174"/>
      <c r="D33" s="47"/>
      <c r="E33" s="47"/>
      <c r="F33" s="18"/>
      <c r="G33" s="47"/>
    </row>
    <row r="34" spans="1:8" ht="76.5" x14ac:dyDescent="0.25">
      <c r="A34" s="48" t="s">
        <v>17</v>
      </c>
      <c r="B34" s="49" t="s">
        <v>47</v>
      </c>
      <c r="C34" s="175"/>
      <c r="D34" s="50"/>
      <c r="E34" s="50"/>
      <c r="F34" s="19"/>
      <c r="G34" s="51"/>
      <c r="H34" s="52"/>
    </row>
    <row r="35" spans="1:8" x14ac:dyDescent="0.25">
      <c r="A35" s="53"/>
      <c r="B35" s="54" t="s">
        <v>48</v>
      </c>
      <c r="C35" s="176"/>
      <c r="D35" s="55" t="s">
        <v>49</v>
      </c>
      <c r="E35" s="56">
        <v>101</v>
      </c>
      <c r="F35" s="165">
        <v>0</v>
      </c>
      <c r="G35" s="57">
        <f>AVERAGE(E35*F35)</f>
        <v>0</v>
      </c>
      <c r="H35" s="52"/>
    </row>
    <row r="36" spans="1:8" x14ac:dyDescent="0.25">
      <c r="A36" s="58"/>
      <c r="B36" s="59" t="s">
        <v>50</v>
      </c>
      <c r="C36" s="177"/>
      <c r="D36" s="60" t="s">
        <v>49</v>
      </c>
      <c r="E36" s="61">
        <v>196</v>
      </c>
      <c r="F36" s="20">
        <v>0</v>
      </c>
      <c r="G36" s="62">
        <f>AVERAGE(E36*F36)</f>
        <v>0</v>
      </c>
      <c r="H36" s="52"/>
    </row>
    <row r="37" spans="1:8" ht="102" x14ac:dyDescent="0.25">
      <c r="A37" s="48">
        <v>2</v>
      </c>
      <c r="B37" s="49" t="s">
        <v>51</v>
      </c>
      <c r="C37" s="175"/>
      <c r="D37" s="50"/>
      <c r="E37" s="50"/>
      <c r="F37" s="19"/>
      <c r="G37" s="51"/>
      <c r="H37" s="52"/>
    </row>
    <row r="38" spans="1:8" x14ac:dyDescent="0.25">
      <c r="A38" s="58"/>
      <c r="B38" s="59"/>
      <c r="C38" s="177"/>
      <c r="D38" s="60" t="s">
        <v>52</v>
      </c>
      <c r="E38" s="61">
        <v>1</v>
      </c>
      <c r="F38" s="20">
        <v>0</v>
      </c>
      <c r="G38" s="62">
        <f>AVERAGE(E38*F38)</f>
        <v>0</v>
      </c>
      <c r="H38" s="52"/>
    </row>
    <row r="39" spans="1:8" ht="89.25" x14ac:dyDescent="0.25">
      <c r="A39" s="48">
        <v>3</v>
      </c>
      <c r="B39" s="49" t="s">
        <v>53</v>
      </c>
      <c r="C39" s="175"/>
      <c r="D39" s="50"/>
      <c r="E39" s="50"/>
      <c r="F39" s="19"/>
      <c r="G39" s="51"/>
      <c r="H39" s="52"/>
    </row>
    <row r="40" spans="1:8" x14ac:dyDescent="0.25">
      <c r="A40" s="58"/>
      <c r="B40" s="59"/>
      <c r="C40" s="177"/>
      <c r="D40" s="60" t="s">
        <v>52</v>
      </c>
      <c r="E40" s="61">
        <v>3</v>
      </c>
      <c r="F40" s="20">
        <v>0</v>
      </c>
      <c r="G40" s="62">
        <f>AVERAGE(E40*F40)</f>
        <v>0</v>
      </c>
      <c r="H40" s="52"/>
    </row>
    <row r="41" spans="1:8" ht="38.25" x14ac:dyDescent="0.25">
      <c r="A41" s="48">
        <v>4</v>
      </c>
      <c r="B41" s="49" t="s">
        <v>54</v>
      </c>
      <c r="C41" s="175"/>
      <c r="D41" s="50"/>
      <c r="E41" s="50"/>
      <c r="F41" s="19"/>
      <c r="G41" s="51"/>
      <c r="H41" s="52"/>
    </row>
    <row r="42" spans="1:8" x14ac:dyDescent="0.25">
      <c r="A42" s="53"/>
      <c r="B42" s="54" t="s">
        <v>55</v>
      </c>
      <c r="C42" s="176"/>
      <c r="D42" s="55" t="s">
        <v>56</v>
      </c>
      <c r="E42" s="56">
        <v>4</v>
      </c>
      <c r="F42" s="165">
        <v>0</v>
      </c>
      <c r="G42" s="57">
        <f>AVERAGE(E42*F42)</f>
        <v>0</v>
      </c>
      <c r="H42" s="52"/>
    </row>
    <row r="43" spans="1:8" x14ac:dyDescent="0.25">
      <c r="A43" s="53"/>
      <c r="B43" s="63" t="s">
        <v>57</v>
      </c>
      <c r="C43" s="178"/>
      <c r="D43" s="55" t="s">
        <v>56</v>
      </c>
      <c r="E43" s="56">
        <v>5</v>
      </c>
      <c r="F43" s="165">
        <v>0</v>
      </c>
      <c r="G43" s="57">
        <f>AVERAGE(E43*F43)</f>
        <v>0</v>
      </c>
      <c r="H43" s="52"/>
    </row>
    <row r="44" spans="1:8" x14ac:dyDescent="0.25">
      <c r="A44" s="58"/>
      <c r="B44" s="64" t="s">
        <v>58</v>
      </c>
      <c r="C44" s="179"/>
      <c r="D44" s="60" t="s">
        <v>56</v>
      </c>
      <c r="E44" s="61">
        <v>5</v>
      </c>
      <c r="F44" s="20">
        <v>0</v>
      </c>
      <c r="G44" s="62">
        <f>AVERAGE(E44*F44)</f>
        <v>0</v>
      </c>
      <c r="H44" s="52"/>
    </row>
    <row r="45" spans="1:8" x14ac:dyDescent="0.25">
      <c r="A45" s="65"/>
      <c r="B45" s="66"/>
      <c r="C45" s="180"/>
      <c r="D45" s="47"/>
      <c r="E45" s="67"/>
      <c r="F45" s="21"/>
      <c r="G45" s="69">
        <f>SUM(G35:G44)</f>
        <v>0</v>
      </c>
    </row>
    <row r="46" spans="1:8" x14ac:dyDescent="0.25">
      <c r="A46" s="65"/>
      <c r="B46" s="66"/>
      <c r="C46" s="180"/>
      <c r="D46" s="47"/>
      <c r="E46" s="67"/>
      <c r="F46" s="21"/>
      <c r="G46" s="68"/>
    </row>
    <row r="47" spans="1:8" x14ac:dyDescent="0.25">
      <c r="A47" s="65"/>
      <c r="B47" s="66"/>
      <c r="C47" s="180"/>
      <c r="D47" s="47"/>
      <c r="E47" s="67"/>
      <c r="F47" s="21"/>
      <c r="G47" s="68"/>
    </row>
    <row r="48" spans="1:8" ht="15.75" x14ac:dyDescent="0.25">
      <c r="A48" s="43" t="s">
        <v>59</v>
      </c>
      <c r="B48" s="66"/>
      <c r="C48" s="180"/>
      <c r="D48" s="47"/>
      <c r="E48" s="67"/>
      <c r="F48" s="21"/>
      <c r="G48" s="68"/>
    </row>
    <row r="49" spans="1:8" ht="15.75" x14ac:dyDescent="0.25">
      <c r="A49" s="43"/>
      <c r="B49" s="66"/>
      <c r="C49" s="180"/>
      <c r="D49" s="47"/>
      <c r="E49" s="67"/>
      <c r="F49" s="21"/>
      <c r="G49" s="68"/>
    </row>
    <row r="50" spans="1:8" s="141" customFormat="1" ht="12.75" x14ac:dyDescent="0.2">
      <c r="A50" s="146" t="s">
        <v>60</v>
      </c>
      <c r="B50" s="66"/>
      <c r="C50" s="180"/>
      <c r="D50" s="47"/>
      <c r="E50" s="67"/>
      <c r="F50" s="21"/>
      <c r="G50" s="68"/>
    </row>
    <row r="51" spans="1:8" s="141" customFormat="1" ht="12.75" x14ac:dyDescent="0.2">
      <c r="A51" s="146" t="s">
        <v>61</v>
      </c>
      <c r="B51" s="66"/>
      <c r="C51" s="180"/>
      <c r="D51" s="47"/>
      <c r="E51" s="67"/>
      <c r="F51" s="21"/>
      <c r="G51" s="68"/>
    </row>
    <row r="52" spans="1:8" s="141" customFormat="1" ht="12.75" x14ac:dyDescent="0.2">
      <c r="A52" s="146" t="s">
        <v>62</v>
      </c>
      <c r="B52" s="66"/>
      <c r="C52" s="180"/>
      <c r="D52" s="47"/>
      <c r="E52" s="67"/>
      <c r="F52" s="21"/>
      <c r="G52" s="68"/>
    </row>
    <row r="53" spans="1:8" s="141" customFormat="1" ht="12.75" x14ac:dyDescent="0.2">
      <c r="A53" s="45"/>
      <c r="B53" s="66"/>
      <c r="C53" s="180"/>
      <c r="D53" s="47"/>
      <c r="E53" s="67"/>
      <c r="F53" s="21"/>
      <c r="G53" s="68"/>
    </row>
    <row r="54" spans="1:8" ht="15.75" x14ac:dyDescent="0.25">
      <c r="A54" s="43"/>
      <c r="B54" s="66"/>
      <c r="C54" s="180"/>
      <c r="D54" s="47"/>
      <c r="E54" s="67"/>
      <c r="F54" s="21"/>
      <c r="G54" s="68"/>
    </row>
    <row r="55" spans="1:8" ht="51" x14ac:dyDescent="0.25">
      <c r="A55" s="70">
        <v>1</v>
      </c>
      <c r="B55" s="71" t="s">
        <v>63</v>
      </c>
      <c r="C55" s="181"/>
      <c r="D55" s="72" t="s">
        <v>64</v>
      </c>
      <c r="E55" s="73">
        <v>1570</v>
      </c>
      <c r="F55" s="22">
        <v>0</v>
      </c>
      <c r="G55" s="74">
        <f t="shared" ref="G55:G56" si="0">AVERAGE(E55*F55)</f>
        <v>0</v>
      </c>
      <c r="H55" s="52"/>
    </row>
    <row r="56" spans="1:8" ht="51" x14ac:dyDescent="0.25">
      <c r="A56" s="70">
        <v>2</v>
      </c>
      <c r="B56" s="71" t="s">
        <v>65</v>
      </c>
      <c r="C56" s="181"/>
      <c r="D56" s="72" t="s">
        <v>64</v>
      </c>
      <c r="E56" s="73">
        <v>294</v>
      </c>
      <c r="F56" s="22">
        <v>0</v>
      </c>
      <c r="G56" s="74">
        <f t="shared" si="0"/>
        <v>0</v>
      </c>
      <c r="H56" s="52"/>
    </row>
    <row r="57" spans="1:8" ht="63.75" x14ac:dyDescent="0.25">
      <c r="A57" s="75">
        <v>3</v>
      </c>
      <c r="B57" s="76" t="s">
        <v>66</v>
      </c>
      <c r="C57" s="182"/>
      <c r="D57" s="77"/>
      <c r="E57" s="77"/>
      <c r="F57" s="23"/>
      <c r="G57" s="78"/>
      <c r="H57" s="52"/>
    </row>
    <row r="58" spans="1:8" x14ac:dyDescent="0.25">
      <c r="A58" s="79"/>
      <c r="B58" s="80" t="s">
        <v>67</v>
      </c>
      <c r="C58" s="183"/>
      <c r="D58" s="81" t="s">
        <v>64</v>
      </c>
      <c r="E58" s="82">
        <v>250</v>
      </c>
      <c r="F58" s="24">
        <v>0</v>
      </c>
      <c r="G58" s="83">
        <f>AVERAGE(E58*F58)</f>
        <v>0</v>
      </c>
      <c r="H58" s="52"/>
    </row>
    <row r="59" spans="1:8" ht="38.25" x14ac:dyDescent="0.25">
      <c r="A59" s="84">
        <v>4</v>
      </c>
      <c r="B59" s="85" t="s">
        <v>68</v>
      </c>
      <c r="C59" s="184"/>
      <c r="D59" s="81" t="s">
        <v>64</v>
      </c>
      <c r="E59" s="82">
        <v>405</v>
      </c>
      <c r="F59" s="24">
        <v>0</v>
      </c>
      <c r="G59" s="83">
        <f t="shared" ref="G59" si="1">AVERAGE(E59*F59)</f>
        <v>0</v>
      </c>
      <c r="H59" s="52"/>
    </row>
    <row r="60" spans="1:8" ht="38.25" x14ac:dyDescent="0.25">
      <c r="A60" s="75">
        <v>5</v>
      </c>
      <c r="B60" s="76" t="s">
        <v>69</v>
      </c>
      <c r="C60" s="182"/>
      <c r="D60" s="86"/>
      <c r="E60" s="87"/>
      <c r="F60" s="25"/>
      <c r="G60" s="88"/>
      <c r="H60" s="52"/>
    </row>
    <row r="61" spans="1:8" x14ac:dyDescent="0.25">
      <c r="A61" s="79"/>
      <c r="B61" s="80" t="s">
        <v>67</v>
      </c>
      <c r="C61" s="183"/>
      <c r="D61" s="81" t="s">
        <v>64</v>
      </c>
      <c r="E61" s="82">
        <v>11</v>
      </c>
      <c r="F61" s="24">
        <v>0</v>
      </c>
      <c r="G61" s="83">
        <f>AVERAGE(E61*F61)</f>
        <v>0</v>
      </c>
      <c r="H61" s="52"/>
    </row>
    <row r="62" spans="1:8" ht="63.75" x14ac:dyDescent="0.25">
      <c r="A62" s="89">
        <v>6</v>
      </c>
      <c r="B62" s="71" t="s">
        <v>70</v>
      </c>
      <c r="C62" s="181"/>
      <c r="D62" s="72" t="s">
        <v>64</v>
      </c>
      <c r="E62" s="73">
        <v>125</v>
      </c>
      <c r="F62" s="22">
        <v>0</v>
      </c>
      <c r="G62" s="74">
        <f t="shared" ref="G62" si="2">AVERAGE(E62*F62)</f>
        <v>0</v>
      </c>
      <c r="H62" s="52"/>
    </row>
    <row r="63" spans="1:8" ht="76.5" customHeight="1" x14ac:dyDescent="0.25">
      <c r="A63" s="75">
        <v>7</v>
      </c>
      <c r="B63" s="145" t="s">
        <v>71</v>
      </c>
      <c r="C63" s="185"/>
      <c r="D63" s="86"/>
      <c r="E63" s="87"/>
      <c r="F63" s="25"/>
      <c r="G63" s="88"/>
      <c r="H63" s="52"/>
    </row>
    <row r="64" spans="1:8" x14ac:dyDescent="0.25">
      <c r="A64" s="84"/>
      <c r="B64" s="90" t="s">
        <v>67</v>
      </c>
      <c r="C64" s="186"/>
      <c r="D64" s="91" t="s">
        <v>64</v>
      </c>
      <c r="E64" s="92">
        <v>12</v>
      </c>
      <c r="F64" s="26">
        <v>0</v>
      </c>
      <c r="G64" s="93">
        <f t="shared" ref="G64" si="3">AVERAGE(E64*F64)</f>
        <v>0</v>
      </c>
      <c r="H64" s="52"/>
    </row>
    <row r="65" spans="1:8" ht="63.75" x14ac:dyDescent="0.25">
      <c r="A65" s="75">
        <v>8</v>
      </c>
      <c r="B65" s="76" t="s">
        <v>72</v>
      </c>
      <c r="C65" s="182"/>
      <c r="D65" s="86"/>
      <c r="E65" s="87"/>
      <c r="F65" s="25"/>
      <c r="G65" s="88"/>
      <c r="H65" s="52"/>
    </row>
    <row r="66" spans="1:8" x14ac:dyDescent="0.25">
      <c r="A66" s="79"/>
      <c r="B66" s="80" t="s">
        <v>67</v>
      </c>
      <c r="C66" s="183"/>
      <c r="D66" s="81" t="s">
        <v>64</v>
      </c>
      <c r="E66" s="82">
        <v>39</v>
      </c>
      <c r="F66" s="24">
        <v>0</v>
      </c>
      <c r="G66" s="83">
        <f t="shared" ref="G66:G68" si="4">AVERAGE(E66*F66)</f>
        <v>0</v>
      </c>
      <c r="H66" s="52"/>
    </row>
    <row r="67" spans="1:8" ht="63.75" x14ac:dyDescent="0.25">
      <c r="A67" s="75">
        <v>9</v>
      </c>
      <c r="B67" s="76" t="s">
        <v>73</v>
      </c>
      <c r="C67" s="182"/>
      <c r="D67" s="86"/>
      <c r="E67" s="87"/>
      <c r="F67" s="25"/>
      <c r="G67" s="88"/>
      <c r="H67" s="52"/>
    </row>
    <row r="68" spans="1:8" x14ac:dyDescent="0.25">
      <c r="A68" s="79"/>
      <c r="B68" s="80" t="s">
        <v>67</v>
      </c>
      <c r="C68" s="183"/>
      <c r="D68" s="81" t="s">
        <v>64</v>
      </c>
      <c r="E68" s="82">
        <v>200.2</v>
      </c>
      <c r="F68" s="24">
        <v>0</v>
      </c>
      <c r="G68" s="83">
        <f t="shared" si="4"/>
        <v>0</v>
      </c>
      <c r="H68" s="52"/>
    </row>
    <row r="69" spans="1:8" ht="63.75" customHeight="1" x14ac:dyDescent="0.25">
      <c r="A69" s="75">
        <v>10</v>
      </c>
      <c r="B69" s="76" t="s">
        <v>74</v>
      </c>
      <c r="C69" s="182"/>
      <c r="D69" s="86"/>
      <c r="E69" s="87"/>
      <c r="F69" s="25"/>
      <c r="G69" s="88"/>
      <c r="H69" s="52"/>
    </row>
    <row r="70" spans="1:8" x14ac:dyDescent="0.25">
      <c r="A70" s="79"/>
      <c r="B70" s="80" t="s">
        <v>67</v>
      </c>
      <c r="C70" s="183"/>
      <c r="D70" s="81" t="s">
        <v>64</v>
      </c>
      <c r="E70" s="82">
        <v>6.5</v>
      </c>
      <c r="F70" s="24">
        <v>0</v>
      </c>
      <c r="G70" s="83">
        <f t="shared" ref="G70" si="5">AVERAGE(E70*F70)</f>
        <v>0</v>
      </c>
      <c r="H70" s="52"/>
    </row>
    <row r="71" spans="1:8" ht="76.5" x14ac:dyDescent="0.25">
      <c r="A71" s="75">
        <v>11</v>
      </c>
      <c r="B71" s="94" t="s">
        <v>75</v>
      </c>
      <c r="C71" s="187"/>
      <c r="D71" s="77"/>
      <c r="E71" s="77"/>
      <c r="F71" s="23"/>
      <c r="G71" s="78"/>
      <c r="H71" s="52"/>
    </row>
    <row r="72" spans="1:8" x14ac:dyDescent="0.25">
      <c r="A72" s="95"/>
      <c r="B72" s="85" t="s">
        <v>76</v>
      </c>
      <c r="C72" s="184"/>
      <c r="D72" s="91" t="s">
        <v>77</v>
      </c>
      <c r="E72" s="92">
        <v>2050</v>
      </c>
      <c r="F72" s="26">
        <v>0</v>
      </c>
      <c r="G72" s="93">
        <f t="shared" ref="G72:G76" si="6">AVERAGE(E72*F72)</f>
        <v>0</v>
      </c>
      <c r="H72" s="52"/>
    </row>
    <row r="73" spans="1:8" x14ac:dyDescent="0.25">
      <c r="A73" s="96"/>
      <c r="B73" s="97" t="s">
        <v>78</v>
      </c>
      <c r="C73" s="188"/>
      <c r="D73" s="81" t="s">
        <v>64</v>
      </c>
      <c r="E73" s="82">
        <v>254</v>
      </c>
      <c r="F73" s="24">
        <v>0</v>
      </c>
      <c r="G73" s="83">
        <f t="shared" si="6"/>
        <v>0</v>
      </c>
      <c r="H73" s="52"/>
    </row>
    <row r="74" spans="1:8" ht="63.75" x14ac:dyDescent="0.25">
      <c r="A74" s="89">
        <v>12</v>
      </c>
      <c r="B74" s="71" t="s">
        <v>79</v>
      </c>
      <c r="C74" s="181"/>
      <c r="D74" s="72" t="s">
        <v>64</v>
      </c>
      <c r="E74" s="73">
        <v>1.5</v>
      </c>
      <c r="F74" s="22">
        <v>0</v>
      </c>
      <c r="G74" s="74">
        <f t="shared" si="6"/>
        <v>0</v>
      </c>
      <c r="H74" s="52"/>
    </row>
    <row r="75" spans="1:8" ht="63.75" x14ac:dyDescent="0.25">
      <c r="A75" s="89">
        <v>13</v>
      </c>
      <c r="B75" s="71" t="s">
        <v>80</v>
      </c>
      <c r="C75" s="181"/>
      <c r="D75" s="72" t="s">
        <v>64</v>
      </c>
      <c r="E75" s="73">
        <v>105</v>
      </c>
      <c r="F75" s="22">
        <v>0</v>
      </c>
      <c r="G75" s="74">
        <f t="shared" si="6"/>
        <v>0</v>
      </c>
      <c r="H75" s="52"/>
    </row>
    <row r="76" spans="1:8" ht="51" x14ac:dyDescent="0.25">
      <c r="A76" s="75">
        <v>14</v>
      </c>
      <c r="B76" s="98" t="s">
        <v>81</v>
      </c>
      <c r="C76" s="189"/>
      <c r="D76" s="86" t="s">
        <v>64</v>
      </c>
      <c r="E76" s="87">
        <v>490</v>
      </c>
      <c r="F76" s="25">
        <v>0</v>
      </c>
      <c r="G76" s="88">
        <f t="shared" si="6"/>
        <v>0</v>
      </c>
      <c r="H76" s="52"/>
    </row>
    <row r="77" spans="1:8" ht="79.5" customHeight="1" x14ac:dyDescent="0.25">
      <c r="A77" s="75">
        <v>15</v>
      </c>
      <c r="B77" s="98" t="s">
        <v>82</v>
      </c>
      <c r="C77" s="189"/>
      <c r="D77" s="86"/>
      <c r="E77" s="87"/>
      <c r="F77" s="25"/>
      <c r="G77" s="88"/>
      <c r="H77" s="52"/>
    </row>
    <row r="78" spans="1:8" ht="25.5" x14ac:dyDescent="0.25">
      <c r="A78" s="79"/>
      <c r="B78" s="99" t="s">
        <v>83</v>
      </c>
      <c r="C78" s="190"/>
      <c r="D78" s="81" t="s">
        <v>64</v>
      </c>
      <c r="E78" s="82">
        <v>1250</v>
      </c>
      <c r="F78" s="24">
        <v>0</v>
      </c>
      <c r="G78" s="83">
        <f t="shared" ref="G78" si="7">AVERAGE(E78*F78)</f>
        <v>0</v>
      </c>
      <c r="H78" s="52"/>
    </row>
    <row r="79" spans="1:8" ht="114.75" x14ac:dyDescent="0.25">
      <c r="A79" s="84">
        <v>16</v>
      </c>
      <c r="B79" s="90" t="s">
        <v>84</v>
      </c>
      <c r="C79" s="186"/>
      <c r="D79" s="91"/>
      <c r="E79" s="92"/>
      <c r="F79" s="26"/>
      <c r="G79" s="93"/>
      <c r="H79" s="52"/>
    </row>
    <row r="80" spans="1:8" x14ac:dyDescent="0.25">
      <c r="A80" s="79"/>
      <c r="B80" s="80"/>
      <c r="C80" s="183"/>
      <c r="D80" s="81" t="s">
        <v>77</v>
      </c>
      <c r="E80" s="82">
        <v>7860</v>
      </c>
      <c r="F80" s="24">
        <v>0</v>
      </c>
      <c r="G80" s="83">
        <f>AVERAGE(E80*F80)</f>
        <v>0</v>
      </c>
      <c r="H80" s="52"/>
    </row>
    <row r="81" spans="1:8" ht="395.25" x14ac:dyDescent="0.25">
      <c r="A81" s="75">
        <v>17</v>
      </c>
      <c r="B81" s="94" t="s">
        <v>85</v>
      </c>
      <c r="C81" s="187"/>
      <c r="D81" s="86"/>
      <c r="E81" s="87"/>
      <c r="F81" s="25"/>
      <c r="G81" s="88"/>
      <c r="H81" s="52"/>
    </row>
    <row r="82" spans="1:8" x14ac:dyDescent="0.25">
      <c r="A82" s="79"/>
      <c r="B82" s="80" t="s">
        <v>86</v>
      </c>
      <c r="C82" s="183"/>
      <c r="D82" s="81" t="s">
        <v>64</v>
      </c>
      <c r="E82" s="82">
        <v>1410</v>
      </c>
      <c r="F82" s="24">
        <v>0</v>
      </c>
      <c r="G82" s="83">
        <f t="shared" ref="G82" si="8">AVERAGE(E82*F82)</f>
        <v>0</v>
      </c>
      <c r="H82" s="52"/>
    </row>
    <row r="83" spans="1:8" ht="204" x14ac:dyDescent="0.25">
      <c r="A83" s="75">
        <v>18</v>
      </c>
      <c r="B83" s="76" t="s">
        <v>87</v>
      </c>
      <c r="C83" s="182"/>
      <c r="D83" s="86"/>
      <c r="E83" s="87"/>
      <c r="F83" s="25"/>
      <c r="G83" s="88"/>
      <c r="H83" s="52"/>
    </row>
    <row r="84" spans="1:8" x14ac:dyDescent="0.25">
      <c r="A84" s="79"/>
      <c r="B84" s="80"/>
      <c r="C84" s="183"/>
      <c r="D84" s="81" t="s">
        <v>64</v>
      </c>
      <c r="E84" s="82">
        <v>1334</v>
      </c>
      <c r="F84" s="24">
        <v>0</v>
      </c>
      <c r="G84" s="83">
        <f>AVERAGE(E84*F84)</f>
        <v>0</v>
      </c>
      <c r="H84" s="52"/>
    </row>
    <row r="85" spans="1:8" ht="191.25" x14ac:dyDescent="0.25">
      <c r="A85" s="75">
        <v>19</v>
      </c>
      <c r="B85" s="76" t="s">
        <v>88</v>
      </c>
      <c r="C85" s="182"/>
      <c r="D85" s="86"/>
      <c r="E85" s="87"/>
      <c r="F85" s="25"/>
      <c r="G85" s="88"/>
      <c r="H85" s="52"/>
    </row>
    <row r="86" spans="1:8" x14ac:dyDescent="0.25">
      <c r="A86" s="79"/>
      <c r="B86" s="80"/>
      <c r="C86" s="183"/>
      <c r="D86" s="81" t="s">
        <v>77</v>
      </c>
      <c r="E86" s="82">
        <v>7009</v>
      </c>
      <c r="F86" s="24">
        <v>0</v>
      </c>
      <c r="G86" s="83">
        <f t="shared" ref="G86" si="9">AVERAGE(E86*F86)</f>
        <v>0</v>
      </c>
      <c r="H86" s="52"/>
    </row>
    <row r="87" spans="1:8" ht="51" x14ac:dyDescent="0.25">
      <c r="A87" s="75">
        <v>20</v>
      </c>
      <c r="B87" s="76" t="s">
        <v>89</v>
      </c>
      <c r="C87" s="182"/>
      <c r="D87" s="77"/>
      <c r="E87" s="77"/>
      <c r="F87" s="23"/>
      <c r="G87" s="78"/>
      <c r="H87" s="52"/>
    </row>
    <row r="88" spans="1:8" x14ac:dyDescent="0.25">
      <c r="A88" s="79"/>
      <c r="B88" s="80"/>
      <c r="C88" s="183"/>
      <c r="D88" s="81" t="s">
        <v>77</v>
      </c>
      <c r="E88" s="82">
        <v>870</v>
      </c>
      <c r="F88" s="24">
        <v>0</v>
      </c>
      <c r="G88" s="83">
        <f>AVERAGE(E88*F88)</f>
        <v>0</v>
      </c>
      <c r="H88" s="52"/>
    </row>
    <row r="89" spans="1:8" ht="66.75" customHeight="1" x14ac:dyDescent="0.25">
      <c r="A89" s="75">
        <v>21</v>
      </c>
      <c r="B89" s="94" t="s">
        <v>90</v>
      </c>
      <c r="C89" s="187"/>
      <c r="D89" s="86"/>
      <c r="E89" s="87"/>
      <c r="F89" s="25"/>
      <c r="G89" s="88"/>
      <c r="H89" s="52"/>
    </row>
    <row r="90" spans="1:8" x14ac:dyDescent="0.25">
      <c r="A90" s="84"/>
      <c r="B90" s="90"/>
      <c r="C90" s="186"/>
      <c r="D90" s="91" t="s">
        <v>64</v>
      </c>
      <c r="E90" s="92">
        <v>126</v>
      </c>
      <c r="F90" s="26">
        <v>0</v>
      </c>
      <c r="G90" s="93">
        <f t="shared" ref="G90:G91" si="10">AVERAGE(E90*F90)</f>
        <v>0</v>
      </c>
      <c r="H90" s="52"/>
    </row>
    <row r="91" spans="1:8" ht="127.5" x14ac:dyDescent="0.25">
      <c r="A91" s="75">
        <v>22</v>
      </c>
      <c r="B91" s="76" t="s">
        <v>91</v>
      </c>
      <c r="C91" s="182"/>
      <c r="D91" s="86" t="s">
        <v>77</v>
      </c>
      <c r="E91" s="87">
        <v>4500</v>
      </c>
      <c r="F91" s="25">
        <v>0</v>
      </c>
      <c r="G91" s="88">
        <f t="shared" si="10"/>
        <v>0</v>
      </c>
      <c r="H91" s="52"/>
    </row>
    <row r="92" spans="1:8" x14ac:dyDescent="0.25">
      <c r="A92" s="79"/>
      <c r="B92" s="80"/>
      <c r="C92" s="183"/>
      <c r="D92" s="81"/>
      <c r="E92" s="82"/>
      <c r="F92" s="24"/>
      <c r="G92" s="83">
        <f>SUM(G55:G91)</f>
        <v>0</v>
      </c>
      <c r="H92" s="52"/>
    </row>
    <row r="93" spans="1:8" ht="102" x14ac:dyDescent="0.25">
      <c r="A93" s="79">
        <v>23</v>
      </c>
      <c r="B93" s="80" t="s">
        <v>92</v>
      </c>
      <c r="C93" s="183"/>
      <c r="D93" s="81"/>
      <c r="E93" s="82">
        <v>0.05</v>
      </c>
      <c r="F93" s="151">
        <f>AVERAGE(G92)</f>
        <v>0</v>
      </c>
      <c r="G93" s="83">
        <f>AVERAGE(E93*F93)</f>
        <v>0</v>
      </c>
      <c r="H93" s="52"/>
    </row>
    <row r="94" spans="1:8" x14ac:dyDescent="0.25">
      <c r="A94" s="47"/>
      <c r="B94" s="66"/>
      <c r="C94" s="180"/>
      <c r="D94" s="47"/>
      <c r="E94" s="100"/>
      <c r="F94" s="18"/>
      <c r="G94" s="101">
        <f>AVERAGE(G92+G93)</f>
        <v>0</v>
      </c>
      <c r="H94" s="52"/>
    </row>
    <row r="95" spans="1:8" x14ac:dyDescent="0.25">
      <c r="A95" s="47"/>
      <c r="B95" s="66"/>
      <c r="C95" s="180"/>
      <c r="D95" s="47"/>
      <c r="E95" s="100"/>
      <c r="F95" s="18"/>
      <c r="G95" s="47"/>
      <c r="H95" s="52"/>
    </row>
    <row r="96" spans="1:8" x14ac:dyDescent="0.25">
      <c r="A96" s="47"/>
      <c r="B96" s="66"/>
      <c r="C96" s="180"/>
      <c r="D96" s="47"/>
      <c r="E96" s="100"/>
      <c r="F96" s="18"/>
      <c r="G96" s="47"/>
      <c r="H96" s="52"/>
    </row>
    <row r="97" spans="1:8" ht="15.75" x14ac:dyDescent="0.25">
      <c r="A97" s="43" t="s">
        <v>35</v>
      </c>
      <c r="B97" s="44" t="s">
        <v>36</v>
      </c>
      <c r="C97" s="173"/>
      <c r="D97" s="43"/>
      <c r="E97" s="102"/>
      <c r="F97" s="17"/>
      <c r="G97" s="43"/>
      <c r="H97" s="52"/>
    </row>
    <row r="98" spans="1:8" ht="76.5" x14ac:dyDescent="0.25">
      <c r="A98" s="75">
        <v>1</v>
      </c>
      <c r="B98" s="76" t="s">
        <v>93</v>
      </c>
      <c r="C98" s="182"/>
      <c r="D98" s="86"/>
      <c r="E98" s="87"/>
      <c r="F98" s="25"/>
      <c r="G98" s="88"/>
      <c r="H98" s="52"/>
    </row>
    <row r="99" spans="1:8" x14ac:dyDescent="0.25">
      <c r="A99" s="84"/>
      <c r="B99" s="90" t="s">
        <v>94</v>
      </c>
      <c r="C99" s="186"/>
      <c r="D99" s="91" t="s">
        <v>49</v>
      </c>
      <c r="E99" s="92">
        <v>824</v>
      </c>
      <c r="F99" s="26">
        <v>0</v>
      </c>
      <c r="G99" s="93">
        <f>AVERAGE(E99*F99)</f>
        <v>0</v>
      </c>
      <c r="H99" s="52"/>
    </row>
    <row r="100" spans="1:8" x14ac:dyDescent="0.25">
      <c r="A100" s="79"/>
      <c r="B100" s="80" t="s">
        <v>95</v>
      </c>
      <c r="C100" s="183"/>
      <c r="D100" s="81" t="s">
        <v>77</v>
      </c>
      <c r="E100" s="82">
        <v>406</v>
      </c>
      <c r="F100" s="24">
        <v>0</v>
      </c>
      <c r="G100" s="83">
        <f>AVERAGE(E100*F100)</f>
        <v>0</v>
      </c>
      <c r="H100" s="52"/>
    </row>
    <row r="101" spans="1:8" ht="76.5" x14ac:dyDescent="0.25">
      <c r="A101" s="75">
        <v>2</v>
      </c>
      <c r="B101" s="76" t="s">
        <v>96</v>
      </c>
      <c r="C101" s="182"/>
      <c r="D101" s="86"/>
      <c r="E101" s="87"/>
      <c r="F101" s="25"/>
      <c r="G101" s="88"/>
      <c r="H101" s="52"/>
    </row>
    <row r="102" spans="1:8" x14ac:dyDescent="0.25">
      <c r="A102" s="95"/>
      <c r="B102" s="63" t="s">
        <v>97</v>
      </c>
      <c r="C102" s="178"/>
      <c r="D102" s="91" t="s">
        <v>52</v>
      </c>
      <c r="E102" s="92">
        <v>2</v>
      </c>
      <c r="F102" s="26">
        <v>0</v>
      </c>
      <c r="G102" s="93">
        <f>AVERAGE(E102*F102)</f>
        <v>0</v>
      </c>
      <c r="H102" s="52"/>
    </row>
    <row r="103" spans="1:8" x14ac:dyDescent="0.25">
      <c r="A103" s="96"/>
      <c r="B103" s="59" t="s">
        <v>98</v>
      </c>
      <c r="C103" s="177"/>
      <c r="D103" s="81" t="s">
        <v>52</v>
      </c>
      <c r="E103" s="82">
        <v>2</v>
      </c>
      <c r="F103" s="24">
        <v>0</v>
      </c>
      <c r="G103" s="83">
        <f>AVERAGE(E103*F103)</f>
        <v>0</v>
      </c>
      <c r="H103" s="52"/>
    </row>
    <row r="104" spans="1:8" x14ac:dyDescent="0.25">
      <c r="A104" s="95"/>
      <c r="B104" s="63"/>
      <c r="C104" s="178"/>
      <c r="D104" s="91"/>
      <c r="E104" s="92"/>
      <c r="F104" s="26"/>
      <c r="G104" s="93"/>
      <c r="H104" s="52"/>
    </row>
    <row r="105" spans="1:8" ht="51.75" customHeight="1" x14ac:dyDescent="0.25">
      <c r="A105" s="84">
        <v>3</v>
      </c>
      <c r="B105" s="90" t="s">
        <v>99</v>
      </c>
      <c r="C105" s="186"/>
      <c r="D105" s="91"/>
      <c r="E105" s="92"/>
      <c r="F105" s="26"/>
      <c r="G105" s="93"/>
      <c r="H105" s="52"/>
    </row>
    <row r="106" spans="1:8" ht="25.5" x14ac:dyDescent="0.25">
      <c r="A106" s="96"/>
      <c r="B106" s="97" t="s">
        <v>100</v>
      </c>
      <c r="C106" s="188"/>
      <c r="D106" s="81" t="s">
        <v>52</v>
      </c>
      <c r="E106" s="82">
        <v>4</v>
      </c>
      <c r="F106" s="24">
        <v>0</v>
      </c>
      <c r="G106" s="83">
        <f>AVERAGE(E106*F106)</f>
        <v>0</v>
      </c>
      <c r="H106" s="52"/>
    </row>
    <row r="107" spans="1:8" ht="76.5" x14ac:dyDescent="0.25">
      <c r="A107" s="75">
        <v>4</v>
      </c>
      <c r="B107" s="76" t="s">
        <v>101</v>
      </c>
      <c r="C107" s="182"/>
      <c r="D107" s="86"/>
      <c r="E107" s="87"/>
      <c r="F107" s="25"/>
      <c r="G107" s="88"/>
      <c r="H107" s="52"/>
    </row>
    <row r="108" spans="1:8" x14ac:dyDescent="0.25">
      <c r="A108" s="84"/>
      <c r="B108" s="90" t="s">
        <v>102</v>
      </c>
      <c r="C108" s="186"/>
      <c r="D108" s="91" t="s">
        <v>49</v>
      </c>
      <c r="E108" s="92">
        <v>88</v>
      </c>
      <c r="F108" s="26">
        <v>0</v>
      </c>
      <c r="G108" s="93">
        <f>AVERAGE(E108*F108)</f>
        <v>0</v>
      </c>
      <c r="H108" s="52"/>
    </row>
    <row r="109" spans="1:8" x14ac:dyDescent="0.25">
      <c r="A109" s="84"/>
      <c r="B109" s="90" t="s">
        <v>103</v>
      </c>
      <c r="C109" s="186"/>
      <c r="D109" s="91" t="s">
        <v>49</v>
      </c>
      <c r="E109" s="92">
        <v>74.5</v>
      </c>
      <c r="F109" s="26">
        <v>0</v>
      </c>
      <c r="G109" s="93">
        <f>AVERAGE(E109*F109)</f>
        <v>0</v>
      </c>
      <c r="H109" s="52"/>
    </row>
    <row r="110" spans="1:8" ht="76.5" x14ac:dyDescent="0.25">
      <c r="A110" s="103">
        <v>5</v>
      </c>
      <c r="B110" s="71" t="s">
        <v>104</v>
      </c>
      <c r="C110" s="181"/>
      <c r="D110" s="72" t="s">
        <v>52</v>
      </c>
      <c r="E110" s="73">
        <v>1</v>
      </c>
      <c r="F110" s="22">
        <v>0</v>
      </c>
      <c r="G110" s="74">
        <f t="shared" ref="G110:G111" si="11">AVERAGE(E110*F110)</f>
        <v>0</v>
      </c>
      <c r="H110" s="52"/>
    </row>
    <row r="111" spans="1:8" ht="38.25" x14ac:dyDescent="0.25">
      <c r="A111" s="103">
        <v>6</v>
      </c>
      <c r="B111" s="71" t="s">
        <v>105</v>
      </c>
      <c r="C111" s="181"/>
      <c r="D111" s="72" t="s">
        <v>52</v>
      </c>
      <c r="E111" s="73">
        <v>1</v>
      </c>
      <c r="F111" s="22">
        <v>0</v>
      </c>
      <c r="G111" s="74">
        <f t="shared" si="11"/>
        <v>0</v>
      </c>
      <c r="H111" s="52"/>
    </row>
    <row r="112" spans="1:8" x14ac:dyDescent="0.25">
      <c r="A112" s="47"/>
      <c r="B112" s="66"/>
      <c r="C112" s="180"/>
      <c r="D112" s="47"/>
      <c r="E112" s="100"/>
      <c r="F112" s="18"/>
      <c r="G112" s="101">
        <f>SUM(G99:G111)</f>
        <v>0</v>
      </c>
      <c r="H112" s="52"/>
    </row>
    <row r="113" spans="1:8" x14ac:dyDescent="0.25">
      <c r="A113" s="47"/>
      <c r="B113" s="66"/>
      <c r="C113" s="180"/>
      <c r="D113" s="47"/>
      <c r="E113" s="100"/>
      <c r="F113" s="18"/>
      <c r="G113" s="47"/>
      <c r="H113" s="52"/>
    </row>
    <row r="114" spans="1:8" x14ac:dyDescent="0.25">
      <c r="A114" s="47"/>
      <c r="B114" s="66"/>
      <c r="C114" s="180"/>
      <c r="D114" s="47"/>
      <c r="E114" s="100"/>
      <c r="F114" s="18"/>
      <c r="G114" s="47"/>
      <c r="H114" s="52"/>
    </row>
    <row r="115" spans="1:8" ht="15.75" x14ac:dyDescent="0.25">
      <c r="A115" s="43" t="s">
        <v>106</v>
      </c>
      <c r="B115" s="44" t="s">
        <v>38</v>
      </c>
      <c r="C115" s="14"/>
      <c r="D115" s="43"/>
      <c r="E115" s="43"/>
      <c r="F115" s="17"/>
      <c r="G115" s="43"/>
      <c r="H115" s="52"/>
    </row>
    <row r="116" spans="1:8" ht="15.75" x14ac:dyDescent="0.25">
      <c r="A116" s="43"/>
      <c r="B116" s="66" t="s">
        <v>107</v>
      </c>
      <c r="C116" s="180"/>
      <c r="D116" s="43"/>
      <c r="E116" s="43"/>
      <c r="F116" s="17"/>
      <c r="G116" s="43"/>
      <c r="H116" s="52"/>
    </row>
    <row r="117" spans="1:8" ht="15.75" x14ac:dyDescent="0.25">
      <c r="A117" s="43"/>
      <c r="B117" s="66" t="s">
        <v>108</v>
      </c>
      <c r="C117" s="180"/>
      <c r="D117" s="43"/>
      <c r="E117" s="43"/>
      <c r="F117" s="17"/>
      <c r="G117" s="43"/>
      <c r="H117" s="52"/>
    </row>
    <row r="118" spans="1:8" s="141" customFormat="1" ht="12.75" x14ac:dyDescent="0.2">
      <c r="A118" s="47"/>
      <c r="B118" s="66" t="s">
        <v>109</v>
      </c>
      <c r="C118" s="180"/>
      <c r="D118" s="47"/>
      <c r="E118" s="47"/>
      <c r="F118" s="18"/>
      <c r="G118" s="47"/>
      <c r="H118" s="140"/>
    </row>
    <row r="119" spans="1:8" ht="15.75" x14ac:dyDescent="0.25">
      <c r="A119" s="152"/>
      <c r="B119" s="153"/>
      <c r="C119" s="178"/>
      <c r="D119" s="152"/>
      <c r="E119" s="152"/>
      <c r="F119" s="166"/>
      <c r="G119" s="152"/>
      <c r="H119" s="52"/>
    </row>
    <row r="120" spans="1:8" ht="15.75" customHeight="1" x14ac:dyDescent="0.25">
      <c r="A120" s="205">
        <v>1</v>
      </c>
      <c r="B120" s="206" t="s">
        <v>110</v>
      </c>
      <c r="C120" s="154" t="s">
        <v>111</v>
      </c>
      <c r="D120" s="204"/>
      <c r="E120" s="204"/>
      <c r="F120" s="207"/>
      <c r="G120" s="204"/>
      <c r="H120" s="52"/>
    </row>
    <row r="121" spans="1:8" ht="178.5" customHeight="1" x14ac:dyDescent="0.25">
      <c r="A121" s="205"/>
      <c r="B121" s="206"/>
      <c r="C121" s="191"/>
      <c r="D121" s="204"/>
      <c r="E121" s="204"/>
      <c r="F121" s="207"/>
      <c r="G121" s="204"/>
      <c r="H121" s="52"/>
    </row>
    <row r="122" spans="1:8" x14ac:dyDescent="0.25">
      <c r="A122" s="104"/>
      <c r="B122" s="138" t="s">
        <v>112</v>
      </c>
      <c r="C122" s="192"/>
      <c r="D122" s="105"/>
      <c r="E122" s="106"/>
      <c r="F122" s="167"/>
      <c r="G122" s="107"/>
      <c r="H122" s="52"/>
    </row>
    <row r="123" spans="1:8" ht="38.25" x14ac:dyDescent="0.25">
      <c r="A123" s="104"/>
      <c r="B123" s="138" t="s">
        <v>113</v>
      </c>
      <c r="C123" s="193"/>
      <c r="D123" s="105"/>
      <c r="E123" s="106"/>
      <c r="F123" s="167"/>
      <c r="G123" s="107"/>
      <c r="H123" s="52"/>
    </row>
    <row r="124" spans="1:8" ht="25.5" x14ac:dyDescent="0.25">
      <c r="A124" s="104"/>
      <c r="B124" s="138" t="s">
        <v>114</v>
      </c>
      <c r="C124" s="194"/>
      <c r="D124" s="105"/>
      <c r="E124" s="106"/>
      <c r="F124" s="167"/>
      <c r="G124" s="107"/>
      <c r="H124" s="52"/>
    </row>
    <row r="125" spans="1:8" x14ac:dyDescent="0.25">
      <c r="A125" s="104"/>
      <c r="B125" s="138" t="s">
        <v>115</v>
      </c>
      <c r="C125" s="195"/>
      <c r="D125" s="105"/>
      <c r="E125" s="106"/>
      <c r="F125" s="167"/>
      <c r="G125" s="107"/>
      <c r="H125" s="52"/>
    </row>
    <row r="126" spans="1:8" x14ac:dyDescent="0.25">
      <c r="A126" s="104"/>
      <c r="B126" s="138" t="s">
        <v>116</v>
      </c>
      <c r="C126" s="193"/>
      <c r="D126" s="105"/>
      <c r="E126" s="106"/>
      <c r="F126" s="167"/>
      <c r="G126" s="107"/>
      <c r="H126" s="52"/>
    </row>
    <row r="127" spans="1:8" x14ac:dyDescent="0.25">
      <c r="A127" s="104"/>
      <c r="B127" s="139" t="s">
        <v>117</v>
      </c>
      <c r="C127" s="195"/>
      <c r="D127" s="105"/>
      <c r="E127" s="106"/>
      <c r="F127" s="167"/>
      <c r="G127" s="107"/>
      <c r="H127" s="52"/>
    </row>
    <row r="128" spans="1:8" x14ac:dyDescent="0.25">
      <c r="A128" s="104"/>
      <c r="B128" s="138" t="s">
        <v>118</v>
      </c>
      <c r="C128" s="195"/>
      <c r="D128" s="105"/>
      <c r="E128" s="106"/>
      <c r="F128" s="167"/>
      <c r="G128" s="107"/>
      <c r="H128" s="52"/>
    </row>
    <row r="129" spans="1:8" x14ac:dyDescent="0.25">
      <c r="A129" s="104"/>
      <c r="B129" s="138" t="s">
        <v>119</v>
      </c>
      <c r="C129" s="195"/>
      <c r="D129" s="105"/>
      <c r="E129" s="106"/>
      <c r="F129" s="167"/>
      <c r="G129" s="107"/>
      <c r="H129" s="52"/>
    </row>
    <row r="130" spans="1:8" x14ac:dyDescent="0.25">
      <c r="A130" s="104"/>
      <c r="B130" s="138" t="s">
        <v>120</v>
      </c>
      <c r="C130" s="192"/>
      <c r="D130" s="105"/>
      <c r="E130" s="106"/>
      <c r="F130" s="167"/>
      <c r="G130" s="107"/>
      <c r="H130" s="52"/>
    </row>
    <row r="131" spans="1:8" x14ac:dyDescent="0.25">
      <c r="A131" s="104"/>
      <c r="B131" s="138" t="s">
        <v>121</v>
      </c>
      <c r="C131" s="192"/>
      <c r="D131" s="105"/>
      <c r="E131" s="106"/>
      <c r="F131" s="167"/>
      <c r="G131" s="107"/>
      <c r="H131" s="52"/>
    </row>
    <row r="132" spans="1:8" x14ac:dyDescent="0.25">
      <c r="A132" s="104"/>
      <c r="B132" s="147" t="s">
        <v>122</v>
      </c>
      <c r="C132" s="192"/>
      <c r="D132" s="105"/>
      <c r="E132" s="106"/>
      <c r="F132" s="167"/>
      <c r="G132" s="107"/>
      <c r="H132" s="52"/>
    </row>
    <row r="133" spans="1:8" ht="38.25" x14ac:dyDescent="0.25">
      <c r="A133" s="104"/>
      <c r="B133" s="150" t="s">
        <v>123</v>
      </c>
      <c r="C133" s="195"/>
      <c r="D133" s="105"/>
      <c r="E133" s="106"/>
      <c r="F133" s="167"/>
      <c r="G133" s="107"/>
      <c r="H133" s="52"/>
    </row>
    <row r="134" spans="1:8" x14ac:dyDescent="0.25">
      <c r="A134" s="104"/>
      <c r="B134" s="138" t="s">
        <v>124</v>
      </c>
      <c r="C134" s="192"/>
      <c r="D134" s="105"/>
      <c r="E134" s="106"/>
      <c r="F134" s="167"/>
      <c r="G134" s="107"/>
      <c r="H134" s="52"/>
    </row>
    <row r="135" spans="1:8" x14ac:dyDescent="0.25">
      <c r="A135" s="104"/>
      <c r="B135" s="139" t="s">
        <v>125</v>
      </c>
      <c r="C135" s="192"/>
      <c r="D135" s="105"/>
      <c r="E135" s="106"/>
      <c r="F135" s="167"/>
      <c r="G135" s="107"/>
      <c r="H135" s="52"/>
    </row>
    <row r="136" spans="1:8" ht="25.5" x14ac:dyDescent="0.25">
      <c r="A136" s="104"/>
      <c r="B136" s="138" t="s">
        <v>126</v>
      </c>
      <c r="C136" s="192"/>
      <c r="D136" s="105"/>
      <c r="E136" s="106"/>
      <c r="F136" s="167"/>
      <c r="G136" s="107"/>
      <c r="H136" s="52"/>
    </row>
    <row r="137" spans="1:8" x14ac:dyDescent="0.25">
      <c r="A137" s="104"/>
      <c r="B137" s="138" t="s">
        <v>127</v>
      </c>
      <c r="C137" s="192"/>
      <c r="D137" s="105"/>
      <c r="E137" s="106"/>
      <c r="F137" s="167"/>
      <c r="G137" s="107"/>
      <c r="H137" s="52"/>
    </row>
    <row r="138" spans="1:8" ht="25.5" x14ac:dyDescent="0.25">
      <c r="A138" s="104"/>
      <c r="B138" s="138" t="s">
        <v>128</v>
      </c>
      <c r="C138" s="195"/>
      <c r="D138" s="105"/>
      <c r="E138" s="106"/>
      <c r="F138" s="167"/>
      <c r="G138" s="107"/>
      <c r="H138" s="52"/>
    </row>
    <row r="139" spans="1:8" x14ac:dyDescent="0.25">
      <c r="A139" s="104"/>
      <c r="B139" s="138" t="s">
        <v>129</v>
      </c>
      <c r="C139" s="194"/>
      <c r="D139" s="105"/>
      <c r="E139" s="106"/>
      <c r="F139" s="167"/>
      <c r="G139" s="107"/>
      <c r="H139" s="52"/>
    </row>
    <row r="140" spans="1:8" ht="48" customHeight="1" x14ac:dyDescent="0.25">
      <c r="A140" s="104"/>
      <c r="B140" s="144" t="s">
        <v>130</v>
      </c>
      <c r="C140" s="195"/>
      <c r="D140" s="105"/>
      <c r="E140" s="106"/>
      <c r="F140" s="167"/>
      <c r="G140" s="107"/>
      <c r="H140" s="52"/>
    </row>
    <row r="141" spans="1:8" ht="27" x14ac:dyDescent="0.25">
      <c r="A141" s="104"/>
      <c r="B141" s="149" t="s">
        <v>131</v>
      </c>
      <c r="C141" s="195"/>
      <c r="D141" s="105"/>
      <c r="E141" s="106"/>
      <c r="F141" s="167"/>
      <c r="G141" s="107"/>
      <c r="H141" s="52"/>
    </row>
    <row r="142" spans="1:8" x14ac:dyDescent="0.25">
      <c r="A142" s="104"/>
      <c r="B142" s="148" t="s">
        <v>132</v>
      </c>
      <c r="C142" s="192"/>
      <c r="D142" s="105"/>
      <c r="E142" s="106"/>
      <c r="F142" s="167"/>
      <c r="G142" s="107"/>
      <c r="H142" s="52"/>
    </row>
    <row r="143" spans="1:8" ht="25.5" x14ac:dyDescent="0.25">
      <c r="A143" s="104"/>
      <c r="B143" s="149" t="s">
        <v>133</v>
      </c>
      <c r="C143" s="195"/>
      <c r="D143" s="105"/>
      <c r="E143" s="106"/>
      <c r="F143" s="167"/>
      <c r="G143" s="107"/>
      <c r="H143" s="52"/>
    </row>
    <row r="144" spans="1:8" x14ac:dyDescent="0.25">
      <c r="A144" s="104"/>
      <c r="B144" s="138" t="s">
        <v>134</v>
      </c>
      <c r="C144" s="195"/>
      <c r="D144" s="105"/>
      <c r="E144" s="106"/>
      <c r="F144" s="167"/>
      <c r="G144" s="107"/>
      <c r="H144" s="52"/>
    </row>
    <row r="145" spans="1:8" ht="38.25" x14ac:dyDescent="0.25">
      <c r="A145" s="104"/>
      <c r="B145" s="138" t="s">
        <v>135</v>
      </c>
      <c r="C145" s="195"/>
      <c r="D145" s="105"/>
      <c r="E145" s="106"/>
      <c r="F145" s="167"/>
      <c r="G145" s="107"/>
      <c r="H145" s="52"/>
    </row>
    <row r="146" spans="1:8" ht="38.25" x14ac:dyDescent="0.25">
      <c r="A146" s="104"/>
      <c r="B146" s="138" t="s">
        <v>136</v>
      </c>
      <c r="C146" s="195"/>
      <c r="D146" s="105"/>
      <c r="E146" s="106"/>
      <c r="F146" s="167"/>
      <c r="G146" s="107"/>
      <c r="H146" s="52"/>
    </row>
    <row r="147" spans="1:8" ht="25.5" x14ac:dyDescent="0.25">
      <c r="A147" s="104"/>
      <c r="B147" s="138" t="s">
        <v>137</v>
      </c>
      <c r="C147" s="192"/>
      <c r="D147" s="105"/>
      <c r="E147" s="106"/>
      <c r="F147" s="167"/>
      <c r="G147" s="107"/>
      <c r="H147" s="52"/>
    </row>
    <row r="148" spans="1:8" x14ac:dyDescent="0.25">
      <c r="A148" s="104"/>
      <c r="B148" s="138" t="s">
        <v>138</v>
      </c>
      <c r="C148" s="192"/>
      <c r="D148" s="105"/>
      <c r="E148" s="106"/>
      <c r="F148" s="167"/>
      <c r="G148" s="107"/>
      <c r="H148" s="52"/>
    </row>
    <row r="149" spans="1:8" x14ac:dyDescent="0.25">
      <c r="A149" s="104"/>
      <c r="B149" s="138" t="s">
        <v>139</v>
      </c>
      <c r="C149" s="192"/>
      <c r="D149" s="105"/>
      <c r="E149" s="106"/>
      <c r="F149" s="167"/>
      <c r="G149" s="107"/>
      <c r="H149" s="52"/>
    </row>
    <row r="150" spans="1:8" ht="38.25" x14ac:dyDescent="0.25">
      <c r="A150" s="104"/>
      <c r="B150" s="139" t="s">
        <v>140</v>
      </c>
      <c r="C150" s="192"/>
      <c r="D150" s="105"/>
      <c r="E150" s="106"/>
      <c r="F150" s="167"/>
      <c r="G150" s="107"/>
      <c r="H150" s="52"/>
    </row>
    <row r="151" spans="1:8" x14ac:dyDescent="0.25">
      <c r="A151" s="104"/>
      <c r="B151" s="156" t="s">
        <v>141</v>
      </c>
      <c r="C151" s="193"/>
      <c r="D151" s="105"/>
      <c r="E151" s="106"/>
      <c r="F151" s="167"/>
      <c r="G151" s="107"/>
      <c r="H151" s="52"/>
    </row>
    <row r="152" spans="1:8" ht="38.25" x14ac:dyDescent="0.25">
      <c r="A152" s="143" t="s">
        <v>142</v>
      </c>
      <c r="B152" s="144" t="s">
        <v>143</v>
      </c>
      <c r="C152" s="195"/>
      <c r="D152" s="105"/>
      <c r="E152" s="106"/>
      <c r="F152" s="167"/>
      <c r="G152" s="107"/>
      <c r="H152" s="52"/>
    </row>
    <row r="153" spans="1:8" ht="38.25" x14ac:dyDescent="0.25">
      <c r="A153" s="143" t="s">
        <v>142</v>
      </c>
      <c r="B153" s="144" t="s">
        <v>144</v>
      </c>
      <c r="C153" s="195"/>
      <c r="D153" s="105"/>
      <c r="E153" s="106"/>
      <c r="F153" s="167"/>
      <c r="G153" s="107"/>
      <c r="H153" s="52"/>
    </row>
    <row r="154" spans="1:8" ht="17.100000000000001" customHeight="1" x14ac:dyDescent="0.25">
      <c r="A154" s="143" t="s">
        <v>142</v>
      </c>
      <c r="B154" s="155" t="s">
        <v>145</v>
      </c>
      <c r="C154" s="195"/>
      <c r="D154" s="105"/>
      <c r="E154" s="106"/>
      <c r="F154" s="167"/>
      <c r="G154" s="107"/>
      <c r="H154" s="52"/>
    </row>
    <row r="155" spans="1:8" ht="30" customHeight="1" x14ac:dyDescent="0.25">
      <c r="A155" s="143" t="s">
        <v>142</v>
      </c>
      <c r="B155" s="155" t="s">
        <v>146</v>
      </c>
      <c r="C155" s="195"/>
      <c r="D155" s="105"/>
      <c r="E155" s="106"/>
      <c r="F155" s="167"/>
      <c r="G155" s="107"/>
      <c r="H155" s="52"/>
    </row>
    <row r="156" spans="1:8" ht="25.5" x14ac:dyDescent="0.25">
      <c r="A156" s="143" t="s">
        <v>142</v>
      </c>
      <c r="B156" s="155" t="s">
        <v>147</v>
      </c>
      <c r="C156" s="195"/>
      <c r="D156" s="105"/>
      <c r="E156" s="106"/>
      <c r="F156" s="167"/>
      <c r="G156" s="107"/>
      <c r="H156" s="52"/>
    </row>
    <row r="157" spans="1:8" ht="38.25" x14ac:dyDescent="0.25">
      <c r="A157" s="143" t="s">
        <v>142</v>
      </c>
      <c r="B157" s="155" t="s">
        <v>148</v>
      </c>
      <c r="C157" s="195"/>
      <c r="D157" s="105"/>
      <c r="E157" s="106"/>
      <c r="F157" s="167"/>
      <c r="G157" s="107"/>
      <c r="H157" s="52"/>
    </row>
    <row r="158" spans="1:8" ht="25.5" x14ac:dyDescent="0.25">
      <c r="A158" s="143" t="s">
        <v>142</v>
      </c>
      <c r="B158" s="155" t="s">
        <v>149</v>
      </c>
      <c r="C158" s="195"/>
      <c r="D158" s="105"/>
      <c r="E158" s="106"/>
      <c r="F158" s="167"/>
      <c r="G158" s="107"/>
      <c r="H158" s="52"/>
    </row>
    <row r="159" spans="1:8" x14ac:dyDescent="0.25">
      <c r="A159" s="143" t="s">
        <v>142</v>
      </c>
      <c r="B159" s="155" t="s">
        <v>150</v>
      </c>
      <c r="C159" s="195"/>
      <c r="D159" s="105"/>
      <c r="E159" s="106"/>
      <c r="F159" s="167"/>
      <c r="G159" s="107"/>
      <c r="H159" s="52"/>
    </row>
    <row r="160" spans="1:8" ht="38.25" x14ac:dyDescent="0.25">
      <c r="A160" s="143" t="s">
        <v>142</v>
      </c>
      <c r="B160" s="155" t="s">
        <v>151</v>
      </c>
      <c r="C160" s="195"/>
      <c r="D160" s="105"/>
      <c r="E160" s="106"/>
      <c r="F160" s="167"/>
      <c r="G160" s="107"/>
      <c r="H160" s="52"/>
    </row>
    <row r="161" spans="1:8" ht="153" x14ac:dyDescent="0.25">
      <c r="A161" s="104"/>
      <c r="B161" s="142" t="s">
        <v>192</v>
      </c>
      <c r="C161" s="192"/>
      <c r="D161" s="81" t="s">
        <v>77</v>
      </c>
      <c r="E161" s="82">
        <v>7035</v>
      </c>
      <c r="F161" s="24">
        <v>0</v>
      </c>
      <c r="G161" s="83">
        <f t="shared" ref="G161" si="12">AVERAGE(E161*F161)</f>
        <v>0</v>
      </c>
      <c r="H161" s="52"/>
    </row>
    <row r="162" spans="1:8" ht="51" x14ac:dyDescent="0.25">
      <c r="A162" s="103">
        <v>3</v>
      </c>
      <c r="B162" s="71" t="s">
        <v>152</v>
      </c>
      <c r="C162" s="181"/>
      <c r="D162" s="72" t="s">
        <v>77</v>
      </c>
      <c r="E162" s="73">
        <v>845</v>
      </c>
      <c r="F162" s="22">
        <v>0</v>
      </c>
      <c r="G162" s="74">
        <f t="shared" ref="G162:G164" si="13">AVERAGE(E162*F162)</f>
        <v>0</v>
      </c>
      <c r="H162" s="52"/>
    </row>
    <row r="163" spans="1:8" ht="90" customHeight="1" x14ac:dyDescent="0.25">
      <c r="A163" s="103">
        <v>4</v>
      </c>
      <c r="B163" s="71" t="s">
        <v>153</v>
      </c>
      <c r="C163" s="181"/>
      <c r="D163" s="72" t="s">
        <v>49</v>
      </c>
      <c r="E163" s="73">
        <v>360</v>
      </c>
      <c r="F163" s="22">
        <v>0</v>
      </c>
      <c r="G163" s="74">
        <f t="shared" ref="G163" si="14">AVERAGE(E163*F163)</f>
        <v>0</v>
      </c>
      <c r="H163" s="52"/>
    </row>
    <row r="164" spans="1:8" ht="119.25" customHeight="1" x14ac:dyDescent="0.25">
      <c r="A164" s="103">
        <v>5</v>
      </c>
      <c r="B164" s="71" t="s">
        <v>154</v>
      </c>
      <c r="C164" s="181"/>
      <c r="D164" s="72" t="s">
        <v>77</v>
      </c>
      <c r="E164" s="73">
        <v>4555</v>
      </c>
      <c r="F164" s="22">
        <v>0</v>
      </c>
      <c r="G164" s="74">
        <f t="shared" si="13"/>
        <v>0</v>
      </c>
      <c r="H164" s="52"/>
    </row>
    <row r="165" spans="1:8" x14ac:dyDescent="0.25">
      <c r="A165" s="47"/>
      <c r="B165" s="66"/>
      <c r="C165" s="180"/>
      <c r="D165" s="47"/>
      <c r="E165" s="47"/>
      <c r="F165" s="18"/>
      <c r="G165" s="101">
        <f>SUM(G121:G164)</f>
        <v>0</v>
      </c>
      <c r="H165" s="52"/>
    </row>
    <row r="166" spans="1:8" x14ac:dyDescent="0.25">
      <c r="A166" s="47"/>
      <c r="B166" s="66"/>
      <c r="C166" s="180"/>
      <c r="D166" s="47"/>
      <c r="E166" s="47"/>
      <c r="F166" s="18"/>
      <c r="G166" s="47"/>
      <c r="H166" s="52"/>
    </row>
    <row r="167" spans="1:8" x14ac:dyDescent="0.25">
      <c r="A167" s="47"/>
      <c r="B167" s="66"/>
      <c r="C167" s="180"/>
      <c r="D167" s="47"/>
      <c r="E167" s="47"/>
      <c r="F167" s="18"/>
      <c r="G167" s="47"/>
      <c r="H167" s="52"/>
    </row>
    <row r="168" spans="1:8" ht="15.75" x14ac:dyDescent="0.25">
      <c r="A168" s="43" t="s">
        <v>39</v>
      </c>
      <c r="B168" s="44" t="s">
        <v>155</v>
      </c>
      <c r="C168" s="173"/>
      <c r="D168" s="43"/>
      <c r="E168" s="108"/>
      <c r="F168" s="17"/>
      <c r="G168" s="108"/>
      <c r="H168" s="52"/>
    </row>
    <row r="169" spans="1:8" ht="76.5" x14ac:dyDescent="0.25">
      <c r="A169" s="109">
        <v>1</v>
      </c>
      <c r="B169" s="76" t="s">
        <v>156</v>
      </c>
      <c r="C169" s="182"/>
      <c r="D169" s="86"/>
      <c r="E169" s="87"/>
      <c r="F169" s="25"/>
      <c r="G169" s="88"/>
      <c r="H169" s="52"/>
    </row>
    <row r="170" spans="1:8" ht="26.25" x14ac:dyDescent="0.25">
      <c r="A170" s="110"/>
      <c r="B170" s="112" t="s">
        <v>157</v>
      </c>
      <c r="C170" s="178"/>
      <c r="D170" s="91" t="s">
        <v>49</v>
      </c>
      <c r="E170" s="92">
        <v>182</v>
      </c>
      <c r="F170" s="26">
        <v>0</v>
      </c>
      <c r="G170" s="93">
        <f t="shared" ref="G170:G180" si="15">AVERAGE(E170*F170)</f>
        <v>0</v>
      </c>
      <c r="H170" s="52"/>
    </row>
    <row r="171" spans="1:8" ht="26.25" x14ac:dyDescent="0.25">
      <c r="A171" s="111"/>
      <c r="B171" s="113" t="s">
        <v>158</v>
      </c>
      <c r="C171" s="177"/>
      <c r="D171" s="81" t="s">
        <v>49</v>
      </c>
      <c r="E171" s="82">
        <v>111</v>
      </c>
      <c r="F171" s="24">
        <v>0</v>
      </c>
      <c r="G171" s="83">
        <f t="shared" si="15"/>
        <v>0</v>
      </c>
      <c r="H171" s="52"/>
    </row>
    <row r="172" spans="1:8" ht="89.25" x14ac:dyDescent="0.25">
      <c r="A172" s="75">
        <v>2</v>
      </c>
      <c r="B172" s="76" t="s">
        <v>159</v>
      </c>
      <c r="C172" s="182"/>
      <c r="D172" s="86"/>
      <c r="E172" s="87"/>
      <c r="F172" s="25"/>
      <c r="G172" s="88"/>
      <c r="H172" s="52"/>
    </row>
    <row r="173" spans="1:8" ht="51" x14ac:dyDescent="0.25">
      <c r="A173" s="84"/>
      <c r="B173" s="90" t="s">
        <v>160</v>
      </c>
      <c r="C173" s="186"/>
      <c r="D173" s="91" t="s">
        <v>52</v>
      </c>
      <c r="E173" s="92">
        <v>2</v>
      </c>
      <c r="F173" s="26">
        <v>0</v>
      </c>
      <c r="G173" s="93">
        <f>AVERAGE(E173*F173)</f>
        <v>0</v>
      </c>
      <c r="H173" s="52"/>
    </row>
    <row r="174" spans="1:8" ht="51" x14ac:dyDescent="0.25">
      <c r="A174" s="84"/>
      <c r="B174" s="90" t="s">
        <v>161</v>
      </c>
      <c r="C174" s="186"/>
      <c r="D174" s="91" t="s">
        <v>52</v>
      </c>
      <c r="E174" s="92">
        <v>1</v>
      </c>
      <c r="F174" s="26">
        <v>0</v>
      </c>
      <c r="G174" s="93">
        <f>AVERAGE(E174*F174)</f>
        <v>0</v>
      </c>
      <c r="H174" s="52"/>
    </row>
    <row r="175" spans="1:8" ht="51" x14ac:dyDescent="0.25">
      <c r="A175" s="84"/>
      <c r="B175" s="90" t="s">
        <v>162</v>
      </c>
      <c r="C175" s="186"/>
      <c r="D175" s="91" t="s">
        <v>52</v>
      </c>
      <c r="E175" s="92">
        <v>1</v>
      </c>
      <c r="F175" s="26">
        <v>0</v>
      </c>
      <c r="G175" s="93">
        <f>AVERAGE(E175*F175)</f>
        <v>0</v>
      </c>
      <c r="H175" s="52"/>
    </row>
    <row r="176" spans="1:8" ht="51" x14ac:dyDescent="0.25">
      <c r="A176" s="84"/>
      <c r="B176" s="90" t="s">
        <v>163</v>
      </c>
      <c r="C176" s="186"/>
      <c r="D176" s="91" t="s">
        <v>52</v>
      </c>
      <c r="E176" s="92">
        <v>1</v>
      </c>
      <c r="F176" s="26">
        <v>0</v>
      </c>
      <c r="G176" s="93">
        <f>AVERAGE(E176*F176)</f>
        <v>0</v>
      </c>
      <c r="H176" s="52"/>
    </row>
    <row r="177" spans="1:8" ht="114.75" x14ac:dyDescent="0.25">
      <c r="A177" s="75">
        <v>4</v>
      </c>
      <c r="B177" s="76" t="s">
        <v>164</v>
      </c>
      <c r="C177" s="182"/>
      <c r="D177" s="86"/>
      <c r="E177" s="87"/>
      <c r="F177" s="25"/>
      <c r="G177" s="88"/>
      <c r="H177" s="52"/>
    </row>
    <row r="178" spans="1:8" ht="39" x14ac:dyDescent="0.25">
      <c r="A178" s="110"/>
      <c r="B178" s="112" t="s">
        <v>165</v>
      </c>
      <c r="C178" s="196"/>
      <c r="D178" s="91" t="s">
        <v>52</v>
      </c>
      <c r="E178" s="92">
        <v>6</v>
      </c>
      <c r="F178" s="26">
        <v>0</v>
      </c>
      <c r="G178" s="93">
        <f t="shared" si="15"/>
        <v>0</v>
      </c>
      <c r="H178" s="52"/>
    </row>
    <row r="179" spans="1:8" ht="39" x14ac:dyDescent="0.25">
      <c r="A179" s="110"/>
      <c r="B179" s="112" t="s">
        <v>166</v>
      </c>
      <c r="C179" s="196"/>
      <c r="D179" s="91" t="s">
        <v>52</v>
      </c>
      <c r="E179" s="92">
        <v>7</v>
      </c>
      <c r="F179" s="26">
        <v>0</v>
      </c>
      <c r="G179" s="93">
        <f t="shared" si="15"/>
        <v>0</v>
      </c>
      <c r="H179" s="52"/>
    </row>
    <row r="180" spans="1:8" ht="39" x14ac:dyDescent="0.25">
      <c r="A180" s="111"/>
      <c r="B180" s="113" t="s">
        <v>167</v>
      </c>
      <c r="C180" s="197"/>
      <c r="D180" s="81" t="s">
        <v>52</v>
      </c>
      <c r="E180" s="82">
        <v>25</v>
      </c>
      <c r="F180" s="24">
        <v>0</v>
      </c>
      <c r="G180" s="83">
        <f t="shared" si="15"/>
        <v>0</v>
      </c>
      <c r="H180" s="52"/>
    </row>
    <row r="181" spans="1:8" ht="114.75" x14ac:dyDescent="0.25">
      <c r="A181" s="109">
        <v>5</v>
      </c>
      <c r="B181" s="98" t="s">
        <v>168</v>
      </c>
      <c r="C181" s="189"/>
      <c r="D181" s="86"/>
      <c r="E181" s="87"/>
      <c r="F181" s="25"/>
      <c r="G181" s="88"/>
      <c r="H181" s="52"/>
    </row>
    <row r="182" spans="1:8" ht="25.5" x14ac:dyDescent="0.25">
      <c r="A182" s="114"/>
      <c r="B182" s="90" t="s">
        <v>169</v>
      </c>
      <c r="C182" s="186"/>
      <c r="D182" s="91" t="s">
        <v>77</v>
      </c>
      <c r="E182" s="92">
        <v>245</v>
      </c>
      <c r="F182" s="26">
        <v>0</v>
      </c>
      <c r="G182" s="93">
        <f>AVERAGE(E182*F182)</f>
        <v>0</v>
      </c>
      <c r="H182" s="52"/>
    </row>
    <row r="183" spans="1:8" ht="38.25" x14ac:dyDescent="0.25">
      <c r="A183" s="114"/>
      <c r="B183" s="90" t="s">
        <v>170</v>
      </c>
      <c r="C183" s="186"/>
      <c r="D183" s="91" t="s">
        <v>77</v>
      </c>
      <c r="E183" s="92">
        <v>352</v>
      </c>
      <c r="F183" s="26">
        <v>0</v>
      </c>
      <c r="G183" s="93">
        <f>AVERAGE(E183*F183)</f>
        <v>0</v>
      </c>
      <c r="H183" s="52"/>
    </row>
    <row r="184" spans="1:8" ht="39" x14ac:dyDescent="0.25">
      <c r="A184" s="110"/>
      <c r="B184" s="112" t="s">
        <v>171</v>
      </c>
      <c r="C184" s="196"/>
      <c r="D184" s="91" t="s">
        <v>52</v>
      </c>
      <c r="E184" s="92">
        <v>16</v>
      </c>
      <c r="F184" s="26">
        <v>0</v>
      </c>
      <c r="G184" s="93">
        <f t="shared" ref="G184:G190" si="16">AVERAGE(E184*F184)</f>
        <v>0</v>
      </c>
      <c r="H184" s="52"/>
    </row>
    <row r="185" spans="1:8" ht="25.5" x14ac:dyDescent="0.25">
      <c r="A185" s="110"/>
      <c r="B185" s="54" t="s">
        <v>172</v>
      </c>
      <c r="C185" s="176"/>
      <c r="D185" s="91" t="s">
        <v>77</v>
      </c>
      <c r="E185" s="92">
        <v>150</v>
      </c>
      <c r="F185" s="26">
        <v>0</v>
      </c>
      <c r="G185" s="93">
        <f t="shared" si="16"/>
        <v>0</v>
      </c>
      <c r="H185" s="52"/>
    </row>
    <row r="186" spans="1:8" ht="39" x14ac:dyDescent="0.25">
      <c r="A186" s="110"/>
      <c r="B186" s="112" t="s">
        <v>173</v>
      </c>
      <c r="C186" s="196"/>
      <c r="D186" s="91" t="s">
        <v>52</v>
      </c>
      <c r="E186" s="92">
        <v>7</v>
      </c>
      <c r="F186" s="26">
        <v>0</v>
      </c>
      <c r="G186" s="93">
        <f t="shared" si="16"/>
        <v>0</v>
      </c>
      <c r="H186" s="52"/>
    </row>
    <row r="187" spans="1:8" ht="38.25" x14ac:dyDescent="0.25">
      <c r="A187" s="110"/>
      <c r="B187" s="54" t="s">
        <v>174</v>
      </c>
      <c r="C187" s="176"/>
      <c r="D187" s="91" t="s">
        <v>77</v>
      </c>
      <c r="E187" s="92">
        <v>660</v>
      </c>
      <c r="F187" s="26">
        <v>0</v>
      </c>
      <c r="G187" s="93">
        <f t="shared" si="16"/>
        <v>0</v>
      </c>
      <c r="H187" s="52"/>
    </row>
    <row r="188" spans="1:8" ht="39" x14ac:dyDescent="0.25">
      <c r="A188" s="111"/>
      <c r="B188" s="113" t="s">
        <v>175</v>
      </c>
      <c r="C188" s="197"/>
      <c r="D188" s="81" t="s">
        <v>52</v>
      </c>
      <c r="E188" s="82">
        <v>25</v>
      </c>
      <c r="F188" s="24">
        <v>0</v>
      </c>
      <c r="G188" s="83">
        <f t="shared" si="16"/>
        <v>0</v>
      </c>
      <c r="H188" s="52"/>
    </row>
    <row r="189" spans="1:8" ht="153" x14ac:dyDescent="0.25">
      <c r="A189" s="89">
        <v>6</v>
      </c>
      <c r="B189" s="71" t="s">
        <v>176</v>
      </c>
      <c r="C189" s="181"/>
      <c r="D189" s="72" t="s">
        <v>52</v>
      </c>
      <c r="E189" s="73">
        <v>2</v>
      </c>
      <c r="F189" s="22">
        <v>0</v>
      </c>
      <c r="G189" s="74">
        <f t="shared" si="16"/>
        <v>0</v>
      </c>
      <c r="H189" s="52"/>
    </row>
    <row r="190" spans="1:8" ht="204" x14ac:dyDescent="0.25">
      <c r="A190" s="89">
        <v>7</v>
      </c>
      <c r="B190" s="71" t="s">
        <v>177</v>
      </c>
      <c r="C190" s="181"/>
      <c r="D190" s="72" t="s">
        <v>52</v>
      </c>
      <c r="E190" s="73">
        <v>2</v>
      </c>
      <c r="F190" s="22">
        <v>0</v>
      </c>
      <c r="G190" s="74">
        <f t="shared" si="16"/>
        <v>0</v>
      </c>
      <c r="H190" s="52"/>
    </row>
    <row r="191" spans="1:8" ht="140.25" x14ac:dyDescent="0.25">
      <c r="A191" s="75">
        <v>8</v>
      </c>
      <c r="B191" s="76" t="s">
        <v>178</v>
      </c>
      <c r="C191" s="182"/>
      <c r="D191" s="86"/>
      <c r="E191" s="87"/>
      <c r="F191" s="25"/>
      <c r="G191" s="88"/>
      <c r="H191" s="52"/>
    </row>
    <row r="192" spans="1:8" ht="26.25" x14ac:dyDescent="0.25">
      <c r="A192" s="110"/>
      <c r="B192" s="112" t="s">
        <v>179</v>
      </c>
      <c r="C192" s="196"/>
      <c r="D192" s="91" t="s">
        <v>52</v>
      </c>
      <c r="E192" s="92">
        <v>2</v>
      </c>
      <c r="F192" s="26">
        <v>0</v>
      </c>
      <c r="G192" s="93">
        <f t="shared" ref="G192:G193" si="17">AVERAGE(E192*F192)</f>
        <v>0</v>
      </c>
      <c r="H192" s="52"/>
    </row>
    <row r="193" spans="1:8" ht="26.25" x14ac:dyDescent="0.25">
      <c r="A193" s="111"/>
      <c r="B193" s="113" t="s">
        <v>180</v>
      </c>
      <c r="C193" s="197"/>
      <c r="D193" s="81" t="s">
        <v>181</v>
      </c>
      <c r="E193" s="82">
        <v>2</v>
      </c>
      <c r="F193" s="24">
        <v>0</v>
      </c>
      <c r="G193" s="83">
        <f t="shared" si="17"/>
        <v>0</v>
      </c>
      <c r="H193" s="52"/>
    </row>
    <row r="194" spans="1:8" ht="145.5" customHeight="1" x14ac:dyDescent="0.25">
      <c r="A194" s="84">
        <v>9</v>
      </c>
      <c r="B194" s="90" t="s">
        <v>182</v>
      </c>
      <c r="C194" s="186"/>
      <c r="D194" s="91"/>
      <c r="E194" s="92"/>
      <c r="F194" s="26"/>
      <c r="G194" s="93"/>
      <c r="H194" s="52"/>
    </row>
    <row r="195" spans="1:8" x14ac:dyDescent="0.25">
      <c r="A195" s="110"/>
      <c r="B195" s="112" t="s">
        <v>183</v>
      </c>
      <c r="C195" s="196"/>
      <c r="D195" s="91" t="s">
        <v>52</v>
      </c>
      <c r="E195" s="92">
        <v>2</v>
      </c>
      <c r="F195" s="26">
        <v>0</v>
      </c>
      <c r="G195" s="93">
        <f t="shared" ref="G195:G196" si="18">AVERAGE(E195*F195)</f>
        <v>0</v>
      </c>
      <c r="H195" s="52"/>
    </row>
    <row r="196" spans="1:8" x14ac:dyDescent="0.25">
      <c r="A196" s="111"/>
      <c r="B196" s="113" t="s">
        <v>184</v>
      </c>
      <c r="C196" s="197"/>
      <c r="D196" s="81" t="s">
        <v>52</v>
      </c>
      <c r="E196" s="82">
        <v>1</v>
      </c>
      <c r="F196" s="24">
        <v>0</v>
      </c>
      <c r="G196" s="83">
        <f t="shared" si="18"/>
        <v>0</v>
      </c>
      <c r="H196" s="52"/>
    </row>
    <row r="197" spans="1:8" x14ac:dyDescent="0.25">
      <c r="A197" s="47"/>
      <c r="B197" s="66"/>
      <c r="C197" s="180"/>
      <c r="D197" s="47"/>
      <c r="E197" s="47"/>
      <c r="F197" s="18"/>
      <c r="G197" s="115">
        <f>SUM(G170:G196)</f>
        <v>0</v>
      </c>
      <c r="H197" s="52"/>
    </row>
    <row r="198" spans="1:8" x14ac:dyDescent="0.25">
      <c r="A198" s="47"/>
      <c r="B198" s="66"/>
      <c r="C198" s="180"/>
      <c r="D198" s="47"/>
      <c r="E198" s="47"/>
      <c r="F198" s="18"/>
      <c r="G198" s="47"/>
      <c r="H198" s="52"/>
    </row>
    <row r="199" spans="1:8" ht="15.75" x14ac:dyDescent="0.25">
      <c r="A199" s="43" t="s">
        <v>41</v>
      </c>
      <c r="B199" s="44" t="s">
        <v>42</v>
      </c>
      <c r="C199" s="173"/>
      <c r="D199" s="43"/>
      <c r="E199" s="108"/>
      <c r="F199" s="17"/>
      <c r="G199" s="108"/>
      <c r="H199" s="52"/>
    </row>
    <row r="200" spans="1:8" ht="38.25" x14ac:dyDescent="0.25">
      <c r="A200" s="75">
        <v>1</v>
      </c>
      <c r="B200" s="98" t="s">
        <v>185</v>
      </c>
      <c r="C200" s="189"/>
      <c r="D200" s="77"/>
      <c r="E200" s="77"/>
      <c r="F200" s="23"/>
      <c r="G200" s="78"/>
      <c r="H200" s="52"/>
    </row>
    <row r="201" spans="1:8" x14ac:dyDescent="0.25">
      <c r="A201" s="79"/>
      <c r="B201" s="99"/>
      <c r="C201" s="190"/>
      <c r="D201" s="116" t="s">
        <v>186</v>
      </c>
      <c r="E201" s="117">
        <v>15</v>
      </c>
      <c r="F201" s="27">
        <v>0</v>
      </c>
      <c r="G201" s="118">
        <f>AVERAGE(E201*F201)</f>
        <v>0</v>
      </c>
      <c r="H201" s="52"/>
    </row>
    <row r="202" spans="1:8" x14ac:dyDescent="0.25">
      <c r="A202" s="75">
        <v>3</v>
      </c>
      <c r="B202" s="98" t="s">
        <v>187</v>
      </c>
      <c r="C202" s="198"/>
      <c r="D202" s="52"/>
      <c r="E202" s="52"/>
      <c r="F202" s="168"/>
      <c r="G202" s="119"/>
      <c r="H202" s="52"/>
    </row>
    <row r="203" spans="1:8" x14ac:dyDescent="0.25">
      <c r="A203" s="79"/>
      <c r="B203" s="99"/>
      <c r="C203" s="190"/>
      <c r="D203" s="120" t="s">
        <v>52</v>
      </c>
      <c r="E203" s="117">
        <v>1</v>
      </c>
      <c r="F203" s="27">
        <v>0</v>
      </c>
      <c r="G203" s="118">
        <f>AVERAGE(E203*F203)</f>
        <v>0</v>
      </c>
      <c r="H203" s="52"/>
    </row>
    <row r="204" spans="1:8" x14ac:dyDescent="0.25">
      <c r="A204" s="75">
        <v>4</v>
      </c>
      <c r="B204" s="98" t="s">
        <v>188</v>
      </c>
      <c r="C204" s="198"/>
      <c r="D204" s="121"/>
      <c r="E204" s="122"/>
      <c r="F204" s="28"/>
      <c r="G204" s="123"/>
      <c r="H204" s="52"/>
    </row>
    <row r="205" spans="1:8" x14ac:dyDescent="0.25">
      <c r="A205" s="124"/>
      <c r="B205" s="63"/>
      <c r="C205" s="178"/>
      <c r="D205" s="125" t="s">
        <v>186</v>
      </c>
      <c r="E205" s="122">
        <v>24</v>
      </c>
      <c r="F205" s="28">
        <v>0</v>
      </c>
      <c r="G205" s="123">
        <f>AVERAGE(E205*F205)</f>
        <v>0</v>
      </c>
      <c r="H205" s="52"/>
    </row>
    <row r="206" spans="1:8" x14ac:dyDescent="0.25">
      <c r="A206" s="75">
        <v>5</v>
      </c>
      <c r="B206" s="98" t="s">
        <v>189</v>
      </c>
      <c r="C206" s="189"/>
      <c r="D206" s="77"/>
      <c r="E206" s="77"/>
      <c r="F206" s="23"/>
      <c r="G206" s="78"/>
      <c r="H206" s="52"/>
    </row>
    <row r="207" spans="1:8" x14ac:dyDescent="0.25">
      <c r="A207" s="79"/>
      <c r="B207" s="99"/>
      <c r="C207" s="190"/>
      <c r="D207" s="120" t="s">
        <v>52</v>
      </c>
      <c r="E207" s="117">
        <v>1</v>
      </c>
      <c r="F207" s="27">
        <v>0</v>
      </c>
      <c r="G207" s="118">
        <f>AVERAGE(E207*F207)</f>
        <v>0</v>
      </c>
      <c r="H207" s="52"/>
    </row>
    <row r="208" spans="1:8" ht="38.25" x14ac:dyDescent="0.25">
      <c r="A208" s="75">
        <v>6</v>
      </c>
      <c r="B208" s="98" t="s">
        <v>190</v>
      </c>
      <c r="C208" s="189"/>
      <c r="D208" s="126"/>
      <c r="E208" s="127"/>
      <c r="F208" s="29"/>
      <c r="G208" s="128"/>
      <c r="H208" s="52"/>
    </row>
    <row r="209" spans="1:8" x14ac:dyDescent="0.25">
      <c r="A209" s="129"/>
      <c r="B209" s="59"/>
      <c r="C209" s="177"/>
      <c r="D209" s="130" t="s">
        <v>52</v>
      </c>
      <c r="E209" s="117">
        <v>1</v>
      </c>
      <c r="F209" s="27">
        <v>0</v>
      </c>
      <c r="G209" s="118">
        <f>AVERAGE(E209*F209)</f>
        <v>0</v>
      </c>
      <c r="H209" s="52"/>
    </row>
    <row r="210" spans="1:8" ht="51" x14ac:dyDescent="0.25">
      <c r="A210" s="70">
        <v>7</v>
      </c>
      <c r="B210" s="131" t="s">
        <v>191</v>
      </c>
      <c r="C210" s="199"/>
      <c r="D210" s="132" t="s">
        <v>52</v>
      </c>
      <c r="E210" s="133">
        <v>1</v>
      </c>
      <c r="F210" s="169">
        <v>0</v>
      </c>
      <c r="G210" s="134">
        <f>AVERAGE(E210*F210)</f>
        <v>0</v>
      </c>
      <c r="H210" s="52"/>
    </row>
    <row r="211" spans="1:8" x14ac:dyDescent="0.25">
      <c r="A211" s="52"/>
      <c r="B211" s="135"/>
      <c r="C211" s="200"/>
      <c r="D211" s="52"/>
      <c r="E211" s="52"/>
      <c r="F211" s="168"/>
      <c r="G211" s="136">
        <f>SUM(G201:G210)</f>
        <v>0</v>
      </c>
      <c r="H211" s="52"/>
    </row>
    <row r="212" spans="1:8" x14ac:dyDescent="0.25">
      <c r="A212" s="52"/>
      <c r="B212" s="135"/>
      <c r="C212" s="200"/>
      <c r="D212" s="52"/>
      <c r="E212" s="52"/>
      <c r="F212" s="168"/>
      <c r="G212" s="52"/>
    </row>
    <row r="213" spans="1:8" x14ac:dyDescent="0.25">
      <c r="A213" s="52"/>
      <c r="B213" s="135"/>
      <c r="C213" s="200"/>
      <c r="D213" s="52"/>
      <c r="E213" s="52"/>
      <c r="F213" s="168"/>
      <c r="G213" s="52"/>
    </row>
    <row r="214" spans="1:8" x14ac:dyDescent="0.25">
      <c r="A214" s="52"/>
      <c r="B214" s="135"/>
      <c r="C214" s="200"/>
      <c r="D214" s="52"/>
      <c r="E214" s="52"/>
      <c r="F214" s="168"/>
      <c r="G214" s="52"/>
    </row>
  </sheetData>
  <sheetProtection password="CAF5" sheet="1" objects="1" scenarios="1"/>
  <mergeCells count="6">
    <mergeCell ref="G120:G121"/>
    <mergeCell ref="A120:A121"/>
    <mergeCell ref="B120:B121"/>
    <mergeCell ref="D120:D121"/>
    <mergeCell ref="E120:E121"/>
    <mergeCell ref="F120:F121"/>
  </mergeCells>
  <phoneticPr fontId="24" type="noConversion"/>
  <pageMargins left="0.7" right="0.16203703703703703" top="0.75" bottom="0.75" header="0.3" footer="0.3"/>
  <pageSetup paperSize="9" orientation="landscape" r:id="rId1"/>
  <headerFooter>
    <oddHeader xml:space="preserve">&amp;CIZGRADNJA IGRIŠČA Z UMETNO TRAVO S PRIPADAJOČO OPREMO
</oddHeader>
  </headerFooter>
  <rowBreaks count="5" manualBreakCount="5">
    <brk id="46" max="16383" man="1"/>
    <brk id="95" max="16383" man="1"/>
    <brk id="113" max="16383" man="1"/>
    <brk id="166" max="16383" man="1"/>
    <brk id="197"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Delovni listi</vt:lpstr>
      </vt:variant>
      <vt:variant>
        <vt:i4>2</vt:i4>
      </vt:variant>
    </vt:vector>
  </HeadingPairs>
  <TitlesOfParts>
    <vt:vector size="2" baseType="lpstr">
      <vt:lpstr>REKAPITULACIJA</vt:lpstr>
      <vt:lpstr>GRADBENA DELA I. FAZA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Anton5</dc:creator>
  <cp:keywords/>
  <dc:description/>
  <cp:lastModifiedBy>Vilma Zupančič</cp:lastModifiedBy>
  <cp:revision/>
  <cp:lastPrinted>2020-03-20T08:16:30Z</cp:lastPrinted>
  <dcterms:created xsi:type="dcterms:W3CDTF">2019-04-16T08:40:05Z</dcterms:created>
  <dcterms:modified xsi:type="dcterms:W3CDTF">2020-04-07T08:24:59Z</dcterms:modified>
  <cp:category/>
  <cp:contentStatus/>
</cp:coreProperties>
</file>