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tabRatio="938" activeTab="0"/>
  </bookViews>
  <sheets>
    <sheet name="REKAPITULACIJA IV FAZA" sheetId="1" r:id="rId1"/>
    <sheet name="PLOČNIK; IV. FAZA" sheetId="2" r:id="rId2"/>
    <sheet name="CESTA; IV. FAZA" sheetId="3" r:id="rId3"/>
    <sheet name="AP; IV. FAZA" sheetId="4" r:id="rId4"/>
    <sheet name="CR; IV. FAZA" sheetId="5" r:id="rId5"/>
  </sheets>
  <definedNames>
    <definedName name="_xlfn.SINGLE" hidden="1">#NAME?</definedName>
  </definedNames>
  <calcPr fullCalcOnLoad="1"/>
</workbook>
</file>

<file path=xl/sharedStrings.xml><?xml version="1.0" encoding="utf-8"?>
<sst xmlns="http://schemas.openxmlformats.org/spreadsheetml/2006/main" count="818" uniqueCount="447">
  <si>
    <t>preddela skupaj :</t>
  </si>
  <si>
    <t>zemeljska dela skupaj :</t>
  </si>
  <si>
    <t>voziščne konstrukcije skupaj :</t>
  </si>
  <si>
    <t>odvodnjavanje skupaj :</t>
  </si>
  <si>
    <t>oprema cest skupaj :</t>
  </si>
  <si>
    <t>tuje storitve skupaj :</t>
  </si>
  <si>
    <t>I.</t>
  </si>
  <si>
    <t>4.0</t>
  </si>
  <si>
    <t>Odvodnjavanje</t>
  </si>
  <si>
    <t>6.0</t>
  </si>
  <si>
    <t>7.0</t>
  </si>
  <si>
    <t>Tuje storitve</t>
  </si>
  <si>
    <t>Zap. št.</t>
  </si>
  <si>
    <t>Opis</t>
  </si>
  <si>
    <t>Količina</t>
  </si>
  <si>
    <t>Cena</t>
  </si>
  <si>
    <t>Znesek</t>
  </si>
  <si>
    <t>km</t>
  </si>
  <si>
    <t>kos</t>
  </si>
  <si>
    <t>PREDDELA</t>
  </si>
  <si>
    <t>Oprema cest</t>
  </si>
  <si>
    <t>ODVODNJAVANJE</t>
  </si>
  <si>
    <t>OPREMA CEST</t>
  </si>
  <si>
    <t>TUJE STORITVE</t>
  </si>
  <si>
    <t>Mera</t>
  </si>
  <si>
    <t xml:space="preserve">Preddela </t>
  </si>
  <si>
    <t>1.0</t>
  </si>
  <si>
    <t>2.0</t>
  </si>
  <si>
    <t>3.0</t>
  </si>
  <si>
    <t xml:space="preserve">Zemeljska dela </t>
  </si>
  <si>
    <t xml:space="preserve">Voziščne konstrukcije </t>
  </si>
  <si>
    <t>ZEMELJSKA DELA</t>
  </si>
  <si>
    <t xml:space="preserve">PROJEKTANTSKI PREDRAČUN 
Z REKAPITULACIJO STROŠKOV
</t>
  </si>
  <si>
    <t>SKUPAJ EUR:</t>
  </si>
  <si>
    <t>Skupaj EUR:</t>
  </si>
  <si>
    <t xml:space="preserve">VOZIŠČNE KONSTRUKCIJE </t>
  </si>
  <si>
    <t>DDV 22% :</t>
  </si>
  <si>
    <t>21 112</t>
  </si>
  <si>
    <t>25 117</t>
  </si>
  <si>
    <t>25 151</t>
  </si>
  <si>
    <t>Doplačilo za zatravitev s semenom</t>
  </si>
  <si>
    <t>31 132</t>
  </si>
  <si>
    <t>1.1</t>
  </si>
  <si>
    <t>Geodetska dela</t>
  </si>
  <si>
    <t>1.2</t>
  </si>
  <si>
    <t>Čiščenje terena</t>
  </si>
  <si>
    <t>1.2.2</t>
  </si>
  <si>
    <t>Odstranitev prometne signalizacije in opreme</t>
  </si>
  <si>
    <t>1.2.3</t>
  </si>
  <si>
    <t xml:space="preserve">Porušitev in odstranitev voziščnih konstrukcij </t>
  </si>
  <si>
    <t>2.1</t>
  </si>
  <si>
    <t>Izkopi</t>
  </si>
  <si>
    <t>2.2</t>
  </si>
  <si>
    <t>Planum temeljnih tal</t>
  </si>
  <si>
    <t>2.4</t>
  </si>
  <si>
    <t>Nasipi, zasipi, klini, posteljica in glinasti naboj</t>
  </si>
  <si>
    <t>2.5</t>
  </si>
  <si>
    <t>Brežine in zelenice</t>
  </si>
  <si>
    <t>3.1</t>
  </si>
  <si>
    <t>Nosilne plasti</t>
  </si>
  <si>
    <t>3.1.1</t>
  </si>
  <si>
    <t>Nevezane nosilne plasti</t>
  </si>
  <si>
    <t>Vezane zgornje nosilne in nosilnoobrabne plasti z bitumenskimi vezivi</t>
  </si>
  <si>
    <t>3.1.3</t>
  </si>
  <si>
    <t>3.2</t>
  </si>
  <si>
    <t>Obrabne plasti</t>
  </si>
  <si>
    <t>3.6</t>
  </si>
  <si>
    <t>Bankine</t>
  </si>
  <si>
    <t>6.2</t>
  </si>
  <si>
    <t>Označbe na voziščih</t>
  </si>
  <si>
    <t>7.9</t>
  </si>
  <si>
    <t>Preskusi, nadzor in tehnična dokumentacija</t>
  </si>
  <si>
    <t>2.9</t>
  </si>
  <si>
    <t>Prevozi, razprostiranje in ureditev deponij materiala</t>
  </si>
  <si>
    <t>t</t>
  </si>
  <si>
    <t>29 153</t>
  </si>
  <si>
    <t>29 152</t>
  </si>
  <si>
    <r>
      <t>m</t>
    </r>
    <r>
      <rPr>
        <vertAlign val="superscript"/>
        <sz val="12"/>
        <rFont val="Arial"/>
        <family val="2"/>
      </rPr>
      <t>2</t>
    </r>
  </si>
  <si>
    <r>
      <t>m</t>
    </r>
    <r>
      <rPr>
        <vertAlign val="superscript"/>
        <sz val="12"/>
        <rFont val="Arial"/>
        <family val="2"/>
      </rPr>
      <t>1</t>
    </r>
  </si>
  <si>
    <r>
      <t>m</t>
    </r>
    <r>
      <rPr>
        <vertAlign val="superscript"/>
        <sz val="12"/>
        <rFont val="Arial"/>
        <family val="2"/>
      </rPr>
      <t>3</t>
    </r>
  </si>
  <si>
    <t>Površinski izkop plodne zemljine – 1. kategorije – strojno z odrivom do 50 m</t>
  </si>
  <si>
    <t>29 154</t>
  </si>
  <si>
    <t>3.2.2</t>
  </si>
  <si>
    <t>Vezane asfaltne obrabne in zaporne plasti – bitumenski betoni</t>
  </si>
  <si>
    <t>Široki izkop vezljive zemljine – 3. kategorije – strojno z nakladanjem</t>
  </si>
  <si>
    <t>Ureditev planuma temeljnih tal vezljive zemljine – 3. kategorije</t>
  </si>
  <si>
    <t>22 112</t>
  </si>
  <si>
    <t>4.2</t>
  </si>
  <si>
    <t>Globinsko odvodnjavanje - drenaže</t>
  </si>
  <si>
    <t>Rezanje asfaltne plasti s talno diamantno žago, debele 6 do 10 cm</t>
  </si>
  <si>
    <t>12 382</t>
  </si>
  <si>
    <t>Izdelava nevezane nosilne plasti enakomerno zrnatega drobljenca iz kamnine v debelini 20 cm</t>
  </si>
  <si>
    <t>Odlaganje odpadnega cementnega betona na komunalno deponijo z upoštevanjem plačila deponijske takse</t>
  </si>
  <si>
    <t>Odlaganje odpadne zmesi zemljine in kamnine na urejenih deponijah z upoštevanjem plačila deponijske takse</t>
  </si>
  <si>
    <t>Odlaganje odpadnega asfalta na urejenih deponijah z upoštevanjem plačila deponijske takse</t>
  </si>
  <si>
    <t>29 131</t>
  </si>
  <si>
    <t>Razprostiranje odvečne plodne zemljine - 1. kategorije</t>
  </si>
  <si>
    <t>29 141</t>
  </si>
  <si>
    <t>Ureditev deponije zemljine</t>
  </si>
  <si>
    <t>4.1</t>
  </si>
  <si>
    <t>Površinsko odvodnjavanje</t>
  </si>
  <si>
    <t xml:space="preserve">Zatesnitev dilatacijske rege asfaltov z bitumenskim zaključnim trakom za stike / trajno elastično zmesjo </t>
  </si>
  <si>
    <t>Dopolnitev elaborata zapore ceste</t>
  </si>
  <si>
    <t>12 391</t>
  </si>
  <si>
    <t>Porušitev in odstranitev robnika iz cementnega betona</t>
  </si>
  <si>
    <t>29 163</t>
  </si>
  <si>
    <t>Nakladanje vezljive zemljine – 3. kategorije</t>
  </si>
  <si>
    <t>3.5</t>
  </si>
  <si>
    <t>Robniki</t>
  </si>
  <si>
    <t>Robni elementi vozišč</t>
  </si>
  <si>
    <t>3.5.2</t>
  </si>
  <si>
    <t>35 214</t>
  </si>
  <si>
    <t>Dobava in vgraditev predfabriciranega dvignjenega robnika iz cementnega betona  s prerezom 15/25 cm</t>
  </si>
  <si>
    <t>Izkop vezljive zemljine/zrnate kamnine – 3. kategorije za temelje, kanalske rove, prepuste, jaške in drenaže, širine do 1,0 m in globine 1,1 do 2,0 m – strojno, planiranje dna ročno</t>
  </si>
  <si>
    <t>21 324</t>
  </si>
  <si>
    <t>21 224</t>
  </si>
  <si>
    <t>1.3.1</t>
  </si>
  <si>
    <t>Omejitve prometa</t>
  </si>
  <si>
    <t>13 141</t>
  </si>
  <si>
    <t>Ureditev in preusmeritev prometa po enem voznem pasu s semaforji ter pripadajočo horizontalno in vertikalno signalizacijo po revidiranem in potrjenem načrtu prometne ureditve</t>
  </si>
  <si>
    <t>OPOMBA: vključno s postavitvijo in odstranitvijo zapore</t>
  </si>
  <si>
    <t>29 124</t>
  </si>
  <si>
    <t>Prevoz materiala na razdaljo nad 25 do 30 km</t>
  </si>
  <si>
    <t>32 xx1 N</t>
  </si>
  <si>
    <t>79 xx1 N</t>
  </si>
  <si>
    <t>OPOMBA: ko bo izbran izvajalec se dela prilagodijo terminskemu planu, tehnologiji,…</t>
  </si>
  <si>
    <t>Izgradnja oziroma rekonstrukcija pločnika in AP
ob občinski cesti LC 024662 Glogov Brod – Dečno selo in
 ob državni cesti R3-676/2204 Sp. Pohanca – Kapele od km 2.590 do km 3.790</t>
  </si>
  <si>
    <t>5.0</t>
  </si>
  <si>
    <t>Gradbena in obrtniška dela</t>
  </si>
  <si>
    <t>Obnova in zavarovanje zakoličbe osi trase ostale javne ceste v ravninskem terenu</t>
  </si>
  <si>
    <t>11 121</t>
  </si>
  <si>
    <t>Obnova in zavarovanje zakoličbe trase komunalnih vodov v ravninskem terenu</t>
  </si>
  <si>
    <t>11 131</t>
  </si>
  <si>
    <t>Postavitev in zavarovanje prečnega profila ostale javne ceste v ravninskem terenu</t>
  </si>
  <si>
    <t>Postavitev in zavarovanje prečnega profila za komunalne vode v ravninskem terenu</t>
  </si>
  <si>
    <t>11 231</t>
  </si>
  <si>
    <t>11 221</t>
  </si>
  <si>
    <t>Odstranitev grmovja, dreves, vej in panjev</t>
  </si>
  <si>
    <t>1.2.1</t>
  </si>
  <si>
    <t>Posek in odstranitev drevesa z deblom premera 11 do 30 cm ter odstranitev vej</t>
  </si>
  <si>
    <t>12 151</t>
  </si>
  <si>
    <t>Odstranitev panja s premerom 11 do 30 cm z odvozom na deponijo na razdaljo do 100 m</t>
  </si>
  <si>
    <t>12 161</t>
  </si>
  <si>
    <t>Demontaža prometnega znaka na enem podstavku</t>
  </si>
  <si>
    <t>12 211</t>
  </si>
  <si>
    <t>Demontaža prometnega znaka na dveh podstavkih</t>
  </si>
  <si>
    <t>12 212</t>
  </si>
  <si>
    <t>1.2.4</t>
  </si>
  <si>
    <t>Porušitev in odstranitev objektov</t>
  </si>
  <si>
    <t xml:space="preserve">Porušitev in odstranitev zidu iz cementnega betona </t>
  </si>
  <si>
    <t>12 476</t>
  </si>
  <si>
    <t>Porušitev in odstranitev kovinske nadstrešnice AP</t>
  </si>
  <si>
    <t xml:space="preserve">OPOMBA: Z uporabo rezkalca za rušenje asfaltne obloge (ca. 10 cm) je pričakovana ponovna uporabna 
vrednost izkopnih zemljin (gramoz + asfalt) do absolutne globine rušenja 30 cm merjeno od 
vrha asfalta. Te zemljine je, po predhodnem ločenem deponiranju, dopustno ponovno vgraditi v 
spodnje nasipne plasti hodnika za pešce, ali kot višinsko izravnavo tal, kar med gradnjo potrdi 
geomehanski nadzor. </t>
  </si>
  <si>
    <t>OPOMBA: Odkop humozne plasti zemlje v coni razširjenega posega za dogradnjo BUS postajališč se po potrebi prilagodi ˝in situ˝.</t>
  </si>
  <si>
    <t>2.3</t>
  </si>
  <si>
    <t>Ločilne, drenažne in filtrske plasti ter delovni plato</t>
  </si>
  <si>
    <t>Vgraditev posteljice v debelini plasti do 40 cm iz zrnate kamnine – 3. kategorije</t>
  </si>
  <si>
    <t>24 441</t>
  </si>
  <si>
    <t>OPOMBA: PSU – posteljica, kvalitetni nasipni drobljenec GW-GP 0/63 do 0/100</t>
  </si>
  <si>
    <t>Humuziranje brežine brez valjanja, v debelini nad 15 cm - strojno</t>
  </si>
  <si>
    <t>OPOMBA: Upoštevana tudi zatravitev humuziranih bankin</t>
  </si>
  <si>
    <t>Izdelava humuzirane bankine, široke do 0,50 m</t>
  </si>
  <si>
    <t>36 211</t>
  </si>
  <si>
    <t>Izdelava zgornje nosilne plasti bituminizranega drobljenca AC 22 base B50/70 A3 v debelini 8 cm</t>
  </si>
  <si>
    <t>31 xx1 N</t>
  </si>
  <si>
    <t>31 xx2 N</t>
  </si>
  <si>
    <t>Izdelava zgornje nosilne plasti bituminizranega drobljenca AC 22 base B50/70 A3 v debelini 6 cm</t>
  </si>
  <si>
    <t>Izdelava obrabne in zaporne plasti bitumenskega betona AC 11 surf B50/70 A3 v debelini 4 cm</t>
  </si>
  <si>
    <t>Izdelava obrabne in zaporne plasti bitumenskega betona AC 8 surf B70/100 A5 v debelini 5 cm</t>
  </si>
  <si>
    <r>
      <t>m</t>
    </r>
    <r>
      <rPr>
        <vertAlign val="superscript"/>
        <sz val="12"/>
        <rFont val="Arial"/>
        <family val="2"/>
      </rPr>
      <t>1</t>
    </r>
  </si>
  <si>
    <t>Dobava in vgraditev predfabriciranega pogreznjenega robnika iz cementnega betona  s prerezom 10/20 cm</t>
  </si>
  <si>
    <t>35 232</t>
  </si>
  <si>
    <t>Dobava in vgraditev predfabriciranega pogreznjenega robnika iz cementnega betona  s prerezom 15/25 cm</t>
  </si>
  <si>
    <t>35 235</t>
  </si>
  <si>
    <t>OPOMBA: Zunanja obroba pločnika</t>
  </si>
  <si>
    <t>Izdelava bankine iz gramoza ali naravno zdrobljenega kamnitega materiala, široke nad 0,76 m do 1,00 m</t>
  </si>
  <si>
    <t>36 113</t>
  </si>
  <si>
    <t>Tlakovanje jarka z lomljencem, debelina 20 cm, stiki zapolnjeni s cementno malto, na podložni plasti cementnega betona, debeli 10 cm</t>
  </si>
  <si>
    <t>41 141</t>
  </si>
  <si>
    <t>Utrditev jarka s kanaletami na stik iz cementnega betona, dolžine 100 cm in notranje širine dna kanalete 30 cm, na podložni plasti cementnega betona, debeli 10 cm</t>
  </si>
  <si>
    <t>41 xx1 N</t>
  </si>
  <si>
    <t>41 xx2 N</t>
  </si>
  <si>
    <t>Doplačilo za izdelavo asfaltne mulde na vozišču, dimenzije 50/5 cm.</t>
  </si>
  <si>
    <t>42 1xx1 N</t>
  </si>
  <si>
    <t>4.3</t>
  </si>
  <si>
    <t>Globinsko odvodnjavanje - kanalizacija</t>
  </si>
  <si>
    <t>Obbetoniranje cevi za kanalizacijo s cementnim betonom C 8/10, po detajlu iz načrta, premera 20 cm</t>
  </si>
  <si>
    <t>43 272</t>
  </si>
  <si>
    <t>4.4</t>
  </si>
  <si>
    <t>Jaški</t>
  </si>
  <si>
    <t>Izdelava jaška iz polietilena, krožnega prereza s premerom 60 cm, globokega 1,0 do 1,5 m</t>
  </si>
  <si>
    <t>44 342</t>
  </si>
  <si>
    <t>Dobava in vgraditev rešetke iz duktilne litine z nosilnostjo 400 kN, s prerezom 400/400 mm</t>
  </si>
  <si>
    <t>44 854</t>
  </si>
  <si>
    <t>Dobava in vgraditev rešetke iz duktilne litine z nosilnostjo 250 kN, s prerezom           400/400 mm</t>
  </si>
  <si>
    <t>OPOMBA: Robniška rešetka</t>
  </si>
  <si>
    <t>OPOMBA: Ubočena rešetka v muldi</t>
  </si>
  <si>
    <t>Izdelava lovilnika bencina in olj iz PVC kolena, na iztoku iz jaška, po detajlu iz načrta.</t>
  </si>
  <si>
    <t>44 845</t>
  </si>
  <si>
    <t>GRADBENA IN OBRTNIŠKA DELA</t>
  </si>
  <si>
    <t>5.1</t>
  </si>
  <si>
    <t>Tesarska dela</t>
  </si>
  <si>
    <t>Gradbena in obrtniška dela skupaj:</t>
  </si>
  <si>
    <t>Izdelava dvostranskega vezanega opaža za raven temelj</t>
  </si>
  <si>
    <t>51 221</t>
  </si>
  <si>
    <t>Izdelava dvostranskega vezanega opaža za raven zid, visok do 2 m</t>
  </si>
  <si>
    <t>51 331</t>
  </si>
  <si>
    <t>5.2</t>
  </si>
  <si>
    <t>Dela z jeklom za ojačitev</t>
  </si>
  <si>
    <t>kg</t>
  </si>
  <si>
    <t>52 xx2 N</t>
  </si>
  <si>
    <t>Dobava in postavitev rebrastih žic iz visokovrednega naravno trdega jekla 500 S, za enostavno ojačitev.</t>
  </si>
  <si>
    <t>fi 10</t>
  </si>
  <si>
    <t>43 xx1 N</t>
  </si>
  <si>
    <t>5.3</t>
  </si>
  <si>
    <t>Dela s cementnim betonom</t>
  </si>
  <si>
    <t>53 116</t>
  </si>
  <si>
    <r>
      <t>Dobava in vgraditev cementnega betona C12/15 v prerez do 0,15 m</t>
    </r>
    <r>
      <rPr>
        <vertAlign val="superscript"/>
        <sz val="12"/>
        <rFont val="Arial"/>
        <family val="2"/>
      </rPr>
      <t>3</t>
    </r>
    <r>
      <rPr>
        <sz val="12"/>
        <rFont val="Arial"/>
        <family val="2"/>
      </rPr>
      <t>/m</t>
    </r>
    <r>
      <rPr>
        <vertAlign val="superscript"/>
        <sz val="12"/>
        <rFont val="Arial"/>
        <family val="2"/>
      </rPr>
      <t>2</t>
    </r>
    <r>
      <rPr>
        <sz val="12"/>
        <rFont val="Arial"/>
        <family val="2"/>
      </rPr>
      <t>-m</t>
    </r>
    <r>
      <rPr>
        <vertAlign val="superscript"/>
        <sz val="12"/>
        <rFont val="Arial"/>
        <family val="2"/>
      </rPr>
      <t>1</t>
    </r>
  </si>
  <si>
    <t>53 xx1 N</t>
  </si>
  <si>
    <t>Dobava in vgraditev trikotnih zaključnih letvic dimenzije 2,5x2,5 cm, v opaž</t>
  </si>
  <si>
    <t>Dobava in vgraditev cementnega betona C25/30 v prerez 0,31 do 0,50 m3/m2-m1</t>
  </si>
  <si>
    <t>53 133</t>
  </si>
  <si>
    <t>1.3.3</t>
  </si>
  <si>
    <t>Začasni objekti</t>
  </si>
  <si>
    <t>Organizacija gradbišča – postavitev začasnih objektov</t>
  </si>
  <si>
    <t>13 311</t>
  </si>
  <si>
    <t>Organizacija gradbišča – odstranitev začasnih objektov</t>
  </si>
  <si>
    <t>13 312</t>
  </si>
  <si>
    <t>Pokončna oprema cest</t>
  </si>
  <si>
    <t>6.1</t>
  </si>
  <si>
    <t>Izdelava temelja iz cementnega betona C 12/15, globine 80 cm, premera 30 cm</t>
  </si>
  <si>
    <t>61 122</t>
  </si>
  <si>
    <t>Dobava in vgraditev stebrička za prometni znak iz vroče cinkane jeklene cevi s premerom 64 mm, dolge 3500 mm</t>
  </si>
  <si>
    <t>61 217</t>
  </si>
  <si>
    <t>OPOMBA: predvidena je menjava stebričkov vsem obstoječim prometnim znakom.</t>
  </si>
  <si>
    <t>OPOMBA: Deponiranje za ponovno uporabo</t>
  </si>
  <si>
    <t>61 722</t>
  </si>
  <si>
    <t>61 xx1 N</t>
  </si>
  <si>
    <t>Izdelava tankoslojne vzdolžne označbe na vozišču z enokomponentno belo barvo, vključno 250 g/m2 posipa z drobci / kroglicami stekla, strojno, debelina plasti suhe snovi 250 m, širina črte 12 cm</t>
  </si>
  <si>
    <t>62 122</t>
  </si>
  <si>
    <t>62 xx1 N</t>
  </si>
  <si>
    <t xml:space="preserve">Izdelava srednjeslojne prečne in ostalih označb na vozišču z brizgano večkomponentno plastiko RUMENE barve z vmešanimi drobci/kroglicami stekla, vključno 200 g/m2 posipa z drobci / kroglicami stekla, strojno, debelina plasti 2 mm, posamezna površina označbe nad 1,5 m2
</t>
  </si>
  <si>
    <t>OPOMBA: piktogram BUS in vzdolžna črta</t>
  </si>
  <si>
    <t>Doplačilo za izdelavo prekinjenih vzdolžnih označb na vozišču, širina črte 12 cm</t>
  </si>
  <si>
    <t>62 252</t>
  </si>
  <si>
    <t>Doplačilo za izdelavo prekinjenih vzdolžnih označb na vozišču, širina črte 30 cm</t>
  </si>
  <si>
    <t>62 256</t>
  </si>
  <si>
    <t>Izdelava srednjeslojne prečne in ostalih označb na vozišču z brizgano večkomponentno plastiko z vmešanimi drobci/kroglicami stekla, vključno 200 g/m2 posipa z drobci / kroglicami stekla, strojno, debelina plasti 2 mm, posamezna površina označbe nad 1,5 m2</t>
  </si>
  <si>
    <t>62 328</t>
  </si>
  <si>
    <t>OPOMBA: Prehodi za pešce</t>
  </si>
  <si>
    <t>11 xx1 N</t>
  </si>
  <si>
    <t>Zakoličba obstoječih komunalnih vodov, pred začetkom gradnje.</t>
  </si>
  <si>
    <t>ur</t>
  </si>
  <si>
    <t>79 311</t>
  </si>
  <si>
    <t>Projektantski nadzor - projektant ceste</t>
  </si>
  <si>
    <t xml:space="preserve">Geotehnični nadzor </t>
  </si>
  <si>
    <t>79 351</t>
  </si>
  <si>
    <t>79 514</t>
  </si>
  <si>
    <t>79 xx2 N</t>
  </si>
  <si>
    <t>Zaščita obstoječih komunalnih vodov. (OCENA)</t>
  </si>
  <si>
    <t>II. REGIONALNA CESTA</t>
  </si>
  <si>
    <t>III. AVTOBUSNE POSTAJE</t>
  </si>
  <si>
    <t>EM</t>
  </si>
  <si>
    <t>m</t>
  </si>
  <si>
    <t>Odstranitev obstoječe žive meje, z deponiranjem izven trase za ponovno posaditev.</t>
  </si>
  <si>
    <t>OPOMBA: Vključno z odvozom</t>
  </si>
  <si>
    <t>Demontaža jeklene varnostne ograje</t>
  </si>
  <si>
    <t>12 231</t>
  </si>
  <si>
    <t>OPOMBA: Rezkanje pasu vozišča regionalne ceste za izvedbo stika</t>
  </si>
  <si>
    <t xml:space="preserve">Rezkanje in odvoz asfaltne krovne plasti v debelini 4 do 7 cm </t>
  </si>
  <si>
    <t>12 372</t>
  </si>
  <si>
    <t>Demontaža plastičnega smernika</t>
  </si>
  <si>
    <t>12 261</t>
  </si>
  <si>
    <t>Porušitev in odstranitev asfaltne plasti v debelini 6 do 10 cm</t>
  </si>
  <si>
    <t>12 322</t>
  </si>
  <si>
    <t>OPOMBA: (jaški, lomne točke,...)</t>
  </si>
  <si>
    <t>Porušitev in odstranitev jaška z notranjo stranico/premerom 61 do 100 cm</t>
  </si>
  <si>
    <t>12 432</t>
  </si>
  <si>
    <t>Dobava in vgraditev geotekstilije za ločilno plast (po načrtu), natezna trdnost nad 14 do 16 kN/m2</t>
  </si>
  <si>
    <t>23 313</t>
  </si>
  <si>
    <t>OPOMBA: Pogojena je minimalna natezna 
porušna trdnost Tmin=14 kN/m in minimalni raztezek (prečno, vzdolžno) (Tmin×ε)min=420 
kN/m.%.</t>
  </si>
  <si>
    <t>Vgraditev nasipa iz zrnate kamnine – 3. kategorije</t>
  </si>
  <si>
    <t>24 112</t>
  </si>
  <si>
    <t>Izdelava posteljice v debelini plasti do 60 cm iz zrnate kamnine – 3. kategorije</t>
  </si>
  <si>
    <t>24 xx1 N</t>
  </si>
  <si>
    <t>24 xx2 N</t>
  </si>
  <si>
    <t>OPOMBA: priključki LC</t>
  </si>
  <si>
    <t>Izdelava zgornje nosilne plasti bituminizranega drobljenca AC 22 base B50/70 A3 v debelini 9 cm</t>
  </si>
  <si>
    <t>OPOMBA: Regionalna cesta</t>
  </si>
  <si>
    <t>OPOMBA: Avtobusna postajališča</t>
  </si>
  <si>
    <t>31 xx3 N</t>
  </si>
  <si>
    <t>32 xx2 N</t>
  </si>
  <si>
    <t>32 XX3 N</t>
  </si>
  <si>
    <t>OPOMBA: Pločnik</t>
  </si>
  <si>
    <t>OPOMBA: Pločnik na območju AP</t>
  </si>
  <si>
    <t xml:space="preserve">Izdelava vzdolžne in prečne drenaže, globoke do 1,0 m, na podložni plasti iz cementnega betona, debeline 10 cm, z gibljivimi plastičnimi cevmi, vključno z drenažnim obsipom.
</t>
  </si>
  <si>
    <t>I. PLOČNIK S KANALIZACIJO</t>
  </si>
  <si>
    <t xml:space="preserve">Izdelava kanalizacije iz cevi iz polivinilklorida, vključno s podložno plastjo iz cementnega betona, premera 20 cm, v globini do 1,0 m
</t>
  </si>
  <si>
    <t>PVC cev DN200, SN8</t>
  </si>
  <si>
    <t>Zasip z zrnato kamnino – 3. kategorije - strojno</t>
  </si>
  <si>
    <t>24 214</t>
  </si>
  <si>
    <t>OPOMBA: Zasip cevi z enozrnatim materialom frakcije 8 - 16 mm.</t>
  </si>
  <si>
    <t>Dobava in vgraditev pokrova iz duktilne litine z nosilnostjo 250 kN, krožnega prereza s premerom 600 mm, z AB vencem</t>
  </si>
  <si>
    <t>44 xx3 N</t>
  </si>
  <si>
    <t>44 xx4 N</t>
  </si>
  <si>
    <t>4.5</t>
  </si>
  <si>
    <t>Prepusti</t>
  </si>
  <si>
    <t>Izdelava poševne vtočne ali iztočne glave prepusta krožnega prereza iz kamna v betonu, s tlakovanjem do dna struge.</t>
  </si>
  <si>
    <t>45 xx1 N</t>
  </si>
  <si>
    <t>Dobava in vgraditev lesene varovalne ograje za pešce, kvadratne oblike, z držalom za pešce, visoke 110 cm, globinsko impregriran borov les (Pinus Sylvestris) .</t>
  </si>
  <si>
    <t>6.4</t>
  </si>
  <si>
    <t>Oprema za varovanje prometa</t>
  </si>
  <si>
    <t>64 xx1 N</t>
  </si>
  <si>
    <t>6.6</t>
  </si>
  <si>
    <t>Druga prometna oprema cest</t>
  </si>
  <si>
    <t>66 xx1 N</t>
  </si>
  <si>
    <t>Dobava in postavitev nadstrešnice ob avtobusnem postajališču, vključno s temeljenjem in vsemi potrebnimi deli.</t>
  </si>
  <si>
    <t>OPOMBA: Tip nadstrešnice določi investitor.</t>
  </si>
  <si>
    <t>25 xx1 N</t>
  </si>
  <si>
    <t>Ponovna zasaditev odstranjene žive meje, vključno z gnojenjem.</t>
  </si>
  <si>
    <t>Dobava in pritrditev prometnega znaka, podloga iz aluminijaste pločevine, znak z odsevno folijo tipa RA3, velikost od 0,11 do 0,20 m2</t>
  </si>
  <si>
    <t>Izdelava tankoslojne prečne in ostalih označb na vozišču z enokomponentno belo barvo, vključno 250 g/m2 posipa z drobci / kroglicami stekla, strojno, debelina plasti suhe snovi 250 m, širina črte 50 cm</t>
  </si>
  <si>
    <t>62 163</t>
  </si>
  <si>
    <t>12 xx1 N</t>
  </si>
  <si>
    <t>Izkop vezljive zemljine/zrnate kamnine – 3. kategorije za odvodne jarke in koritnice</t>
  </si>
  <si>
    <t>21 752</t>
  </si>
  <si>
    <t>1.</t>
  </si>
  <si>
    <t>GRADBENA DELA</t>
  </si>
  <si>
    <t>KOL</t>
  </si>
  <si>
    <t>Skupna cena-€</t>
  </si>
  <si>
    <t>Strojni izkop zemlje za kabelski jarek v zemlji IV. kategorije dim. 0,4x0,9m</t>
  </si>
  <si>
    <t>Strojni izkop zemlje za kabelski jarek v zemlji IV. kategorije dim. 0,4x1,2m</t>
  </si>
  <si>
    <t>1.3</t>
  </si>
  <si>
    <t>Ročni/strojni izkop zemlje za kabelski jarek v zemlji IV. kategorije dim. 0,4x0,8m na mestih križanj</t>
  </si>
  <si>
    <t>1.4</t>
  </si>
  <si>
    <t>Kombiniran zasip kabelskega jarka po končanih delih in utrjevanje v slojih po 20cm</t>
  </si>
  <si>
    <t>1.5</t>
  </si>
  <si>
    <t>Dobava in polaganje PVC cevi fi 110mm</t>
  </si>
  <si>
    <t>1.6</t>
  </si>
  <si>
    <t>Dobava in polaganje PVC cevi fi 75mm</t>
  </si>
  <si>
    <t>1.7</t>
  </si>
  <si>
    <t>Ročno vgrajevanje betona MB 15 v kanal za zaščito kabelske kanalizacije na povoznih površinah (vsi uvozi in prečkanja cestišča) in ob jaških</t>
  </si>
  <si>
    <t>1.8</t>
  </si>
  <si>
    <t>Izdelava kabelske posteljice dim. 0,2x0,4m s peskom granulacije 0–4mm</t>
  </si>
  <si>
    <t>1.9</t>
  </si>
  <si>
    <t>Odvoz odvečnega materiala na deponijo do 40km, z vsemi pristojbinami in taksami za gradbene odpadke</t>
  </si>
  <si>
    <t>1.10</t>
  </si>
  <si>
    <t>Izdelava vsadnega betonskega temelja 0,8x0,8x1m za montažo vsadnega droga izdelano po priloženem detajlu</t>
  </si>
  <si>
    <t>1.11</t>
  </si>
  <si>
    <t>Izdelava betonskega jaška iz betonske cevi fi 80cm dolžine 1m z litoželeznim pokrovom, nosilnosti 250kN in napisom CESTNA RAZSVETLJAVA</t>
  </si>
  <si>
    <t>1.12</t>
  </si>
  <si>
    <t>Strojni izkop zemlje za temelje in jaške v zemlji V. kategorije</t>
  </si>
  <si>
    <t>1.13</t>
  </si>
  <si>
    <t>Vrnitev trase v staro stanje oziroma njeno pospravilo</t>
  </si>
  <si>
    <t>1.14</t>
  </si>
  <si>
    <t>Demontaža obstoječe svetilke in droga, porušitev obstoječega temelja do nivoja vsaj 30cm pod koto terena, predaja demontiranega materiala investitorju, oziroma opravljalcu javne razsvetljave, odvoz ostalega izgrajenega materiala na deponijo s plačilom vseh taks.</t>
  </si>
  <si>
    <t>GRADBENA DELA SKUPAJ</t>
  </si>
  <si>
    <t>2.</t>
  </si>
  <si>
    <t>MONTAŽNA DELA</t>
  </si>
  <si>
    <t>Izdelava kabelskih končnikov na kablu s priklopom kabla v svetilki</t>
  </si>
  <si>
    <t>Dobava in polaganje opozorilnega traku</t>
  </si>
  <si>
    <t>Dobava in polaganje vroče cinkanega valjanca FeZn 25x4mm.</t>
  </si>
  <si>
    <t>Dobava križnih sponk 60x60 in izdelava križnih stikov z dekoral trakom</t>
  </si>
  <si>
    <t>2.6</t>
  </si>
  <si>
    <t>Izdelava ozemljitvenih spojev z vijačenjem valjanca na kandelabre z dvema vijakoma M8</t>
  </si>
  <si>
    <t>2.7</t>
  </si>
  <si>
    <t>Izdelava ozemljitvenih spojev z vijačenjem valjanca na kovinko konstrukcijo ob drogu cestne razsvetljava z dvema vijakoma M8</t>
  </si>
  <si>
    <t>2.8</t>
  </si>
  <si>
    <t>Dobava in montaža pocinkanega vsadnega klasičnega droga svetle višine 8m, komplet s priključno zbiralko in priključnim kablom NYY-J 4x1,5mm2, vetrna cona 1, za katero velja Vref,0 = 20m/s.</t>
  </si>
  <si>
    <t>2.10</t>
  </si>
  <si>
    <t>2.11</t>
  </si>
  <si>
    <t>kpl</t>
  </si>
  <si>
    <t>MONTAŽNA DELA  SKUPAJ</t>
  </si>
  <si>
    <t>3.</t>
  </si>
  <si>
    <t>OSTALA DELA</t>
  </si>
  <si>
    <t>Zakoličba obstoječih komunalnih vodov (TK, elektrika, vodovod)</t>
  </si>
  <si>
    <t>Zakoličba trase novega kablovoda</t>
  </si>
  <si>
    <t>3.3</t>
  </si>
  <si>
    <t>Izvedba električnih meritev ter izdelava merilnega protokola</t>
  </si>
  <si>
    <t>kp</t>
  </si>
  <si>
    <t>3.4</t>
  </si>
  <si>
    <t>Testiranje in vstavitev v pogon ( funkc. preizskus )</t>
  </si>
  <si>
    <t>Projektantski nadzor</t>
  </si>
  <si>
    <t>Geodetski posnetek in vris trase JR v podzemni kataster</t>
  </si>
  <si>
    <t>3.7</t>
  </si>
  <si>
    <t>OSTALA DELA SKUPAJ</t>
  </si>
  <si>
    <t>Gradbena dela</t>
  </si>
  <si>
    <t>Montažna dela</t>
  </si>
  <si>
    <t>Ostala dela</t>
  </si>
  <si>
    <t>Cena/enoto-€</t>
  </si>
  <si>
    <t>PEHD cev DK 200, SN4 (drenažno kanalizacijske)</t>
  </si>
  <si>
    <t>PEHD cev DD 200, SN4 (delno drenažne)</t>
  </si>
  <si>
    <t>OPOMBA: Povzeto po popisu del varnostnega načrta</t>
  </si>
  <si>
    <r>
      <t>Dobava in polaganje kabla NAYY-J 4x10mm</t>
    </r>
    <r>
      <rPr>
        <vertAlign val="superscript"/>
        <sz val="12"/>
        <rFont val="Arial"/>
        <family val="2"/>
      </rPr>
      <t>2</t>
    </r>
    <r>
      <rPr>
        <sz val="12"/>
        <rFont val="Arial"/>
        <family val="2"/>
      </rPr>
      <t xml:space="preserve"> v cev</t>
    </r>
  </si>
  <si>
    <r>
      <rPr>
        <b/>
        <sz val="12"/>
        <rFont val="Arial"/>
        <family val="2"/>
      </rPr>
      <t>Cestna LED svetilka ClearWay gen2 BGP307 LED54-4S/730 DM12 DDF2</t>
    </r>
    <r>
      <rPr>
        <sz val="12"/>
        <rFont val="Arial"/>
        <family val="2"/>
      </rPr>
      <t>, zaščitena pred prahom in vlago IP66, zaščita proti udarcem IK08, ohišje iz tlačno ulitega aluminija, natik navpično na kandelaber debeline od 42mm do 60mm ali natik na krak s strani debeline 42mm do 60mm, nastavljiv kot natika 0°, 5°, 10° ali 15°, zamenljiv in nadgradljiv optični modul, zamenljiv in nadgradljiv napajalnik, optika za široke ceste,</t>
    </r>
    <r>
      <rPr>
        <b/>
        <sz val="12"/>
        <color indexed="8"/>
        <rFont val="Arial"/>
        <family val="2"/>
      </rPr>
      <t xml:space="preserve"> 4742lm </t>
    </r>
    <r>
      <rPr>
        <sz val="12"/>
        <rFont val="Arial"/>
        <family val="2"/>
      </rPr>
      <t xml:space="preserve">izhodnega svetlobnega toka svetilke, priključna moč svetilke </t>
    </r>
    <r>
      <rPr>
        <b/>
        <sz val="12"/>
        <color indexed="8"/>
        <rFont val="Arial"/>
        <family val="2"/>
      </rPr>
      <t>36W</t>
    </r>
    <r>
      <rPr>
        <sz val="12"/>
        <rFont val="Arial"/>
        <family val="2"/>
      </rPr>
      <t>, barvna temperatura vira 3000K, indeks barvnega videza višji od 70. Regulacija brez potrebe samostojnega kabla, na podlagi izračunavanja točke sredine noči, glede na vklop in izklop svetilke, ENEC in ENEC+ certifikat</t>
    </r>
  </si>
  <si>
    <r>
      <rPr>
        <b/>
        <sz val="12"/>
        <rFont val="Arial"/>
        <family val="2"/>
      </rPr>
      <t>Cestna LED svetilka ClearWay gen2 BGP307 LED69-4S/740 DPR1 DDF2</t>
    </r>
    <r>
      <rPr>
        <sz val="12"/>
        <rFont val="Arial"/>
        <family val="2"/>
      </rPr>
      <t>, zaščitena pred prahom in vlago IP66, zaščita proti udarcem IK08, ohišje iz tlačno ulitega aluminija, natik navpično na kandelaber debeline od 42mm do 60mm ali natik na krak s strani debeline 42mm do 60mm, nastavljiv kot natika 0°, 5°, 10° ali 15°, zamenljiv in nadgradljiv optični modul, zamenljiv in nadgradljiv napajalnik, optika za široke ceste,</t>
    </r>
    <r>
      <rPr>
        <b/>
        <sz val="12"/>
        <color indexed="8"/>
        <rFont val="Arial"/>
        <family val="2"/>
      </rPr>
      <t xml:space="preserve"> 6175lm </t>
    </r>
    <r>
      <rPr>
        <sz val="12"/>
        <rFont val="Arial"/>
        <family val="2"/>
      </rPr>
      <t xml:space="preserve">izhodnega svetlobnega toka svetilke, priključna moč svetilke </t>
    </r>
    <r>
      <rPr>
        <b/>
        <sz val="12"/>
        <color indexed="8"/>
        <rFont val="Arial"/>
        <family val="2"/>
      </rPr>
      <t>40,5W</t>
    </r>
    <r>
      <rPr>
        <sz val="12"/>
        <rFont val="Arial"/>
        <family val="2"/>
      </rPr>
      <t>, barvna temperatura vira 4000K, indeks barvnega videza višji od 70. Regulacija brez potrebe samostojnega kabla, na podlagi izračunavanja točke sredine noči, glede na vklop in izklop svetilke, ENEC in ENEC+ certifikat</t>
    </r>
  </si>
  <si>
    <t>PROJEKTANTSKI PREDRAČUN 
Z REKAPITULACIJO STROŠKOV
IV. FAZA</t>
  </si>
  <si>
    <t>IV. CESTNA RAZSVETLJAVA</t>
  </si>
  <si>
    <t>OPOMBA: Zakoličba pločnika ob vozišču R3 in LC Cundrovec - Mali vrh</t>
  </si>
  <si>
    <t>Demontaža ograje iz lesenih elementov</t>
  </si>
  <si>
    <t>Porušitev in odstranitev prepusta iz cevi s premerom 61 do 100 cm</t>
  </si>
  <si>
    <t>12 412</t>
  </si>
  <si>
    <t>Porušitev in odstranitev glave prepusta s premerom 61 do 100 cm</t>
  </si>
  <si>
    <t>12 436</t>
  </si>
  <si>
    <t>OPOMBA: pasovni temelj ograje iz lesenih elementov</t>
  </si>
  <si>
    <t>OPOMBA: Ureditev planuma predvidenega jarka</t>
  </si>
  <si>
    <t>Humuziranje zelenice brez valjanja, v debelini do 15 cm - strojno</t>
  </si>
  <si>
    <t>25 132</t>
  </si>
  <si>
    <t>Dobava in vgraditev dvignjenega vtočnega robnika s prerezom 15/25 cm iz cementnega betona</t>
  </si>
  <si>
    <t>35 275</t>
  </si>
  <si>
    <t xml:space="preserve">Doplačilo za izdelavo kanalizacije v globini 1,1 do 2 m s cevmi premera do 30 cm </t>
  </si>
  <si>
    <t>43 511</t>
  </si>
  <si>
    <t>OPOMBA: Pokrovi cestnih požiralnikih z vtokom pod robnik. Nepovozne površine.</t>
  </si>
  <si>
    <t>Izdelava obloge (obbetoniranje) prepusta krožnega prereza iz cevi s premerom 80 cm s cementnim betonom C 12/15, po načrtu</t>
  </si>
  <si>
    <t>45 133</t>
  </si>
  <si>
    <t>Izdelava prepusta krožnega prereza iz cevi iz polietilena s premerom 80 cm</t>
  </si>
  <si>
    <t>45 154</t>
  </si>
  <si>
    <t>Izdelava poševne vtočne ali iztočne glave prepusta krožnega prereza iz cementnega betona s premerom 80 cm</t>
  </si>
  <si>
    <t>45 214</t>
  </si>
  <si>
    <t xml:space="preserve">Kamnita zložba v betonu - vtočni zid v prepust; lomljenec, razmerje kamen - beton 70% - 30%, kosi premera nad 50 cm, vgradnja armaturne mreže Q335, v zaledje. </t>
  </si>
  <si>
    <t>53 xx2 N</t>
  </si>
  <si>
    <t>kamnita zložba v betonu C25/30</t>
  </si>
  <si>
    <t xml:space="preserve"> armaturna mreža Q335</t>
  </si>
  <si>
    <t>Dobava in vgraditev stebrička za prometni znak iz vroče cinkane jeklene cevi s premerom 64 mm, dolge 2500 mm</t>
  </si>
  <si>
    <t>61 215</t>
  </si>
  <si>
    <t>Ponovna montaža obstoječin prometnih znakov, na nove stebričke / drogove CR</t>
  </si>
  <si>
    <t>OPOMBA: Vključno s točkovnimi temelji premera 40 cm, globine 0,5 m.</t>
  </si>
  <si>
    <t>Prestavitev obstoječega zemeljskega kabla/kanalizacije elektronskih telekomunikacij. Vključno z odkopom, prestavitvijo, zavarovanjem, obetoniranjem in ponovnim zasutjem, skladno s pogoji upravljalca.</t>
  </si>
  <si>
    <t>11 xx2 N</t>
  </si>
  <si>
    <t>Prestavitev obstoječega lesenega razpela, vključno z odstranitvijo, izvedbo temelja in ureditvijo okolice.</t>
  </si>
  <si>
    <t>IV. FAZA
CESTNA RAZSVETLJVA</t>
  </si>
  <si>
    <r>
      <rPr>
        <b/>
        <sz val="12"/>
        <rFont val="Arial"/>
        <family val="2"/>
      </rPr>
      <t>Cestna LED svetilka ClearWay gen2 BGP307 LED84-4S/730 DW50 DDF2</t>
    </r>
    <r>
      <rPr>
        <sz val="12"/>
        <rFont val="Arial"/>
        <family val="2"/>
      </rPr>
      <t>, zaščitena pred prahom in vlago IP66, zaščita proti udarcem IK08, ohišje iz tlačno ulitega aluminija, natik navpično na kandelaber debeline od 42mm do 60mm ali natik na krak s strani debeline 42mm do 60mm, nastavljiv kot natika 0°, 5°, 10° ali 15°, zamenljiv in nadgradljiv optični modul, zamenljiv in nadgradljiv napajalnik, optika za široke ceste,</t>
    </r>
    <r>
      <rPr>
        <b/>
        <sz val="12"/>
        <color indexed="8"/>
        <rFont val="Arial"/>
        <family val="2"/>
      </rPr>
      <t xml:space="preserve"> 6995lm </t>
    </r>
    <r>
      <rPr>
        <sz val="12"/>
        <rFont val="Arial"/>
        <family val="2"/>
      </rPr>
      <t xml:space="preserve">izhodnega svetlobnega toka svetilke, priključna moč svetilke </t>
    </r>
    <r>
      <rPr>
        <b/>
        <sz val="12"/>
        <color indexed="8"/>
        <rFont val="Arial"/>
        <family val="2"/>
      </rPr>
      <t>53W</t>
    </r>
    <r>
      <rPr>
        <sz val="12"/>
        <rFont val="Arial"/>
        <family val="2"/>
      </rPr>
      <t>, barvna temperatura vira 3000K, indeks barvnega videza višji od 70. Regulacija brez potrebe samostojnega kabla, na podlagi izračunavanja točke sredine noči, glede na vklop in izklop svetilke, ENEC in ENEC+ certifikat</t>
    </r>
  </si>
  <si>
    <t>OPOMBA: Prestavitev TK voda na območju predvidenga jarka</t>
  </si>
  <si>
    <t>JR IV. faza R3-676/2204 Sp. Pohanca-Kapele; km 3.3+54.00-km 3.7+80.00: 426 m</t>
  </si>
  <si>
    <t>Pregled vgrajenih cevi s TV kamero</t>
  </si>
  <si>
    <t>43 841</t>
  </si>
  <si>
    <t>IV. FAZA
PLOČNIK S KANALIZACIJO IN KRIŽIŠČE "PRI BUBKI"</t>
  </si>
  <si>
    <t>IV. FAZA
REGIONALNA CESTA</t>
  </si>
  <si>
    <t>IV. FAZA
AVTOBUSNA POSTAJALIŠČA</t>
  </si>
  <si>
    <t>OPOMBA: Strojni izkop kabelskega jarka širine do 1.0m, globine 0.4m po obeleženi trasi nad obstoječim EE kablom. Ročni izkop kabelskega jarka širine do 1.0m, globine 0.4m nad obstoječim EE kablom in odkop obstoječega EE kabla. Strojni izkop - poglobitev dela kabelskega jarka (cca 0.3mx0.4m odvisno obstoječe globine kabla) in prestavitev kabla v poglobljeni del, namestitev prerezanih cevi na kabel, obbetoniranje cevi v višini 10cm nad temenom cevi, zasutje s presejanim izkopanim materialom in tamponom z utrjevanjem po slojih po 20-25cm, dobava in polaganje opozorilnega PVC traku "POZOR ENERGETSKI KABEL" odvoz odvečenega materiala in ureditev terena v prvotno stanje v zemljišču III. kategorije komplet z dobavo materiala.</t>
  </si>
  <si>
    <t>Zaščita/prestavitev obstoječih EE vodov</t>
  </si>
  <si>
    <t>79 xx3 N</t>
  </si>
  <si>
    <t>V. NEPREDVIDENA DELA - 5% od I. - IV. - obračun po dejanskih stroških in potrjeni gradbeni knjigi</t>
  </si>
  <si>
    <t>Popust (%)</t>
  </si>
  <si>
    <t>Skupaj s popustom</t>
  </si>
  <si>
    <t>Izdelava projektne dokumentacije za projekt izvedenih del z geodetskim posnetkom stanja po izvedbi in BCP elaboratom -  za vse dele izvedbe 
(izdela se po 3 kom vsakega dokumenta: PID, BCP in geodetski posnetek v fizični in elektronski obliki v aktivnem in pasivnem formatu)</t>
  </si>
  <si>
    <t>Dokumantacija za PID - strošek izdelave pida zajet v "Pločnik"</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</si>
</sst>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quot;SIT&quot;;\-#,##0\ &quot;SIT&quot;"/>
    <numFmt numFmtId="183" formatCode="#,##0\ &quot;SIT&quot;;[Red]\-#,##0\ &quot;SIT&quot;"/>
    <numFmt numFmtId="184" formatCode="#,##0.00\ &quot;SIT&quot;;\-#,##0.00\ &quot;SIT&quot;"/>
    <numFmt numFmtId="185" formatCode="#,##0.00\ &quot;SIT&quot;;[Red]\-#,##0.00\ &quot;SIT&quot;"/>
    <numFmt numFmtId="186" formatCode="_-* #,##0\ &quot;SIT&quot;_-;\-* #,##0\ &quot;SIT&quot;_-;_-* &quot;-&quot;\ &quot;SIT&quot;_-;_-@_-"/>
    <numFmt numFmtId="187" formatCode="_-* #,##0\ _S_I_T_-;\-* #,##0\ _S_I_T_-;_-* &quot;-&quot;\ _S_I_T_-;_-@_-"/>
    <numFmt numFmtId="188" formatCode="_-* #,##0.00\ &quot;SIT&quot;_-;\-* #,##0.00\ &quot;SIT&quot;_-;_-* &quot;-&quot;??\ &quot;SIT&quot;_-;_-@_-"/>
    <numFmt numFmtId="189" formatCode="_-* #,##0.00\ _S_I_T_-;\-* #,##0.00\ _S_I_T_-;_-* &quot;-&quot;??\ _S_I_T_-;_-@_-"/>
    <numFmt numFmtId="190" formatCode="###,###,###.000"/>
    <numFmt numFmtId="191" formatCode="###,###,###,###.00"/>
    <numFmt numFmtId="192" formatCode="&quot;popust &quot;0.0%&quot; :&quot;"/>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00\ &quot;€&quot;"/>
    <numFmt numFmtId="199" formatCode="[$-424]dddd\,\ dd\.\ mmmm\ yyyy"/>
    <numFmt numFmtId="200" formatCode="#,##0.000"/>
    <numFmt numFmtId="201" formatCode="_-* #,##0.00\ [$EUR]_-;\-* #,##0.00\ [$EUR]_-;_-* &quot;-&quot;??\ [$EUR]_-;_-@_-"/>
    <numFmt numFmtId="202" formatCode="#,##0.00_ ;\-#,##0.00\ "/>
  </numFmts>
  <fonts count="59">
    <font>
      <sz val="10"/>
      <name val="Arial CE"/>
      <family val="0"/>
    </font>
    <font>
      <u val="single"/>
      <sz val="10"/>
      <color indexed="12"/>
      <name val="Arial CE"/>
      <family val="0"/>
    </font>
    <font>
      <u val="single"/>
      <sz val="10"/>
      <color indexed="36"/>
      <name val="Arial CE"/>
      <family val="0"/>
    </font>
    <font>
      <sz val="10"/>
      <name val="Arial"/>
      <family val="2"/>
    </font>
    <font>
      <u val="single"/>
      <sz val="10"/>
      <color indexed="12"/>
      <name val="Arial"/>
      <family val="2"/>
    </font>
    <font>
      <b/>
      <sz val="10"/>
      <name val="Arial"/>
      <family val="2"/>
    </font>
    <font>
      <sz val="12"/>
      <name val="Arial"/>
      <family val="2"/>
    </font>
    <font>
      <vertAlign val="superscript"/>
      <sz val="12"/>
      <name val="Arial"/>
      <family val="2"/>
    </font>
    <font>
      <sz val="10"/>
      <color indexed="9"/>
      <name val="Arial"/>
      <family val="2"/>
    </font>
    <font>
      <b/>
      <sz val="20"/>
      <name val="Arial"/>
      <family val="2"/>
    </font>
    <font>
      <sz val="14"/>
      <name val="Arial"/>
      <family val="2"/>
    </font>
    <font>
      <b/>
      <sz val="11"/>
      <name val="Arial"/>
      <family val="2"/>
    </font>
    <font>
      <b/>
      <sz val="12"/>
      <name val="Arial"/>
      <family val="2"/>
    </font>
    <font>
      <sz val="10"/>
      <color indexed="10"/>
      <name val="Arial"/>
      <family val="2"/>
    </font>
    <font>
      <b/>
      <sz val="12"/>
      <color indexed="10"/>
      <name val="Arial"/>
      <family val="2"/>
    </font>
    <font>
      <sz val="12"/>
      <color indexed="10"/>
      <name val="Arial"/>
      <family val="2"/>
    </font>
    <font>
      <sz val="12"/>
      <color indexed="8"/>
      <name val="Arial"/>
      <family val="2"/>
    </font>
    <font>
      <b/>
      <sz val="12"/>
      <color indexed="12"/>
      <name val="Arial"/>
      <family val="2"/>
    </font>
    <font>
      <sz val="12"/>
      <color indexed="12"/>
      <name val="Arial"/>
      <family val="2"/>
    </font>
    <font>
      <sz val="8"/>
      <name val="Arial"/>
      <family val="2"/>
    </font>
    <font>
      <sz val="11"/>
      <name val="Arial"/>
      <family val="2"/>
    </font>
    <font>
      <b/>
      <sz val="18"/>
      <name val="Arial"/>
      <family val="2"/>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2"/>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hair"/>
      <right style="hair"/>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4" fillId="21" borderId="1" applyNumberFormat="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41" fillId="0" borderId="0">
      <alignment/>
      <protection/>
    </xf>
    <xf numFmtId="0" fontId="3" fillId="0" borderId="0">
      <alignment/>
      <protection/>
    </xf>
    <xf numFmtId="0" fontId="49" fillId="22" borderId="0" applyNumberFormat="0" applyBorder="0" applyAlignment="0" applyProtection="0"/>
    <xf numFmtId="0" fontId="3" fillId="0" borderId="0">
      <alignment/>
      <protection/>
    </xf>
    <xf numFmtId="0" fontId="3" fillId="0" borderId="0">
      <alignment/>
      <protection/>
    </xf>
    <xf numFmtId="0" fontId="3" fillId="0" borderId="0" applyFill="0" applyBorder="0">
      <alignment/>
      <protection/>
    </xf>
    <xf numFmtId="0" fontId="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2" fillId="0" borderId="6" applyNumberFormat="0" applyFill="0" applyAlignment="0" applyProtection="0"/>
    <xf numFmtId="0" fontId="53" fillId="30" borderId="7" applyNumberFormat="0" applyAlignment="0" applyProtection="0"/>
    <xf numFmtId="0" fontId="54" fillId="21" borderId="8" applyNumberFormat="0" applyAlignment="0" applyProtection="0"/>
    <xf numFmtId="0" fontId="55" fillId="31" borderId="0" applyNumberFormat="0" applyBorder="0" applyAlignment="0" applyProtection="0"/>
    <xf numFmtId="188" fontId="0" fillId="0" borderId="0" applyFont="0" applyFill="0" applyBorder="0" applyAlignment="0" applyProtection="0"/>
    <xf numFmtId="186" fontId="0" fillId="0" borderId="0" applyFont="0" applyFill="0" applyBorder="0" applyAlignment="0" applyProtection="0"/>
    <xf numFmtId="188" fontId="0" fillId="0" borderId="0" applyFont="0" applyFill="0" applyBorder="0" applyAlignment="0" applyProtection="0"/>
    <xf numFmtId="188" fontId="3"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9" fontId="0" fillId="0" borderId="0" applyFont="0" applyFill="0" applyBorder="0" applyAlignment="0" applyProtection="0"/>
    <xf numFmtId="0" fontId="56" fillId="32" borderId="8" applyNumberFormat="0" applyAlignment="0" applyProtection="0"/>
    <xf numFmtId="0" fontId="57" fillId="0" borderId="9" applyNumberFormat="0" applyFill="0" applyAlignment="0" applyProtection="0"/>
  </cellStyleXfs>
  <cellXfs count="273">
    <xf numFmtId="0" fontId="0" fillId="0" borderId="0" xfId="0" applyAlignment="1">
      <alignment/>
    </xf>
    <xf numFmtId="4" fontId="12" fillId="0" borderId="0" xfId="0" applyNumberFormat="1" applyFont="1" applyFill="1" applyAlignment="1" applyProtection="1">
      <alignment/>
      <protection locked="0"/>
    </xf>
    <xf numFmtId="4" fontId="6" fillId="0" borderId="0" xfId="0" applyNumberFormat="1" applyFont="1" applyFill="1" applyBorder="1" applyAlignment="1" applyProtection="1">
      <alignment/>
      <protection locked="0"/>
    </xf>
    <xf numFmtId="49" fontId="8" fillId="0" borderId="0" xfId="0" applyNumberFormat="1" applyFont="1" applyFill="1" applyAlignment="1" applyProtection="1">
      <alignment horizontal="left" vertical="top"/>
      <protection/>
    </xf>
    <xf numFmtId="0" fontId="3" fillId="0" borderId="0" xfId="0" applyFont="1" applyFill="1" applyAlignment="1" applyProtection="1">
      <alignment wrapText="1"/>
      <protection/>
    </xf>
    <xf numFmtId="0" fontId="3" fillId="0" borderId="0" xfId="0" applyFont="1" applyFill="1" applyAlignment="1" applyProtection="1">
      <alignment/>
      <protection/>
    </xf>
    <xf numFmtId="4" fontId="3" fillId="0" borderId="0" xfId="0" applyNumberFormat="1" applyFont="1" applyFill="1" applyAlignment="1" applyProtection="1">
      <alignment/>
      <protection/>
    </xf>
    <xf numFmtId="0" fontId="3" fillId="0" borderId="0" xfId="0" applyFont="1" applyFill="1" applyAlignment="1" applyProtection="1">
      <alignment horizontal="center"/>
      <protection/>
    </xf>
    <xf numFmtId="0" fontId="10" fillId="0" borderId="0" xfId="0" applyFont="1" applyFill="1" applyAlignment="1" applyProtection="1">
      <alignment/>
      <protection/>
    </xf>
    <xf numFmtId="49" fontId="3" fillId="0" borderId="0" xfId="0" applyNumberFormat="1" applyFont="1" applyFill="1" applyAlignment="1" applyProtection="1">
      <alignment horizontal="left" vertical="top"/>
      <protection/>
    </xf>
    <xf numFmtId="49" fontId="6" fillId="0" borderId="0" xfId="0" applyNumberFormat="1" applyFont="1" applyFill="1" applyAlignment="1" applyProtection="1">
      <alignment horizontal="left" vertical="top"/>
      <protection/>
    </xf>
    <xf numFmtId="0" fontId="6" fillId="0" borderId="0" xfId="0" applyFont="1" applyFill="1" applyAlignment="1" applyProtection="1">
      <alignment wrapText="1"/>
      <protection/>
    </xf>
    <xf numFmtId="0" fontId="6" fillId="0" borderId="0" xfId="0" applyFont="1" applyFill="1" applyAlignment="1" applyProtection="1">
      <alignment/>
      <protection/>
    </xf>
    <xf numFmtId="49" fontId="6" fillId="0" borderId="10" xfId="0" applyNumberFormat="1" applyFont="1" applyFill="1" applyBorder="1" applyAlignment="1" applyProtection="1">
      <alignment horizontal="left" vertical="top"/>
      <protection/>
    </xf>
    <xf numFmtId="49" fontId="12" fillId="0" borderId="0" xfId="0" applyNumberFormat="1" applyFont="1" applyFill="1" applyAlignment="1" applyProtection="1">
      <alignment horizontal="left" vertical="top"/>
      <protection/>
    </xf>
    <xf numFmtId="0" fontId="12" fillId="0" borderId="0" xfId="0" applyFont="1" applyFill="1" applyAlignment="1" applyProtection="1">
      <alignment horizontal="right"/>
      <protection/>
    </xf>
    <xf numFmtId="0" fontId="12" fillId="0" borderId="0" xfId="0" applyFont="1" applyFill="1" applyAlignment="1" applyProtection="1">
      <alignment/>
      <protection/>
    </xf>
    <xf numFmtId="49" fontId="12" fillId="0" borderId="0" xfId="0" applyNumberFormat="1" applyFont="1" applyFill="1" applyBorder="1" applyAlignment="1" applyProtection="1">
      <alignment horizontal="left" vertical="top"/>
      <protection/>
    </xf>
    <xf numFmtId="0" fontId="12" fillId="0" borderId="0" xfId="0" applyFont="1" applyFill="1" applyBorder="1" applyAlignment="1" applyProtection="1">
      <alignment/>
      <protection/>
    </xf>
    <xf numFmtId="49" fontId="5" fillId="0" borderId="11" xfId="0" applyNumberFormat="1" applyFont="1" applyFill="1" applyBorder="1" applyAlignment="1" applyProtection="1">
      <alignment horizontal="left" vertical="top"/>
      <protection/>
    </xf>
    <xf numFmtId="0" fontId="5" fillId="0" borderId="12" xfId="0" applyFont="1" applyFill="1" applyBorder="1" applyAlignment="1" applyProtection="1">
      <alignment wrapText="1"/>
      <protection/>
    </xf>
    <xf numFmtId="0" fontId="5" fillId="0" borderId="12" xfId="0" applyFont="1" applyFill="1" applyBorder="1" applyAlignment="1" applyProtection="1">
      <alignment horizontal="center"/>
      <protection/>
    </xf>
    <xf numFmtId="49" fontId="5" fillId="0" borderId="0" xfId="0" applyNumberFormat="1" applyFont="1" applyFill="1" applyAlignment="1" applyProtection="1">
      <alignment vertical="top"/>
      <protection/>
    </xf>
    <xf numFmtId="0" fontId="5" fillId="0" borderId="0" xfId="0" applyFont="1" applyFill="1" applyAlignment="1" applyProtection="1">
      <alignment wrapText="1"/>
      <protection/>
    </xf>
    <xf numFmtId="0" fontId="5" fillId="0" borderId="0" xfId="0" applyFont="1" applyFill="1" applyAlignment="1" applyProtection="1">
      <alignment/>
      <protection/>
    </xf>
    <xf numFmtId="4" fontId="5" fillId="0" borderId="0" xfId="0" applyNumberFormat="1" applyFont="1" applyFill="1" applyAlignment="1" applyProtection="1">
      <alignment/>
      <protection/>
    </xf>
    <xf numFmtId="49" fontId="5" fillId="0" borderId="0" xfId="0" applyNumberFormat="1" applyFont="1" applyFill="1" applyAlignment="1" applyProtection="1">
      <alignment horizontal="right" vertical="top"/>
      <protection/>
    </xf>
    <xf numFmtId="0" fontId="5" fillId="0" borderId="0" xfId="0" applyFont="1" applyFill="1" applyAlignment="1" applyProtection="1">
      <alignment horizontal="left" wrapText="1"/>
      <protection/>
    </xf>
    <xf numFmtId="0" fontId="5" fillId="0" borderId="0" xfId="0" applyFont="1" applyFill="1" applyAlignment="1" applyProtection="1">
      <alignment horizontal="right"/>
      <protection/>
    </xf>
    <xf numFmtId="49" fontId="12" fillId="0" borderId="0" xfId="0" applyNumberFormat="1" applyFont="1" applyFill="1" applyAlignment="1" applyProtection="1">
      <alignment horizontal="right" vertical="top"/>
      <protection/>
    </xf>
    <xf numFmtId="0" fontId="12" fillId="0" borderId="0" xfId="0" applyFont="1" applyFill="1" applyAlignment="1" applyProtection="1">
      <alignment horizontal="left" wrapText="1"/>
      <protection/>
    </xf>
    <xf numFmtId="0" fontId="12" fillId="0" borderId="0" xfId="0" applyFont="1" applyFill="1" applyAlignment="1" applyProtection="1">
      <alignment horizontal="justify" wrapText="1"/>
      <protection/>
    </xf>
    <xf numFmtId="4" fontId="12" fillId="0" borderId="0" xfId="0" applyNumberFormat="1" applyFont="1" applyFill="1" applyAlignment="1" applyProtection="1">
      <alignment/>
      <protection/>
    </xf>
    <xf numFmtId="0" fontId="3" fillId="0" borderId="0" xfId="0" applyFont="1" applyFill="1" applyAlignment="1" applyProtection="1">
      <alignment vertical="top" wrapText="1"/>
      <protection/>
    </xf>
    <xf numFmtId="0" fontId="6" fillId="0" borderId="0" xfId="0" applyFont="1" applyFill="1" applyBorder="1" applyAlignment="1" applyProtection="1">
      <alignment horizontal="center"/>
      <protection/>
    </xf>
    <xf numFmtId="2" fontId="6" fillId="0" borderId="0" xfId="0" applyNumberFormat="1" applyFont="1" applyFill="1" applyAlignment="1" applyProtection="1">
      <alignment/>
      <protection/>
    </xf>
    <xf numFmtId="4" fontId="6" fillId="0" borderId="0" xfId="0" applyNumberFormat="1" applyFont="1" applyFill="1" applyBorder="1" applyAlignment="1" applyProtection="1">
      <alignment/>
      <protection/>
    </xf>
    <xf numFmtId="4" fontId="6" fillId="0" borderId="0" xfId="0" applyNumberFormat="1" applyFont="1" applyFill="1" applyBorder="1" applyAlignment="1" applyProtection="1">
      <alignment/>
      <protection/>
    </xf>
    <xf numFmtId="0" fontId="6" fillId="0" borderId="0" xfId="0" applyFont="1" applyFill="1" applyAlignment="1" applyProtection="1">
      <alignment vertical="top"/>
      <protection/>
    </xf>
    <xf numFmtId="0" fontId="3" fillId="0" borderId="0" xfId="0" applyFont="1" applyFill="1" applyAlignment="1" applyProtection="1">
      <alignment horizontal="left" vertical="top" wrapText="1"/>
      <protection/>
    </xf>
    <xf numFmtId="49" fontId="6" fillId="0" borderId="0" xfId="0" applyNumberFormat="1" applyFont="1" applyFill="1" applyBorder="1" applyAlignment="1" applyProtection="1">
      <alignment vertical="top"/>
      <protection/>
    </xf>
    <xf numFmtId="0" fontId="6" fillId="0" borderId="0" xfId="0" applyFont="1" applyFill="1" applyAlignment="1" applyProtection="1">
      <alignment horizontal="justify" vertical="top" wrapText="1"/>
      <protection/>
    </xf>
    <xf numFmtId="49" fontId="6" fillId="0" borderId="0" xfId="71" applyNumberFormat="1" applyFont="1" applyFill="1" applyBorder="1" applyAlignment="1" applyProtection="1">
      <alignment vertical="center"/>
      <protection/>
    </xf>
    <xf numFmtId="4" fontId="12" fillId="0" borderId="0" xfId="0" applyNumberFormat="1" applyFont="1" applyFill="1" applyAlignment="1" applyProtection="1">
      <alignment horizontal="right" wrapText="1"/>
      <protection/>
    </xf>
    <xf numFmtId="4" fontId="14" fillId="0" borderId="0" xfId="0" applyNumberFormat="1" applyFont="1" applyFill="1" applyAlignment="1" applyProtection="1">
      <alignment/>
      <protection/>
    </xf>
    <xf numFmtId="0" fontId="6" fillId="0" borderId="0" xfId="0" applyFont="1" applyFill="1" applyBorder="1" applyAlignment="1" applyProtection="1">
      <alignment/>
      <protection/>
    </xf>
    <xf numFmtId="0" fontId="15" fillId="0" borderId="0" xfId="0" applyFont="1" applyFill="1" applyBorder="1" applyAlignment="1" applyProtection="1">
      <alignment horizontal="center"/>
      <protection/>
    </xf>
    <xf numFmtId="4" fontId="6" fillId="0" borderId="0" xfId="0" applyNumberFormat="1" applyFont="1" applyFill="1" applyAlignment="1" applyProtection="1">
      <alignment/>
      <protection/>
    </xf>
    <xf numFmtId="49" fontId="6" fillId="0" borderId="0" xfId="0" applyNumberFormat="1" applyFont="1" applyFill="1" applyBorder="1" applyAlignment="1" applyProtection="1">
      <alignment horizontal="left" vertical="top"/>
      <protection/>
    </xf>
    <xf numFmtId="0" fontId="6" fillId="0" borderId="0" xfId="0" applyFont="1" applyFill="1" applyAlignment="1" applyProtection="1">
      <alignment horizontal="left" vertical="top" wrapText="1"/>
      <protection/>
    </xf>
    <xf numFmtId="2" fontId="6" fillId="0" borderId="0" xfId="0" applyNumberFormat="1" applyFont="1" applyFill="1" applyAlignment="1" applyProtection="1">
      <alignment horizontal="center"/>
      <protection/>
    </xf>
    <xf numFmtId="4" fontId="6" fillId="0" borderId="0" xfId="0" applyNumberFormat="1" applyFont="1" applyFill="1" applyBorder="1" applyAlignment="1" applyProtection="1">
      <alignment horizontal="center"/>
      <protection/>
    </xf>
    <xf numFmtId="0" fontId="3" fillId="0" borderId="0" xfId="0" applyFont="1" applyFill="1" applyAlignment="1" applyProtection="1">
      <alignment horizontal="left"/>
      <protection/>
    </xf>
    <xf numFmtId="0" fontId="6" fillId="0" borderId="0" xfId="0" applyFont="1" applyFill="1" applyAlignment="1" applyProtection="1">
      <alignment vertical="top"/>
      <protection/>
    </xf>
    <xf numFmtId="0" fontId="6" fillId="0" borderId="0" xfId="0" applyFont="1" applyFill="1" applyAlignment="1" applyProtection="1">
      <alignment/>
      <protection/>
    </xf>
    <xf numFmtId="49" fontId="6" fillId="0" borderId="0" xfId="0" applyNumberFormat="1" applyFont="1" applyFill="1" applyAlignment="1" applyProtection="1">
      <alignment horizontal="right" vertical="top"/>
      <protection/>
    </xf>
    <xf numFmtId="0" fontId="12" fillId="0" borderId="0" xfId="0" applyFont="1" applyFill="1" applyAlignment="1" applyProtection="1">
      <alignment horizontal="right" wrapText="1"/>
      <protection/>
    </xf>
    <xf numFmtId="0" fontId="12" fillId="0" borderId="0" xfId="0" applyFont="1" applyFill="1" applyAlignment="1" applyProtection="1">
      <alignment horizontal="justify" vertical="center"/>
      <protection/>
    </xf>
    <xf numFmtId="0" fontId="12" fillId="0" borderId="0" xfId="0" applyFont="1" applyFill="1" applyAlignment="1" applyProtection="1">
      <alignment vertical="top" wrapText="1"/>
      <protection/>
    </xf>
    <xf numFmtId="0" fontId="12" fillId="0" borderId="0" xfId="0" applyFont="1" applyFill="1" applyAlignment="1" applyProtection="1">
      <alignment wrapText="1"/>
      <protection/>
    </xf>
    <xf numFmtId="0" fontId="6" fillId="0" borderId="0" xfId="0" applyFont="1" applyFill="1" applyAlignment="1" applyProtection="1">
      <alignment horizontal="left" wrapText="1"/>
      <protection/>
    </xf>
    <xf numFmtId="0" fontId="3" fillId="0" borderId="0" xfId="0" applyFont="1" applyFill="1" applyAlignment="1" applyProtection="1">
      <alignment horizontal="left" wrapText="1"/>
      <protection/>
    </xf>
    <xf numFmtId="0" fontId="12" fillId="0" borderId="0" xfId="0" applyFont="1" applyFill="1" applyAlignment="1" applyProtection="1">
      <alignment/>
      <protection/>
    </xf>
    <xf numFmtId="0" fontId="12" fillId="0" borderId="0" xfId="0" applyFont="1" applyFill="1" applyAlignment="1" applyProtection="1">
      <alignment wrapText="1"/>
      <protection/>
    </xf>
    <xf numFmtId="0" fontId="6" fillId="0" borderId="0" xfId="0" applyFont="1" applyFill="1" applyBorder="1" applyAlignment="1" applyProtection="1">
      <alignment horizontal="left" wrapText="1"/>
      <protection/>
    </xf>
    <xf numFmtId="2" fontId="6" fillId="0" borderId="0" xfId="0" applyNumberFormat="1" applyFont="1" applyFill="1" applyBorder="1" applyAlignment="1" applyProtection="1">
      <alignment/>
      <protection/>
    </xf>
    <xf numFmtId="0" fontId="3" fillId="0" borderId="0" xfId="0" applyFont="1" applyFill="1" applyBorder="1" applyAlignment="1" applyProtection="1">
      <alignment horizontal="left" wrapText="1"/>
      <protection/>
    </xf>
    <xf numFmtId="49" fontId="6" fillId="0" borderId="0" xfId="0" applyNumberFormat="1" applyFont="1" applyFill="1" applyBorder="1" applyAlignment="1" applyProtection="1">
      <alignment vertical="top"/>
      <protection/>
    </xf>
    <xf numFmtId="0" fontId="6" fillId="0" borderId="0" xfId="44" applyFont="1" applyFill="1" applyBorder="1" applyAlignment="1" applyProtection="1">
      <alignment wrapText="1"/>
      <protection/>
    </xf>
    <xf numFmtId="0" fontId="6" fillId="0" borderId="0" xfId="0" applyFont="1" applyFill="1" applyBorder="1" applyAlignment="1" applyProtection="1">
      <alignment horizontal="center"/>
      <protection/>
    </xf>
    <xf numFmtId="2" fontId="6" fillId="0" borderId="0" xfId="0" applyNumberFormat="1" applyFont="1" applyFill="1" applyBorder="1" applyAlignment="1" applyProtection="1">
      <alignment/>
      <protection/>
    </xf>
    <xf numFmtId="4" fontId="6" fillId="0" borderId="0" xfId="0" applyNumberFormat="1" applyFont="1" applyFill="1" applyBorder="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horizontal="left" wrapText="1"/>
      <protection/>
    </xf>
    <xf numFmtId="0" fontId="6" fillId="0" borderId="0" xfId="0" applyFont="1" applyFill="1" applyAlignment="1" applyProtection="1">
      <alignment horizontal="right"/>
      <protection/>
    </xf>
    <xf numFmtId="4" fontId="15" fillId="0" borderId="0" xfId="0" applyNumberFormat="1" applyFont="1" applyFill="1" applyAlignment="1" applyProtection="1">
      <alignment/>
      <protection/>
    </xf>
    <xf numFmtId="49" fontId="12"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vertical="center"/>
      <protection/>
    </xf>
    <xf numFmtId="0" fontId="6" fillId="0" borderId="0" xfId="0" applyFont="1" applyFill="1" applyAlignment="1" applyProtection="1">
      <alignment horizontal="center"/>
      <protection/>
    </xf>
    <xf numFmtId="0" fontId="3" fillId="0" borderId="0" xfId="0" applyFont="1" applyFill="1" applyAlignment="1" applyProtection="1">
      <alignment horizontal="left" wrapText="1"/>
      <protection/>
    </xf>
    <xf numFmtId="0" fontId="6" fillId="0" borderId="0" xfId="0" applyFont="1" applyFill="1" applyAlignment="1" applyProtection="1">
      <alignment wrapText="1"/>
      <protection/>
    </xf>
    <xf numFmtId="0" fontId="6" fillId="0" borderId="0" xfId="0" applyFont="1" applyFill="1" applyAlignment="1" applyProtection="1">
      <alignment horizontal="center" wrapText="1"/>
      <protection/>
    </xf>
    <xf numFmtId="4" fontId="16" fillId="0" borderId="0" xfId="0" applyNumberFormat="1" applyFont="1" applyFill="1" applyAlignment="1" applyProtection="1">
      <alignment/>
      <protection/>
    </xf>
    <xf numFmtId="0" fontId="3" fillId="0" borderId="0" xfId="0" applyFont="1" applyFill="1" applyAlignment="1" applyProtection="1">
      <alignment vertical="top"/>
      <protection/>
    </xf>
    <xf numFmtId="0" fontId="3" fillId="0" borderId="0" xfId="0" applyFont="1" applyFill="1" applyAlignment="1" applyProtection="1">
      <alignment wrapText="1"/>
      <protection/>
    </xf>
    <xf numFmtId="49" fontId="6" fillId="0" borderId="0" xfId="0" applyNumberFormat="1" applyFont="1" applyFill="1" applyBorder="1" applyAlignment="1" applyProtection="1">
      <alignment horizontal="left" vertical="center"/>
      <protection/>
    </xf>
    <xf numFmtId="0" fontId="12" fillId="0" borderId="0" xfId="0" applyFont="1" applyFill="1" applyAlignment="1" applyProtection="1">
      <alignment horizontal="right" vertical="center" wrapText="1"/>
      <protection/>
    </xf>
    <xf numFmtId="4" fontId="6" fillId="0" borderId="0" xfId="0" applyNumberFormat="1" applyFont="1" applyFill="1" applyBorder="1" applyAlignment="1" applyProtection="1">
      <alignment vertical="center" wrapText="1"/>
      <protection/>
    </xf>
    <xf numFmtId="4" fontId="6" fillId="0" borderId="0" xfId="0" applyNumberFormat="1" applyFont="1" applyFill="1" applyAlignment="1" applyProtection="1">
      <alignment vertical="center" wrapText="1"/>
      <protection/>
    </xf>
    <xf numFmtId="4" fontId="12" fillId="0" borderId="0" xfId="0" applyNumberFormat="1" applyFont="1" applyFill="1" applyAlignment="1" applyProtection="1">
      <alignment vertical="center" wrapText="1"/>
      <protection/>
    </xf>
    <xf numFmtId="49" fontId="12" fillId="0" borderId="0" xfId="0" applyNumberFormat="1" applyFont="1" applyFill="1" applyAlignment="1" applyProtection="1">
      <alignment vertical="top"/>
      <protection/>
    </xf>
    <xf numFmtId="0" fontId="14" fillId="0" borderId="0" xfId="0" applyFont="1" applyFill="1" applyAlignment="1" applyProtection="1">
      <alignment horizontal="justify" wrapText="1"/>
      <protection/>
    </xf>
    <xf numFmtId="4" fontId="17" fillId="0" borderId="0" xfId="0" applyNumberFormat="1" applyFont="1" applyFill="1" applyAlignment="1" applyProtection="1">
      <alignment/>
      <protection/>
    </xf>
    <xf numFmtId="49" fontId="3" fillId="0" borderId="0" xfId="0" applyNumberFormat="1" applyFont="1" applyFill="1" applyAlignment="1" applyProtection="1">
      <alignment vertical="top"/>
      <protection/>
    </xf>
    <xf numFmtId="0" fontId="19" fillId="0" borderId="13" xfId="0" applyFont="1" applyFill="1" applyBorder="1" applyAlignment="1" applyProtection="1">
      <alignment wrapText="1"/>
      <protection/>
    </xf>
    <xf numFmtId="0" fontId="19" fillId="0" borderId="13" xfId="0" applyFont="1" applyFill="1" applyBorder="1" applyAlignment="1" applyProtection="1">
      <alignment/>
      <protection/>
    </xf>
    <xf numFmtId="4" fontId="6" fillId="0" borderId="0" xfId="0" applyNumberFormat="1" applyFont="1" applyFill="1" applyAlignment="1" applyProtection="1">
      <alignment/>
      <protection locked="0"/>
    </xf>
    <xf numFmtId="4" fontId="6" fillId="0" borderId="0" xfId="0" applyNumberFormat="1" applyFont="1" applyFill="1" applyBorder="1" applyAlignment="1" applyProtection="1">
      <alignment horizontal="center"/>
      <protection locked="0"/>
    </xf>
    <xf numFmtId="4" fontId="6" fillId="0" borderId="0" xfId="0" applyNumberFormat="1" applyFont="1" applyFill="1" applyBorder="1" applyAlignment="1" applyProtection="1">
      <alignment/>
      <protection locked="0"/>
    </xf>
    <xf numFmtId="0" fontId="13" fillId="0" borderId="0" xfId="0" applyFont="1" applyFill="1" applyAlignment="1" applyProtection="1">
      <alignment/>
      <protection/>
    </xf>
    <xf numFmtId="0" fontId="12" fillId="0" borderId="0" xfId="0" applyFont="1" applyFill="1" applyBorder="1" applyAlignment="1" applyProtection="1">
      <alignment horizontal="left" wrapText="1"/>
      <protection/>
    </xf>
    <xf numFmtId="0" fontId="12" fillId="0" borderId="0" xfId="0" applyFont="1" applyFill="1" applyBorder="1" applyAlignment="1" applyProtection="1">
      <alignment horizontal="right"/>
      <protection/>
    </xf>
    <xf numFmtId="4" fontId="14" fillId="0" borderId="0" xfId="0" applyNumberFormat="1" applyFont="1" applyFill="1" applyBorder="1" applyAlignment="1" applyProtection="1">
      <alignment/>
      <protection/>
    </xf>
    <xf numFmtId="4" fontId="12" fillId="0" borderId="0" xfId="0" applyNumberFormat="1" applyFont="1" applyFill="1" applyBorder="1" applyAlignment="1" applyProtection="1">
      <alignment/>
      <protection/>
    </xf>
    <xf numFmtId="0" fontId="6" fillId="0" borderId="0" xfId="0" applyFont="1" applyFill="1" applyAlignment="1" applyProtection="1">
      <alignment horizontal="justify" vertical="top" wrapText="1"/>
      <protection/>
    </xf>
    <xf numFmtId="0" fontId="3" fillId="0" borderId="0" xfId="0" applyFont="1" applyFill="1" applyAlignment="1" applyProtection="1">
      <alignment horizontal="justify" vertical="top" wrapText="1"/>
      <protection/>
    </xf>
    <xf numFmtId="0" fontId="6" fillId="0" borderId="0" xfId="0" applyFont="1" applyFill="1" applyAlignment="1" applyProtection="1">
      <alignment vertical="top" wrapText="1"/>
      <protection/>
    </xf>
    <xf numFmtId="0" fontId="6" fillId="0" borderId="0" xfId="0" applyFont="1" applyFill="1" applyAlignment="1" applyProtection="1">
      <alignment horizontal="left" vertical="top" wrapText="1"/>
      <protection/>
    </xf>
    <xf numFmtId="0" fontId="6" fillId="0" borderId="0" xfId="0" applyFont="1" applyFill="1" applyAlignment="1" applyProtection="1">
      <alignment horizontal="left"/>
      <protection/>
    </xf>
    <xf numFmtId="4" fontId="15" fillId="0" borderId="0" xfId="0" applyNumberFormat="1" applyFont="1" applyFill="1" applyAlignment="1" applyProtection="1">
      <alignment horizontal="left"/>
      <protection/>
    </xf>
    <xf numFmtId="4" fontId="6" fillId="0" borderId="0" xfId="0" applyNumberFormat="1" applyFont="1" applyFill="1" applyAlignment="1" applyProtection="1">
      <alignment horizontal="left"/>
      <protection/>
    </xf>
    <xf numFmtId="49" fontId="6" fillId="0" borderId="0" xfId="0" applyNumberFormat="1" applyFont="1" applyFill="1" applyAlignment="1" applyProtection="1">
      <alignment vertical="top"/>
      <protection/>
    </xf>
    <xf numFmtId="4" fontId="18" fillId="0" borderId="0" xfId="0" applyNumberFormat="1" applyFont="1" applyFill="1" applyAlignment="1" applyProtection="1">
      <alignment/>
      <protection/>
    </xf>
    <xf numFmtId="4" fontId="12" fillId="0" borderId="0" xfId="0" applyNumberFormat="1" applyFont="1" applyFill="1" applyBorder="1" applyAlignment="1" applyProtection="1">
      <alignment/>
      <protection locked="0"/>
    </xf>
    <xf numFmtId="4" fontId="6" fillId="0" borderId="0" xfId="0" applyNumberFormat="1" applyFont="1" applyFill="1" applyAlignment="1" applyProtection="1">
      <alignment horizontal="left"/>
      <protection locked="0"/>
    </xf>
    <xf numFmtId="4" fontId="6" fillId="0" borderId="0" xfId="0" applyNumberFormat="1" applyFont="1" applyFill="1" applyAlignment="1" applyProtection="1">
      <alignment vertical="center" wrapText="1"/>
      <protection locked="0"/>
    </xf>
    <xf numFmtId="0" fontId="3" fillId="0" borderId="0" xfId="0" applyFont="1" applyAlignment="1" applyProtection="1">
      <alignment/>
      <protection/>
    </xf>
    <xf numFmtId="0" fontId="11" fillId="0" borderId="0" xfId="0" applyFont="1" applyAlignment="1" applyProtection="1">
      <alignment horizontal="center" vertical="center" wrapText="1"/>
      <protection/>
    </xf>
    <xf numFmtId="49" fontId="6" fillId="0" borderId="0" xfId="0" applyNumberFormat="1" applyFont="1" applyAlignment="1" applyProtection="1">
      <alignment horizontal="left" vertical="top"/>
      <protection/>
    </xf>
    <xf numFmtId="0" fontId="6" fillId="0" borderId="0" xfId="0" applyFont="1" applyAlignment="1" applyProtection="1">
      <alignment wrapText="1"/>
      <protection/>
    </xf>
    <xf numFmtId="4" fontId="6" fillId="0" borderId="0" xfId="0" applyNumberFormat="1" applyFont="1" applyAlignment="1" applyProtection="1">
      <alignment/>
      <protection/>
    </xf>
    <xf numFmtId="0" fontId="3" fillId="0" borderId="0" xfId="0" applyFont="1" applyAlignment="1" applyProtection="1">
      <alignment horizontal="center" wrapText="1"/>
      <protection/>
    </xf>
    <xf numFmtId="49" fontId="6" fillId="0" borderId="10" xfId="0" applyNumberFormat="1" applyFont="1" applyBorder="1" applyAlignment="1" applyProtection="1">
      <alignment horizontal="left" vertical="top"/>
      <protection/>
    </xf>
    <xf numFmtId="49" fontId="12" fillId="0" borderId="0" xfId="0" applyNumberFormat="1" applyFont="1" applyAlignment="1" applyProtection="1">
      <alignment horizontal="left" vertical="top"/>
      <protection/>
    </xf>
    <xf numFmtId="0" fontId="12" fillId="0" borderId="0" xfId="0" applyFont="1" applyAlignment="1" applyProtection="1">
      <alignment horizontal="right"/>
      <protection/>
    </xf>
    <xf numFmtId="0" fontId="9" fillId="0" borderId="0" xfId="0" applyFont="1" applyAlignment="1" applyProtection="1">
      <alignment horizontal="right"/>
      <protection/>
    </xf>
    <xf numFmtId="4" fontId="9" fillId="0" borderId="0" xfId="0" applyNumberFormat="1" applyFont="1" applyAlignment="1" applyProtection="1">
      <alignment/>
      <protection/>
    </xf>
    <xf numFmtId="0" fontId="12" fillId="0" borderId="0" xfId="0" applyFont="1" applyAlignment="1" applyProtection="1">
      <alignment horizontal="left" wrapText="1"/>
      <protection/>
    </xf>
    <xf numFmtId="49" fontId="5" fillId="0" borderId="11" xfId="0" applyNumberFormat="1" applyFont="1" applyBorder="1" applyAlignment="1" applyProtection="1">
      <alignment horizontal="left" vertical="top"/>
      <protection/>
    </xf>
    <xf numFmtId="0" fontId="5" fillId="0" borderId="12" xfId="0" applyFont="1" applyBorder="1" applyAlignment="1" applyProtection="1">
      <alignment wrapText="1"/>
      <protection/>
    </xf>
    <xf numFmtId="0" fontId="5" fillId="0" borderId="12" xfId="0" applyFont="1" applyBorder="1" applyAlignment="1" applyProtection="1">
      <alignment horizontal="center"/>
      <protection/>
    </xf>
    <xf numFmtId="4" fontId="12" fillId="0" borderId="0" xfId="0" applyNumberFormat="1" applyFont="1" applyAlignment="1" applyProtection="1">
      <alignment vertical="top" wrapText="1"/>
      <protection/>
    </xf>
    <xf numFmtId="1" fontId="6" fillId="0" borderId="0" xfId="0" applyNumberFormat="1" applyFont="1" applyAlignment="1" applyProtection="1">
      <alignment/>
      <protection/>
    </xf>
    <xf numFmtId="4" fontId="6" fillId="0" borderId="0" xfId="0" applyNumberFormat="1" applyFont="1" applyAlignment="1" applyProtection="1">
      <alignment/>
      <protection/>
    </xf>
    <xf numFmtId="4" fontId="12" fillId="0" borderId="0" xfId="0" applyNumberFormat="1" applyFont="1" applyAlignment="1" applyProtection="1">
      <alignment horizontal="center" vertical="top" wrapText="1"/>
      <protection/>
    </xf>
    <xf numFmtId="1" fontId="12" fillId="0" borderId="0" xfId="0" applyNumberFormat="1" applyFont="1" applyAlignment="1" applyProtection="1">
      <alignment horizontal="center" vertical="top" wrapText="1"/>
      <protection/>
    </xf>
    <xf numFmtId="4" fontId="5" fillId="0" borderId="0" xfId="0" applyNumberFormat="1" applyFont="1" applyAlignment="1" applyProtection="1">
      <alignment horizontal="center" vertical="top" wrapText="1"/>
      <protection/>
    </xf>
    <xf numFmtId="4" fontId="6" fillId="0" borderId="0" xfId="0" applyNumberFormat="1" applyFont="1" applyAlignment="1" applyProtection="1">
      <alignment vertical="top" wrapText="1"/>
      <protection/>
    </xf>
    <xf numFmtId="1" fontId="6" fillId="0" borderId="0" xfId="0" applyNumberFormat="1" applyFont="1" applyAlignment="1" applyProtection="1">
      <alignment horizontal="center"/>
      <protection/>
    </xf>
    <xf numFmtId="4" fontId="6" fillId="0" borderId="0" xfId="0" applyNumberFormat="1" applyFont="1" applyAlignment="1" applyProtection="1">
      <alignment horizontal="left" vertical="top" wrapText="1"/>
      <protection/>
    </xf>
    <xf numFmtId="49" fontId="12" fillId="0" borderId="14" xfId="0" applyNumberFormat="1" applyFont="1" applyBorder="1" applyAlignment="1" applyProtection="1">
      <alignment horizontal="left" vertical="top"/>
      <protection/>
    </xf>
    <xf numFmtId="4" fontId="12" fillId="0" borderId="15" xfId="0" applyNumberFormat="1" applyFont="1" applyBorder="1" applyAlignment="1" applyProtection="1">
      <alignment vertical="top" wrapText="1"/>
      <protection/>
    </xf>
    <xf numFmtId="1" fontId="12" fillId="0" borderId="15" xfId="0" applyNumberFormat="1" applyFont="1" applyBorder="1" applyAlignment="1" applyProtection="1">
      <alignment/>
      <protection/>
    </xf>
    <xf numFmtId="4" fontId="12" fillId="0" borderId="15" xfId="0" applyNumberFormat="1" applyFont="1" applyBorder="1" applyAlignment="1" applyProtection="1">
      <alignment/>
      <protection/>
    </xf>
    <xf numFmtId="4" fontId="12" fillId="0" borderId="16" xfId="0" applyNumberFormat="1" applyFont="1" applyBorder="1" applyAlignment="1" applyProtection="1">
      <alignment/>
      <protection/>
    </xf>
    <xf numFmtId="1" fontId="12" fillId="0" borderId="0" xfId="0" applyNumberFormat="1" applyFont="1" applyAlignment="1" applyProtection="1">
      <alignment/>
      <protection/>
    </xf>
    <xf numFmtId="4" fontId="12" fillId="0" borderId="0" xfId="0" applyNumberFormat="1" applyFont="1" applyAlignment="1" applyProtection="1">
      <alignment/>
      <protection/>
    </xf>
    <xf numFmtId="4" fontId="5" fillId="0" borderId="0" xfId="0" applyNumberFormat="1" applyFont="1" applyAlignment="1" applyProtection="1">
      <alignment horizontal="center"/>
      <protection/>
    </xf>
    <xf numFmtId="0" fontId="6" fillId="0" borderId="0" xfId="0" applyFont="1" applyAlignment="1" applyProtection="1">
      <alignment horizontal="left" vertical="center" wrapText="1"/>
      <protection/>
    </xf>
    <xf numFmtId="49" fontId="3" fillId="0" borderId="0" xfId="0" applyNumberFormat="1" applyFont="1" applyAlignment="1" applyProtection="1">
      <alignment vertical="top"/>
      <protection/>
    </xf>
    <xf numFmtId="0" fontId="3" fillId="0" borderId="0" xfId="0" applyFont="1" applyAlignment="1" applyProtection="1">
      <alignment wrapText="1"/>
      <protection/>
    </xf>
    <xf numFmtId="4" fontId="3" fillId="0" borderId="0" xfId="0" applyNumberFormat="1" applyFont="1" applyAlignment="1" applyProtection="1">
      <alignment/>
      <protection/>
    </xf>
    <xf numFmtId="4" fontId="6" fillId="0" borderId="0" xfId="0" applyNumberFormat="1" applyFont="1" applyAlignment="1" applyProtection="1">
      <alignment/>
      <protection locked="0"/>
    </xf>
    <xf numFmtId="4" fontId="12" fillId="0" borderId="15" xfId="0" applyNumberFormat="1" applyFont="1" applyBorder="1" applyAlignment="1" applyProtection="1">
      <alignment/>
      <protection locked="0"/>
    </xf>
    <xf numFmtId="4" fontId="12" fillId="0" borderId="0" xfId="0" applyNumberFormat="1" applyFont="1" applyAlignment="1" applyProtection="1">
      <alignment/>
      <protection locked="0"/>
    </xf>
    <xf numFmtId="4" fontId="5" fillId="0" borderId="0" xfId="0" applyNumberFormat="1" applyFont="1" applyAlignment="1" applyProtection="1">
      <alignment horizontal="center" vertical="top" wrapText="1"/>
      <protection locked="0"/>
    </xf>
    <xf numFmtId="4" fontId="5" fillId="0" borderId="0" xfId="0" applyNumberFormat="1" applyFont="1" applyAlignment="1" applyProtection="1">
      <alignment horizontal="center"/>
      <protection locked="0"/>
    </xf>
    <xf numFmtId="49" fontId="8" fillId="0" borderId="0" xfId="0" applyNumberFormat="1" applyFont="1" applyAlignment="1" applyProtection="1">
      <alignment horizontal="left" vertical="top"/>
      <protection/>
    </xf>
    <xf numFmtId="0" fontId="3" fillId="0" borderId="0" xfId="0" applyFont="1" applyAlignment="1" applyProtection="1">
      <alignment horizontal="center"/>
      <protection/>
    </xf>
    <xf numFmtId="0" fontId="10" fillId="0" borderId="0" xfId="0" applyFont="1" applyAlignment="1" applyProtection="1">
      <alignment/>
      <protection/>
    </xf>
    <xf numFmtId="49" fontId="3" fillId="0" borderId="0" xfId="0" applyNumberFormat="1" applyFont="1" applyAlignment="1" applyProtection="1">
      <alignment horizontal="left" vertical="top"/>
      <protection/>
    </xf>
    <xf numFmtId="0" fontId="6" fillId="0" borderId="0" xfId="0" applyFont="1" applyAlignment="1" applyProtection="1">
      <alignment/>
      <protection/>
    </xf>
    <xf numFmtId="0" fontId="12" fillId="0" borderId="0" xfId="0" applyFont="1" applyAlignment="1" applyProtection="1">
      <alignment/>
      <protection/>
    </xf>
    <xf numFmtId="49" fontId="12" fillId="0" borderId="0" xfId="0" applyNumberFormat="1" applyFont="1" applyBorder="1" applyAlignment="1" applyProtection="1">
      <alignment horizontal="left" vertical="top"/>
      <protection/>
    </xf>
    <xf numFmtId="0" fontId="12" fillId="0" borderId="0" xfId="0" applyFont="1" applyBorder="1" applyAlignment="1" applyProtection="1">
      <alignment/>
      <protection/>
    </xf>
    <xf numFmtId="49" fontId="5" fillId="0" borderId="0" xfId="0" applyNumberFormat="1" applyFont="1" applyAlignment="1" applyProtection="1">
      <alignment vertical="top"/>
      <protection/>
    </xf>
    <xf numFmtId="0" fontId="5" fillId="0" borderId="0" xfId="0" applyFont="1" applyAlignment="1" applyProtection="1">
      <alignment wrapText="1"/>
      <protection/>
    </xf>
    <xf numFmtId="0" fontId="5" fillId="0" borderId="0" xfId="0" applyFont="1" applyAlignment="1" applyProtection="1">
      <alignment/>
      <protection/>
    </xf>
    <xf numFmtId="4" fontId="5" fillId="0" borderId="0" xfId="0" applyNumberFormat="1" applyFont="1" applyAlignment="1" applyProtection="1">
      <alignment/>
      <protection/>
    </xf>
    <xf numFmtId="49" fontId="5" fillId="0" borderId="0" xfId="0" applyNumberFormat="1" applyFont="1" applyAlignment="1" applyProtection="1">
      <alignment horizontal="right" vertical="top"/>
      <protection/>
    </xf>
    <xf numFmtId="0" fontId="5" fillId="0" borderId="0" xfId="0" applyFont="1" applyAlignment="1" applyProtection="1">
      <alignment horizontal="left" wrapText="1"/>
      <protection/>
    </xf>
    <xf numFmtId="0" fontId="5" fillId="0" borderId="0" xfId="0" applyFont="1" applyAlignment="1" applyProtection="1">
      <alignment horizontal="right"/>
      <protection/>
    </xf>
    <xf numFmtId="49" fontId="12" fillId="0" borderId="0" xfId="0" applyNumberFormat="1" applyFont="1" applyAlignment="1" applyProtection="1">
      <alignment horizontal="right" vertical="top"/>
      <protection/>
    </xf>
    <xf numFmtId="0" fontId="12" fillId="0" borderId="0" xfId="0" applyFont="1" applyAlignment="1" applyProtection="1">
      <alignment horizontal="justify" wrapText="1"/>
      <protection/>
    </xf>
    <xf numFmtId="0" fontId="6" fillId="0" borderId="0" xfId="0" applyFont="1" applyAlignment="1" applyProtection="1">
      <alignment vertical="top"/>
      <protection/>
    </xf>
    <xf numFmtId="0" fontId="6" fillId="0" borderId="0" xfId="0" applyFont="1" applyAlignment="1" applyProtection="1">
      <alignment horizontal="left" wrapText="1"/>
      <protection/>
    </xf>
    <xf numFmtId="0" fontId="3" fillId="0" borderId="0" xfId="0" applyFont="1" applyAlignment="1" applyProtection="1">
      <alignment horizontal="left" wrapText="1"/>
      <protection/>
    </xf>
    <xf numFmtId="0" fontId="6" fillId="0" borderId="0" xfId="0" applyFont="1" applyAlignment="1" applyProtection="1">
      <alignment horizontal="center"/>
      <protection/>
    </xf>
    <xf numFmtId="0" fontId="3" fillId="0" borderId="0" xfId="0" applyFont="1" applyAlignment="1" applyProtection="1">
      <alignment vertical="top" wrapText="1"/>
      <protection/>
    </xf>
    <xf numFmtId="0" fontId="6" fillId="0" borderId="0" xfId="0" applyFont="1" applyAlignment="1" applyProtection="1">
      <alignment horizontal="justify" vertical="top" wrapText="1"/>
      <protection/>
    </xf>
    <xf numFmtId="2" fontId="6" fillId="0" borderId="0" xfId="0" applyNumberFormat="1" applyFont="1" applyAlignment="1" applyProtection="1">
      <alignment/>
      <protection/>
    </xf>
    <xf numFmtId="4" fontId="6" fillId="0" borderId="0" xfId="0" applyNumberFormat="1" applyFont="1" applyBorder="1" applyAlignment="1" applyProtection="1">
      <alignment/>
      <protection/>
    </xf>
    <xf numFmtId="0" fontId="6" fillId="0" borderId="0" xfId="0" applyFont="1" applyFill="1" applyAlignment="1" applyProtection="1">
      <alignment horizontal="left" vertical="center" wrapText="1"/>
      <protection/>
    </xf>
    <xf numFmtId="0" fontId="3" fillId="0" borderId="0" xfId="0" applyFont="1" applyFill="1" applyAlignment="1" applyProtection="1">
      <alignment horizontal="left" vertical="center" wrapText="1"/>
      <protection/>
    </xf>
    <xf numFmtId="2" fontId="6" fillId="0" borderId="0" xfId="0" applyNumberFormat="1" applyFont="1" applyFill="1" applyBorder="1" applyAlignment="1" applyProtection="1">
      <alignment/>
      <protection/>
    </xf>
    <xf numFmtId="0" fontId="20" fillId="0" borderId="0" xfId="0" applyFont="1" applyFill="1" applyAlignment="1" applyProtection="1">
      <alignment wrapText="1"/>
      <protection/>
    </xf>
    <xf numFmtId="49" fontId="6" fillId="0" borderId="0" xfId="0" applyNumberFormat="1" applyFont="1" applyFill="1" applyBorder="1" applyAlignment="1" applyProtection="1">
      <alignment horizontal="left" vertical="justify"/>
      <protection/>
    </xf>
    <xf numFmtId="4" fontId="12" fillId="0" borderId="0" xfId="0" applyNumberFormat="1" applyFont="1" applyAlignment="1" applyProtection="1">
      <alignment horizontal="right" wrapText="1"/>
      <protection/>
    </xf>
    <xf numFmtId="0" fontId="3" fillId="0" borderId="0" xfId="0" applyFont="1" applyAlignment="1" applyProtection="1">
      <alignment horizontal="left" vertical="top" wrapText="1"/>
      <protection/>
    </xf>
    <xf numFmtId="0" fontId="6" fillId="0" borderId="0" xfId="0" applyFont="1" applyAlignment="1" applyProtection="1">
      <alignment horizontal="left" vertical="top" wrapText="1"/>
      <protection/>
    </xf>
    <xf numFmtId="0" fontId="6" fillId="0" borderId="0" xfId="0" applyFont="1" applyAlignment="1" applyProtection="1">
      <alignment horizontal="justify" vertical="top" wrapText="1"/>
      <protection/>
    </xf>
    <xf numFmtId="49" fontId="6" fillId="0" borderId="0" xfId="0" applyNumberFormat="1" applyFont="1" applyAlignment="1" applyProtection="1">
      <alignment horizontal="right" vertical="top"/>
      <protection/>
    </xf>
    <xf numFmtId="0" fontId="12" fillId="0" borderId="0" xfId="0" applyFont="1" applyAlignment="1" applyProtection="1">
      <alignment horizontal="right" wrapText="1"/>
      <protection/>
    </xf>
    <xf numFmtId="0" fontId="12" fillId="0" borderId="0" xfId="0" applyFont="1" applyAlignment="1" applyProtection="1">
      <alignment horizontal="justify" vertical="center"/>
      <protection/>
    </xf>
    <xf numFmtId="0" fontId="12" fillId="0" borderId="0" xfId="0" applyFont="1" applyAlignment="1" applyProtection="1">
      <alignment vertical="top" wrapText="1"/>
      <protection/>
    </xf>
    <xf numFmtId="0" fontId="12" fillId="0" borderId="0" xfId="0" applyFont="1" applyAlignment="1" applyProtection="1">
      <alignment wrapText="1"/>
      <protection/>
    </xf>
    <xf numFmtId="0" fontId="6" fillId="33" borderId="0" xfId="0" applyFont="1" applyFill="1" applyAlignment="1" applyProtection="1">
      <alignment vertical="top"/>
      <protection/>
    </xf>
    <xf numFmtId="0" fontId="12" fillId="0" borderId="0" xfId="0" applyFont="1" applyAlignment="1" applyProtection="1">
      <alignment/>
      <protection/>
    </xf>
    <xf numFmtId="0" fontId="12" fillId="0" borderId="0" xfId="0" applyFont="1" applyAlignment="1" applyProtection="1">
      <alignment wrapText="1"/>
      <protection/>
    </xf>
    <xf numFmtId="0" fontId="12" fillId="0" borderId="0" xfId="0" applyFont="1" applyBorder="1" applyAlignment="1" applyProtection="1">
      <alignment horizontal="left" wrapText="1"/>
      <protection/>
    </xf>
    <xf numFmtId="0" fontId="12" fillId="0" borderId="0" xfId="0" applyFont="1" applyBorder="1" applyAlignment="1" applyProtection="1">
      <alignment horizontal="right"/>
      <protection/>
    </xf>
    <xf numFmtId="4" fontId="12" fillId="0" borderId="0" xfId="0" applyNumberFormat="1" applyFont="1" applyBorder="1" applyAlignment="1" applyProtection="1">
      <alignment/>
      <protection/>
    </xf>
    <xf numFmtId="0" fontId="6" fillId="0" borderId="0" xfId="0" applyFont="1" applyAlignment="1" applyProtection="1">
      <alignment vertical="top"/>
      <protection/>
    </xf>
    <xf numFmtId="0" fontId="3" fillId="0" borderId="0" xfId="0" applyFont="1" applyAlignment="1" applyProtection="1">
      <alignment horizontal="justify" vertical="top" wrapText="1"/>
      <protection/>
    </xf>
    <xf numFmtId="0" fontId="3" fillId="0" borderId="0" xfId="0" applyFont="1" applyAlignment="1" applyProtection="1">
      <alignment vertical="top"/>
      <protection/>
    </xf>
    <xf numFmtId="0" fontId="12" fillId="0" borderId="0" xfId="0" applyFont="1" applyFill="1" applyAlignment="1" applyProtection="1">
      <alignment horizontal="left" vertical="top" wrapText="1"/>
      <protection/>
    </xf>
    <xf numFmtId="49" fontId="12" fillId="0" borderId="0" xfId="0" applyNumberFormat="1" applyFont="1" applyAlignment="1" applyProtection="1">
      <alignment vertical="center"/>
      <protection/>
    </xf>
    <xf numFmtId="0" fontId="6" fillId="0" borderId="0" xfId="0" applyFont="1" applyAlignment="1" applyProtection="1">
      <alignment horizontal="left"/>
      <protection/>
    </xf>
    <xf numFmtId="4" fontId="6" fillId="0" borderId="0" xfId="0" applyNumberFormat="1" applyFont="1" applyAlignment="1" applyProtection="1">
      <alignment horizontal="left"/>
      <protection/>
    </xf>
    <xf numFmtId="49" fontId="6" fillId="0" borderId="0" xfId="0" applyNumberFormat="1" applyFont="1" applyAlignment="1" applyProtection="1">
      <alignment vertical="top"/>
      <protection/>
    </xf>
    <xf numFmtId="0" fontId="6" fillId="0" borderId="0" xfId="0" applyFont="1" applyAlignment="1" applyProtection="1">
      <alignment vertical="top" wrapText="1"/>
      <protection/>
    </xf>
    <xf numFmtId="0" fontId="6" fillId="0" borderId="0" xfId="0" applyFont="1" applyAlignment="1" applyProtection="1">
      <alignment horizontal="center" wrapText="1"/>
      <protection/>
    </xf>
    <xf numFmtId="0" fontId="6" fillId="0" borderId="0" xfId="0" applyFont="1" applyAlignment="1" applyProtection="1">
      <alignment horizontal="right"/>
      <protection/>
    </xf>
    <xf numFmtId="0" fontId="3" fillId="0" borderId="0" xfId="0" applyFont="1" applyAlignment="1" applyProtection="1">
      <alignment/>
      <protection/>
    </xf>
    <xf numFmtId="4" fontId="14" fillId="0" borderId="0" xfId="0" applyNumberFormat="1" applyFont="1" applyAlignment="1" applyProtection="1">
      <alignment/>
      <protection/>
    </xf>
    <xf numFmtId="0" fontId="15" fillId="0" borderId="0" xfId="0" applyFont="1" applyFill="1" applyBorder="1" applyAlignment="1" applyProtection="1">
      <alignment/>
      <protection/>
    </xf>
    <xf numFmtId="0" fontId="20" fillId="0" borderId="0" xfId="0" applyFont="1" applyFill="1" applyAlignment="1" applyProtection="1">
      <alignment horizontal="left" vertical="top" wrapText="1"/>
      <protection/>
    </xf>
    <xf numFmtId="0" fontId="6" fillId="0" borderId="0" xfId="0" applyFont="1" applyFill="1" applyBorder="1" applyAlignment="1" applyProtection="1">
      <alignment horizontal="center" vertical="center"/>
      <protection/>
    </xf>
    <xf numFmtId="4" fontId="17" fillId="0" borderId="0" xfId="0" applyNumberFormat="1" applyFont="1" applyAlignment="1" applyProtection="1">
      <alignment/>
      <protection/>
    </xf>
    <xf numFmtId="4" fontId="15" fillId="0" borderId="0" xfId="0" applyNumberFormat="1" applyFont="1" applyAlignment="1" applyProtection="1">
      <alignment/>
      <protection/>
    </xf>
    <xf numFmtId="4" fontId="18" fillId="0" borderId="0" xfId="0" applyNumberFormat="1" applyFont="1" applyAlignment="1" applyProtection="1">
      <alignment/>
      <protection/>
    </xf>
    <xf numFmtId="49" fontId="12" fillId="0" borderId="0" xfId="0" applyNumberFormat="1" applyFont="1" applyAlignment="1" applyProtection="1">
      <alignment vertical="top"/>
      <protection/>
    </xf>
    <xf numFmtId="0" fontId="14" fillId="0" borderId="0" xfId="0" applyFont="1" applyAlignment="1" applyProtection="1">
      <alignment horizontal="justify" wrapText="1"/>
      <protection/>
    </xf>
    <xf numFmtId="4" fontId="6" fillId="0" borderId="0" xfId="0" applyNumberFormat="1" applyFont="1" applyBorder="1" applyAlignment="1" applyProtection="1">
      <alignment/>
      <protection locked="0"/>
    </xf>
    <xf numFmtId="4" fontId="12" fillId="0" borderId="0" xfId="0" applyNumberFormat="1" applyFont="1" applyBorder="1" applyAlignment="1" applyProtection="1">
      <alignment/>
      <protection locked="0"/>
    </xf>
    <xf numFmtId="0" fontId="3" fillId="0" borderId="0" xfId="0" applyFont="1" applyAlignment="1" applyProtection="1">
      <alignment/>
      <protection locked="0"/>
    </xf>
    <xf numFmtId="2" fontId="6" fillId="0" borderId="0" xfId="0" applyNumberFormat="1" applyFont="1" applyFill="1" applyAlignment="1" applyProtection="1">
      <alignment/>
      <protection locked="0"/>
    </xf>
    <xf numFmtId="4" fontId="6" fillId="0" borderId="0" xfId="0" applyNumberFormat="1" applyFont="1" applyAlignment="1" applyProtection="1">
      <alignment horizontal="left"/>
      <protection locked="0"/>
    </xf>
    <xf numFmtId="10" fontId="12" fillId="34" borderId="0" xfId="0" applyNumberFormat="1" applyFont="1" applyFill="1" applyAlignment="1" applyProtection="1">
      <alignment/>
      <protection locked="0"/>
    </xf>
    <xf numFmtId="4" fontId="12" fillId="0" borderId="0" xfId="0" applyNumberFormat="1" applyFont="1" applyAlignment="1" applyProtection="1">
      <alignment/>
      <protection/>
    </xf>
    <xf numFmtId="4" fontId="6" fillId="0" borderId="0" xfId="0" applyNumberFormat="1" applyFont="1" applyFill="1" applyAlignment="1" applyProtection="1">
      <alignment/>
      <protection/>
    </xf>
    <xf numFmtId="4" fontId="12" fillId="0" borderId="0" xfId="0" applyNumberFormat="1" applyFont="1" applyFill="1" applyAlignment="1" applyProtection="1">
      <alignment/>
      <protection/>
    </xf>
    <xf numFmtId="4" fontId="6" fillId="0" borderId="0" xfId="0" applyNumberFormat="1" applyFont="1" applyFill="1" applyAlignment="1" applyProtection="1">
      <alignment vertical="top" wrapText="1"/>
      <protection/>
    </xf>
    <xf numFmtId="0" fontId="9" fillId="0" borderId="0" xfId="0" applyFont="1" applyAlignment="1" applyProtection="1">
      <alignment horizontal="center" vertical="justify" wrapText="1"/>
      <protection/>
    </xf>
    <xf numFmtId="0" fontId="21" fillId="0" borderId="0" xfId="0" applyFont="1" applyAlignment="1" applyProtection="1">
      <alignment horizontal="center" vertical="justify" wrapText="1"/>
      <protection/>
    </xf>
    <xf numFmtId="0" fontId="11" fillId="0" borderId="0" xfId="0" applyFont="1" applyAlignment="1" applyProtection="1">
      <alignment horizontal="center" vertical="center" wrapText="1"/>
      <protection/>
    </xf>
    <xf numFmtId="0" fontId="3" fillId="0" borderId="0" xfId="0" applyFont="1" applyAlignment="1" applyProtection="1">
      <alignment horizontal="center" wrapText="1"/>
      <protection/>
    </xf>
    <xf numFmtId="0" fontId="3" fillId="0" borderId="0" xfId="0" applyFont="1" applyAlignment="1" applyProtection="1">
      <alignment horizontal="center"/>
      <protection/>
    </xf>
    <xf numFmtId="0" fontId="5" fillId="0" borderId="0" xfId="0" applyFont="1" applyAlignment="1" applyProtection="1">
      <alignment horizontal="center" wrapText="1"/>
      <protection/>
    </xf>
    <xf numFmtId="0" fontId="6" fillId="0" borderId="0" xfId="0" applyFont="1" applyAlignment="1" applyProtection="1">
      <alignment wrapText="1"/>
      <protection/>
    </xf>
    <xf numFmtId="4" fontId="6" fillId="0" borderId="0" xfId="0" applyNumberFormat="1" applyFont="1" applyAlignment="1" applyProtection="1">
      <alignment/>
      <protection/>
    </xf>
    <xf numFmtId="0" fontId="3" fillId="0" borderId="10" xfId="0" applyFont="1" applyBorder="1" applyAlignment="1" applyProtection="1">
      <alignment horizontal="center" wrapText="1"/>
      <protection/>
    </xf>
    <xf numFmtId="4" fontId="6" fillId="0" borderId="10" xfId="0" applyNumberFormat="1" applyFont="1" applyBorder="1" applyAlignment="1" applyProtection="1">
      <alignment horizontal="center"/>
      <protection/>
    </xf>
    <xf numFmtId="0" fontId="12" fillId="0" borderId="0" xfId="0" applyFont="1" applyBorder="1" applyAlignment="1" applyProtection="1">
      <alignment horizontal="center" wrapText="1"/>
      <protection/>
    </xf>
    <xf numFmtId="0" fontId="12" fillId="0" borderId="0" xfId="0" applyFont="1" applyBorder="1" applyAlignment="1" applyProtection="1">
      <alignment horizontal="center"/>
      <protection/>
    </xf>
    <xf numFmtId="0" fontId="12" fillId="0" borderId="0" xfId="0" applyFont="1" applyAlignment="1" applyProtection="1">
      <alignment horizontal="center" wrapText="1"/>
      <protection/>
    </xf>
    <xf numFmtId="0" fontId="12" fillId="0" borderId="0" xfId="0" applyFont="1" applyAlignment="1" applyProtection="1">
      <alignment horizontal="center"/>
      <protection/>
    </xf>
    <xf numFmtId="0" fontId="6" fillId="0" borderId="17" xfId="0" applyFont="1" applyBorder="1" applyAlignment="1" applyProtection="1">
      <alignment horizontal="center" wrapText="1"/>
      <protection/>
    </xf>
    <xf numFmtId="4" fontId="6" fillId="0" borderId="0" xfId="0" applyNumberFormat="1" applyFont="1" applyAlignment="1" applyProtection="1">
      <alignment horizontal="center"/>
      <protection/>
    </xf>
    <xf numFmtId="0" fontId="12" fillId="0" borderId="0" xfId="0" applyFont="1" applyAlignment="1" applyProtection="1">
      <alignment horizontal="right"/>
      <protection/>
    </xf>
    <xf numFmtId="0" fontId="6" fillId="0" borderId="17" xfId="0" applyFont="1" applyFill="1" applyBorder="1" applyAlignment="1" applyProtection="1">
      <alignment horizontal="center" wrapText="1"/>
      <protection/>
    </xf>
    <xf numFmtId="4" fontId="6" fillId="0" borderId="0" xfId="0" applyNumberFormat="1" applyFont="1" applyFill="1" applyAlignment="1" applyProtection="1">
      <alignment horizontal="center"/>
      <protection/>
    </xf>
    <xf numFmtId="0" fontId="12" fillId="0" borderId="0" xfId="0" applyFont="1" applyFill="1" applyAlignment="1" applyProtection="1">
      <alignment horizontal="right"/>
      <protection/>
    </xf>
    <xf numFmtId="0" fontId="12" fillId="0" borderId="0" xfId="0" applyFont="1" applyFill="1" applyBorder="1" applyAlignment="1" applyProtection="1">
      <alignment horizontal="center" wrapText="1"/>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wrapText="1"/>
      <protection/>
    </xf>
    <xf numFmtId="0" fontId="12" fillId="0" borderId="0" xfId="0" applyFont="1" applyFill="1" applyAlignment="1" applyProtection="1">
      <alignment horizontal="center"/>
      <protection/>
    </xf>
    <xf numFmtId="0" fontId="3" fillId="0" borderId="0" xfId="0" applyFont="1" applyFill="1" applyAlignment="1" applyProtection="1">
      <alignment horizontal="center" wrapText="1"/>
      <protection/>
    </xf>
    <xf numFmtId="4" fontId="6" fillId="0" borderId="0" xfId="0" applyNumberFormat="1" applyFont="1" applyFill="1" applyAlignment="1" applyProtection="1">
      <alignment/>
      <protection/>
    </xf>
    <xf numFmtId="0" fontId="3" fillId="0" borderId="10" xfId="0" applyFont="1" applyFill="1" applyBorder="1" applyAlignment="1" applyProtection="1">
      <alignment horizontal="center" wrapText="1"/>
      <protection/>
    </xf>
    <xf numFmtId="4" fontId="6" fillId="0" borderId="10" xfId="0" applyNumberFormat="1" applyFont="1" applyFill="1" applyBorder="1" applyAlignment="1" applyProtection="1">
      <alignment horizontal="center"/>
      <protection/>
    </xf>
    <xf numFmtId="0" fontId="6" fillId="0" borderId="0" xfId="0" applyFont="1" applyFill="1" applyAlignment="1" applyProtection="1">
      <alignment wrapText="1"/>
      <protection/>
    </xf>
    <xf numFmtId="0" fontId="3" fillId="0" borderId="0" xfId="0" applyFont="1" applyFill="1" applyAlignment="1" applyProtection="1">
      <alignment horizontal="center"/>
      <protection/>
    </xf>
    <xf numFmtId="0" fontId="9" fillId="0" borderId="0" xfId="0" applyFont="1" applyFill="1" applyAlignment="1" applyProtection="1">
      <alignment horizontal="center" vertical="justify" wrapText="1"/>
      <protection/>
    </xf>
    <xf numFmtId="0" fontId="21" fillId="0" borderId="0" xfId="0" applyFont="1" applyFill="1" applyAlignment="1" applyProtection="1">
      <alignment horizontal="center" vertical="justify" wrapText="1"/>
      <protection/>
    </xf>
    <xf numFmtId="0" fontId="11" fillId="0" borderId="0" xfId="0" applyFont="1" applyFill="1" applyAlignment="1" applyProtection="1">
      <alignment horizontal="center" vertical="center" wrapText="1"/>
      <protection/>
    </xf>
    <xf numFmtId="0" fontId="5" fillId="0" borderId="0" xfId="0" applyFont="1" applyFill="1" applyAlignment="1" applyProtection="1">
      <alignment horizontal="center" wrapText="1"/>
      <protection/>
    </xf>
    <xf numFmtId="4" fontId="58" fillId="0" borderId="0" xfId="0" applyNumberFormat="1" applyFont="1" applyAlignment="1" applyProtection="1">
      <alignment/>
      <protection/>
    </xf>
    <xf numFmtId="0" fontId="6" fillId="0" borderId="10" xfId="0" applyFont="1" applyBorder="1" applyAlignment="1" applyProtection="1">
      <alignment/>
      <protection/>
    </xf>
    <xf numFmtId="0" fontId="12" fillId="0" borderId="0" xfId="0" applyFont="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wrapText="1"/>
      <protection/>
    </xf>
    <xf numFmtId="0" fontId="9" fillId="0" borderId="0" xfId="0" applyFont="1" applyAlignment="1" applyProtection="1">
      <alignment horizontal="right"/>
      <protection/>
    </xf>
  </cellXfs>
  <cellStyles count="6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Hiperpovezava 2" xfId="35"/>
    <cellStyle name="Izhod" xfId="36"/>
    <cellStyle name="Naslov" xfId="37"/>
    <cellStyle name="Naslov 1" xfId="38"/>
    <cellStyle name="Naslov 2" xfId="39"/>
    <cellStyle name="Naslov 3" xfId="40"/>
    <cellStyle name="Naslov 4" xfId="41"/>
    <cellStyle name="Navadno 10 2" xfId="42"/>
    <cellStyle name="Navadno 12" xfId="43"/>
    <cellStyle name="Navadno 2" xfId="44"/>
    <cellStyle name="Navadno 2 2 2 2" xfId="45"/>
    <cellStyle name="Navadno 3" xfId="46"/>
    <cellStyle name="Navadno 6" xfId="47"/>
    <cellStyle name="Nevtralno" xfId="48"/>
    <cellStyle name="Normal 2 2" xfId="49"/>
    <cellStyle name="Normal 3" xfId="50"/>
    <cellStyle name="Normal_1.3.2" xfId="51"/>
    <cellStyle name="Followed Hyperlink" xfId="52"/>
    <cellStyle name="Percent" xfId="53"/>
    <cellStyle name="Opomba" xfId="54"/>
    <cellStyle name="Opozorilo" xfId="55"/>
    <cellStyle name="Pojasnjevalno besedilo" xfId="56"/>
    <cellStyle name="Poudarek1" xfId="57"/>
    <cellStyle name="Poudarek2" xfId="58"/>
    <cellStyle name="Poudarek3" xfId="59"/>
    <cellStyle name="Poudarek4" xfId="60"/>
    <cellStyle name="Poudarek5" xfId="61"/>
    <cellStyle name="Poudarek6" xfId="62"/>
    <cellStyle name="Povezana celica" xfId="63"/>
    <cellStyle name="Preveri celico" xfId="64"/>
    <cellStyle name="Računanje" xfId="65"/>
    <cellStyle name="Slabo" xfId="66"/>
    <cellStyle name="Currency" xfId="67"/>
    <cellStyle name="Currency [0]" xfId="68"/>
    <cellStyle name="Valuta 2" xfId="69"/>
    <cellStyle name="Valuta 4" xfId="70"/>
    <cellStyle name="Comma" xfId="71"/>
    <cellStyle name="Comma [0]" xfId="72"/>
    <cellStyle name="Vejica 2" xfId="73"/>
    <cellStyle name="Vnos" xfId="74"/>
    <cellStyle name="Vsota"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G451"/>
  <sheetViews>
    <sheetView tabSelected="1" view="pageLayout" zoomScaleNormal="115" zoomScaleSheetLayoutView="115" workbookViewId="0" topLeftCell="A4">
      <selection activeCell="D27" sqref="D27"/>
    </sheetView>
  </sheetViews>
  <sheetFormatPr defaultColWidth="9.00390625" defaultRowHeight="12.75"/>
  <cols>
    <col min="1" max="1" width="10.125" style="149" bestFit="1" customWidth="1"/>
    <col min="2" max="2" width="44.25390625" style="150" customWidth="1"/>
    <col min="3" max="3" width="9.125" style="116" customWidth="1"/>
    <col min="4" max="4" width="15.75390625" style="151" customWidth="1"/>
    <col min="5" max="5" width="16.625" style="116" customWidth="1"/>
    <col min="6" max="16384" width="9.125" style="116" customWidth="1"/>
  </cols>
  <sheetData>
    <row r="1" ht="26.25" customHeight="1">
      <c r="A1" s="157"/>
    </row>
    <row r="2" spans="1:4" ht="84.75" customHeight="1">
      <c r="A2" s="233" t="s">
        <v>396</v>
      </c>
      <c r="B2" s="233"/>
      <c r="C2" s="233"/>
      <c r="D2" s="233"/>
    </row>
    <row r="3" spans="1:4" s="159" customFormat="1" ht="45" customHeight="1">
      <c r="A3" s="235" t="s">
        <v>126</v>
      </c>
      <c r="B3" s="235"/>
      <c r="C3" s="235"/>
      <c r="D3" s="235"/>
    </row>
    <row r="4" spans="1:4" ht="12.75">
      <c r="A4" s="160"/>
      <c r="B4" s="236"/>
      <c r="C4" s="236"/>
      <c r="D4" s="236"/>
    </row>
    <row r="5" spans="1:4" ht="12.75">
      <c r="A5" s="160"/>
      <c r="B5" s="238"/>
      <c r="C5" s="236"/>
      <c r="D5" s="236"/>
    </row>
    <row r="6" spans="1:4" ht="12.75">
      <c r="A6" s="160"/>
      <c r="B6" s="236"/>
      <c r="C6" s="236"/>
      <c r="D6" s="236"/>
    </row>
    <row r="7" spans="1:4" ht="12.75">
      <c r="A7" s="160"/>
      <c r="B7" s="236"/>
      <c r="C7" s="236"/>
      <c r="D7" s="236"/>
    </row>
    <row r="8" spans="1:4" ht="12.75">
      <c r="A8" s="160"/>
      <c r="B8" s="236"/>
      <c r="C8" s="236"/>
      <c r="D8" s="236"/>
    </row>
    <row r="9" spans="1:5" s="161" customFormat="1" ht="15">
      <c r="A9" s="118"/>
      <c r="B9" s="239" t="s">
        <v>296</v>
      </c>
      <c r="C9" s="239"/>
      <c r="D9" s="239"/>
      <c r="E9" s="133">
        <f>'PLOČNIK; IV. FAZA'!E28</f>
        <v>0</v>
      </c>
    </row>
    <row r="10" spans="1:4" s="161" customFormat="1" ht="15">
      <c r="A10" s="118"/>
      <c r="B10" s="119"/>
      <c r="C10" s="119"/>
      <c r="D10" s="119"/>
    </row>
    <row r="11" spans="1:5" s="161" customFormat="1" ht="15">
      <c r="A11" s="118"/>
      <c r="B11" s="119" t="s">
        <v>260</v>
      </c>
      <c r="C11" s="119"/>
      <c r="D11" s="119"/>
      <c r="E11" s="133">
        <f>'CESTA; IV. FAZA'!E22</f>
        <v>0</v>
      </c>
    </row>
    <row r="12" spans="1:4" s="161" customFormat="1" ht="15">
      <c r="A12" s="118"/>
      <c r="B12" s="119"/>
      <c r="C12" s="119"/>
      <c r="D12" s="119"/>
    </row>
    <row r="13" spans="1:5" s="161" customFormat="1" ht="15">
      <c r="A13" s="118"/>
      <c r="B13" s="119" t="s">
        <v>261</v>
      </c>
      <c r="C13" s="119"/>
      <c r="D13" s="119"/>
      <c r="E13" s="133">
        <f>'AP; IV. FAZA'!E20</f>
        <v>0</v>
      </c>
    </row>
    <row r="14" spans="1:4" s="161" customFormat="1" ht="15">
      <c r="A14" s="118"/>
      <c r="B14" s="119"/>
      <c r="C14" s="119"/>
      <c r="D14" s="119"/>
    </row>
    <row r="15" spans="1:5" s="161" customFormat="1" ht="15">
      <c r="A15" s="118"/>
      <c r="B15" s="239" t="s">
        <v>397</v>
      </c>
      <c r="C15" s="239"/>
      <c r="D15" s="239"/>
      <c r="E15" s="133">
        <f>'CR; IV. FAZA'!E14</f>
        <v>0</v>
      </c>
    </row>
    <row r="16" spans="1:5" s="161" customFormat="1" ht="15">
      <c r="A16" s="118"/>
      <c r="B16" s="119"/>
      <c r="C16" s="119"/>
      <c r="D16" s="119"/>
      <c r="E16" s="133"/>
    </row>
    <row r="17" spans="1:7" s="161" customFormat="1" ht="45">
      <c r="A17" s="118"/>
      <c r="B17" s="119" t="s">
        <v>442</v>
      </c>
      <c r="C17" s="119"/>
      <c r="D17" s="119"/>
      <c r="E17" s="133">
        <f>G17*0.05</f>
        <v>0</v>
      </c>
      <c r="G17" s="267">
        <f>E9+E11+E13+E15</f>
        <v>0</v>
      </c>
    </row>
    <row r="18" spans="1:5" s="161" customFormat="1" ht="15.75" thickBot="1">
      <c r="A18" s="122"/>
      <c r="B18" s="241"/>
      <c r="C18" s="241"/>
      <c r="D18" s="241"/>
      <c r="E18" s="268"/>
    </row>
    <row r="19" spans="1:4" s="161" customFormat="1" ht="15">
      <c r="A19" s="118"/>
      <c r="B19" s="247"/>
      <c r="C19" s="247"/>
      <c r="D19" s="247"/>
    </row>
    <row r="20" spans="1:5" s="162" customFormat="1" ht="15.75">
      <c r="A20" s="123"/>
      <c r="B20" s="269" t="s">
        <v>34</v>
      </c>
      <c r="C20" s="269"/>
      <c r="D20" s="269"/>
      <c r="E20" s="146">
        <f>SUM(E9:E17)</f>
        <v>0</v>
      </c>
    </row>
    <row r="21" spans="1:5" s="162" customFormat="1" ht="15.75">
      <c r="A21" s="123"/>
      <c r="B21" s="269" t="s">
        <v>443</v>
      </c>
      <c r="C21" s="269"/>
      <c r="D21" s="228">
        <v>0</v>
      </c>
      <c r="E21" s="146">
        <f>-(E20*D21)</f>
        <v>0</v>
      </c>
    </row>
    <row r="22" spans="1:5" s="162" customFormat="1" ht="15.75">
      <c r="A22" s="123"/>
      <c r="B22" s="269" t="s">
        <v>444</v>
      </c>
      <c r="C22" s="269"/>
      <c r="D22" s="269"/>
      <c r="E22" s="146">
        <f>E21+E20</f>
        <v>0</v>
      </c>
    </row>
    <row r="23" spans="1:5" s="161" customFormat="1" ht="15">
      <c r="A23" s="118"/>
      <c r="B23" s="270" t="s">
        <v>36</v>
      </c>
      <c r="C23" s="270"/>
      <c r="D23" s="270"/>
      <c r="E23" s="133">
        <f>E22*0.22</f>
        <v>0</v>
      </c>
    </row>
    <row r="24" spans="1:4" s="161" customFormat="1" ht="15">
      <c r="A24" s="118"/>
      <c r="B24" s="271"/>
      <c r="C24" s="271"/>
      <c r="D24" s="271"/>
    </row>
    <row r="25" spans="1:5" s="162" customFormat="1" ht="26.25">
      <c r="A25" s="123"/>
      <c r="B25" s="272" t="s">
        <v>33</v>
      </c>
      <c r="C25" s="272"/>
      <c r="D25" s="272"/>
      <c r="E25" s="146">
        <f>E22+E23</f>
        <v>0</v>
      </c>
    </row>
    <row r="26" spans="1:4" s="162" customFormat="1" ht="15.75">
      <c r="A26" s="123"/>
      <c r="B26" s="245"/>
      <c r="C26" s="245"/>
      <c r="D26" s="245"/>
    </row>
    <row r="32" spans="1:3" s="151" customFormat="1" ht="12.75">
      <c r="A32" s="149"/>
      <c r="B32" s="150"/>
      <c r="C32" s="116"/>
    </row>
    <row r="33" spans="1:3" s="151" customFormat="1" ht="12.75">
      <c r="A33" s="149"/>
      <c r="B33" s="150"/>
      <c r="C33" s="116"/>
    </row>
    <row r="34" spans="1:3" s="151" customFormat="1" ht="12.75">
      <c r="A34" s="149"/>
      <c r="B34" s="150"/>
      <c r="C34" s="116"/>
    </row>
    <row r="35" spans="1:3" s="151" customFormat="1" ht="12.75">
      <c r="A35" s="149"/>
      <c r="B35" s="150"/>
      <c r="C35" s="116"/>
    </row>
    <row r="36" spans="1:3" s="151" customFormat="1" ht="12.75">
      <c r="A36" s="149"/>
      <c r="B36" s="150"/>
      <c r="C36" s="116"/>
    </row>
    <row r="37" spans="1:3" s="151" customFormat="1" ht="12.75">
      <c r="A37" s="149"/>
      <c r="B37" s="150"/>
      <c r="C37" s="116"/>
    </row>
    <row r="38" spans="1:3" s="151" customFormat="1" ht="12.75">
      <c r="A38" s="149"/>
      <c r="B38" s="150"/>
      <c r="C38" s="116"/>
    </row>
    <row r="39" spans="1:3" s="151" customFormat="1" ht="36.75" customHeight="1">
      <c r="A39" s="149"/>
      <c r="B39" s="94"/>
      <c r="C39" s="116"/>
    </row>
    <row r="40" spans="1:3" s="151" customFormat="1" ht="12.75">
      <c r="A40" s="149"/>
      <c r="B40" s="95"/>
      <c r="C40" s="116"/>
    </row>
    <row r="41" spans="1:3" s="151" customFormat="1" ht="12.75">
      <c r="A41" s="149"/>
      <c r="B41" s="95"/>
      <c r="C41" s="116"/>
    </row>
    <row r="42" spans="1:3" s="151" customFormat="1" ht="12.75">
      <c r="A42" s="149"/>
      <c r="B42" s="95"/>
      <c r="C42" s="116"/>
    </row>
    <row r="43" spans="1:3" s="151" customFormat="1" ht="12.75">
      <c r="A43" s="149"/>
      <c r="B43" s="150"/>
      <c r="C43" s="116"/>
    </row>
    <row r="44" spans="1:3" s="151" customFormat="1" ht="12.75">
      <c r="A44" s="149"/>
      <c r="B44" s="150"/>
      <c r="C44" s="116"/>
    </row>
    <row r="45" spans="1:3" s="151" customFormat="1" ht="12.75">
      <c r="A45" s="149"/>
      <c r="B45" s="150"/>
      <c r="C45" s="116"/>
    </row>
    <row r="46" spans="1:3" s="151" customFormat="1" ht="12.75">
      <c r="A46" s="149"/>
      <c r="B46" s="150"/>
      <c r="C46" s="116"/>
    </row>
    <row r="47" spans="1:3" s="151" customFormat="1" ht="12.75">
      <c r="A47" s="149"/>
      <c r="B47" s="150"/>
      <c r="C47" s="116"/>
    </row>
    <row r="48" spans="1:3" s="151" customFormat="1" ht="12.75">
      <c r="A48" s="149"/>
      <c r="B48" s="150"/>
      <c r="C48" s="116"/>
    </row>
    <row r="49" spans="1:3" s="151" customFormat="1" ht="12.75">
      <c r="A49" s="149"/>
      <c r="B49" s="150"/>
      <c r="C49" s="116"/>
    </row>
    <row r="50" spans="1:3" s="151" customFormat="1" ht="12.75">
      <c r="A50" s="149"/>
      <c r="B50" s="150"/>
      <c r="C50" s="116"/>
    </row>
    <row r="51" spans="1:3" s="151" customFormat="1" ht="12.75">
      <c r="A51" s="149"/>
      <c r="B51" s="150"/>
      <c r="C51" s="116"/>
    </row>
    <row r="52" spans="1:3" s="151" customFormat="1" ht="12.75">
      <c r="A52" s="149"/>
      <c r="B52" s="150"/>
      <c r="C52" s="116"/>
    </row>
    <row r="53" spans="1:3" s="151" customFormat="1" ht="12.75">
      <c r="A53" s="149"/>
      <c r="B53" s="150"/>
      <c r="C53" s="116"/>
    </row>
    <row r="54" spans="1:3" s="151" customFormat="1" ht="12.75">
      <c r="A54" s="149"/>
      <c r="B54" s="150"/>
      <c r="C54" s="116"/>
    </row>
    <row r="55" spans="1:3" s="151" customFormat="1" ht="12.75">
      <c r="A55" s="149"/>
      <c r="B55" s="150"/>
      <c r="C55" s="116"/>
    </row>
    <row r="56" spans="1:3" s="151" customFormat="1" ht="12.75">
      <c r="A56" s="149"/>
      <c r="B56" s="150"/>
      <c r="C56" s="116"/>
    </row>
    <row r="57" spans="1:3" s="151" customFormat="1" ht="12.75">
      <c r="A57" s="149"/>
      <c r="B57" s="150"/>
      <c r="C57" s="116"/>
    </row>
    <row r="58" spans="1:3" s="151" customFormat="1" ht="12.75">
      <c r="A58" s="149"/>
      <c r="B58" s="150"/>
      <c r="C58" s="116"/>
    </row>
    <row r="59" spans="1:3" s="151" customFormat="1" ht="12.75">
      <c r="A59" s="149"/>
      <c r="B59" s="150"/>
      <c r="C59" s="116"/>
    </row>
    <row r="60" spans="1:3" s="151" customFormat="1" ht="12.75">
      <c r="A60" s="149"/>
      <c r="B60" s="150"/>
      <c r="C60" s="116"/>
    </row>
    <row r="61" spans="1:3" s="151" customFormat="1" ht="12.75">
      <c r="A61" s="149"/>
      <c r="B61" s="150"/>
      <c r="C61" s="116"/>
    </row>
    <row r="62" spans="1:3" s="151" customFormat="1" ht="12.75">
      <c r="A62" s="149"/>
      <c r="B62" s="150"/>
      <c r="C62" s="116"/>
    </row>
    <row r="63" spans="1:3" s="151" customFormat="1" ht="12.75">
      <c r="A63" s="149"/>
      <c r="B63" s="150"/>
      <c r="C63" s="116"/>
    </row>
    <row r="64" spans="1:3" s="151" customFormat="1" ht="12.75">
      <c r="A64" s="149"/>
      <c r="B64" s="150"/>
      <c r="C64" s="116"/>
    </row>
    <row r="65" spans="1:3" s="151" customFormat="1" ht="12.75">
      <c r="A65" s="149"/>
      <c r="B65" s="150"/>
      <c r="C65" s="116"/>
    </row>
    <row r="66" spans="1:3" s="151" customFormat="1" ht="12.75">
      <c r="A66" s="149"/>
      <c r="B66" s="150"/>
      <c r="C66" s="116"/>
    </row>
    <row r="67" spans="1:3" s="151" customFormat="1" ht="12.75">
      <c r="A67" s="149"/>
      <c r="B67" s="150"/>
      <c r="C67" s="116"/>
    </row>
    <row r="68" spans="1:3" s="151" customFormat="1" ht="12.75">
      <c r="A68" s="149"/>
      <c r="B68" s="150"/>
      <c r="C68" s="116"/>
    </row>
    <row r="69" spans="1:3" s="151" customFormat="1" ht="12.75">
      <c r="A69" s="149"/>
      <c r="B69" s="150"/>
      <c r="C69" s="116"/>
    </row>
    <row r="70" spans="1:3" s="151" customFormat="1" ht="12.75">
      <c r="A70" s="149"/>
      <c r="B70" s="150"/>
      <c r="C70" s="116"/>
    </row>
    <row r="71" spans="1:3" s="151" customFormat="1" ht="12.75">
      <c r="A71" s="149"/>
      <c r="B71" s="150"/>
      <c r="C71" s="116"/>
    </row>
    <row r="72" spans="1:3" s="151" customFormat="1" ht="12.75">
      <c r="A72" s="149"/>
      <c r="B72" s="150"/>
      <c r="C72" s="116"/>
    </row>
    <row r="73" spans="1:3" s="151" customFormat="1" ht="12.75">
      <c r="A73" s="149"/>
      <c r="B73" s="150"/>
      <c r="C73" s="116"/>
    </row>
    <row r="74" spans="1:3" s="151" customFormat="1" ht="12.75">
      <c r="A74" s="149"/>
      <c r="B74" s="150"/>
      <c r="C74" s="116"/>
    </row>
    <row r="75" spans="1:3" s="151" customFormat="1" ht="12.75">
      <c r="A75" s="149"/>
      <c r="B75" s="150"/>
      <c r="C75" s="116"/>
    </row>
    <row r="76" spans="1:3" s="151" customFormat="1" ht="12.75">
      <c r="A76" s="149"/>
      <c r="B76" s="150"/>
      <c r="C76" s="116"/>
    </row>
    <row r="77" spans="1:3" s="151" customFormat="1" ht="12.75">
      <c r="A77" s="149"/>
      <c r="B77" s="150"/>
      <c r="C77" s="116"/>
    </row>
    <row r="78" spans="1:3" s="151" customFormat="1" ht="12.75">
      <c r="A78" s="149"/>
      <c r="B78" s="150"/>
      <c r="C78" s="116"/>
    </row>
    <row r="79" spans="1:3" s="151" customFormat="1" ht="12.75">
      <c r="A79" s="149"/>
      <c r="B79" s="150"/>
      <c r="C79" s="116"/>
    </row>
    <row r="80" spans="1:3" s="151" customFormat="1" ht="12.75">
      <c r="A80" s="149"/>
      <c r="B80" s="150"/>
      <c r="C80" s="116"/>
    </row>
    <row r="81" spans="1:3" s="151" customFormat="1" ht="12.75">
      <c r="A81" s="149"/>
      <c r="B81" s="150"/>
      <c r="C81" s="116"/>
    </row>
    <row r="82" spans="1:3" s="151" customFormat="1" ht="12.75">
      <c r="A82" s="149"/>
      <c r="B82" s="150"/>
      <c r="C82" s="116"/>
    </row>
    <row r="83" spans="1:3" s="151" customFormat="1" ht="12.75">
      <c r="A83" s="149"/>
      <c r="B83" s="150"/>
      <c r="C83" s="116"/>
    </row>
    <row r="84" spans="1:3" s="151" customFormat="1" ht="12.75">
      <c r="A84" s="149"/>
      <c r="B84" s="150"/>
      <c r="C84" s="116"/>
    </row>
    <row r="85" spans="1:3" s="151" customFormat="1" ht="12.75">
      <c r="A85" s="149"/>
      <c r="B85" s="150"/>
      <c r="C85" s="116"/>
    </row>
    <row r="86" spans="1:3" s="151" customFormat="1" ht="12.75">
      <c r="A86" s="149"/>
      <c r="B86" s="150"/>
      <c r="C86" s="116"/>
    </row>
    <row r="87" spans="1:3" s="151" customFormat="1" ht="12.75">
      <c r="A87" s="149"/>
      <c r="B87" s="150"/>
      <c r="C87" s="116"/>
    </row>
    <row r="88" spans="1:3" s="151" customFormat="1" ht="12.75">
      <c r="A88" s="149"/>
      <c r="B88" s="150"/>
      <c r="C88" s="116"/>
    </row>
    <row r="89" spans="1:3" s="151" customFormat="1" ht="12.75">
      <c r="A89" s="149"/>
      <c r="B89" s="150"/>
      <c r="C89" s="116"/>
    </row>
    <row r="90" spans="1:3" s="151" customFormat="1" ht="12.75">
      <c r="A90" s="149"/>
      <c r="B90" s="150"/>
      <c r="C90" s="116"/>
    </row>
    <row r="91" spans="1:3" s="151" customFormat="1" ht="12.75">
      <c r="A91" s="149"/>
      <c r="B91" s="150"/>
      <c r="C91" s="116"/>
    </row>
    <row r="92" spans="1:3" s="151" customFormat="1" ht="12.75">
      <c r="A92" s="149"/>
      <c r="B92" s="150"/>
      <c r="C92" s="116"/>
    </row>
    <row r="93" spans="1:3" s="151" customFormat="1" ht="12.75">
      <c r="A93" s="149"/>
      <c r="B93" s="150"/>
      <c r="C93" s="116"/>
    </row>
    <row r="94" spans="1:3" s="151" customFormat="1" ht="12.75">
      <c r="A94" s="149"/>
      <c r="B94" s="150"/>
      <c r="C94" s="116"/>
    </row>
    <row r="95" spans="1:3" s="151" customFormat="1" ht="12.75">
      <c r="A95" s="149"/>
      <c r="B95" s="150"/>
      <c r="C95" s="116"/>
    </row>
    <row r="96" spans="1:3" s="151" customFormat="1" ht="12.75">
      <c r="A96" s="149"/>
      <c r="B96" s="150"/>
      <c r="C96" s="116"/>
    </row>
    <row r="97" spans="1:3" s="151" customFormat="1" ht="12.75">
      <c r="A97" s="149"/>
      <c r="B97" s="150"/>
      <c r="C97" s="116"/>
    </row>
    <row r="98" spans="1:3" s="151" customFormat="1" ht="12.75">
      <c r="A98" s="149"/>
      <c r="B98" s="150"/>
      <c r="C98" s="116"/>
    </row>
    <row r="99" spans="1:3" s="151" customFormat="1" ht="12.75">
      <c r="A99" s="149"/>
      <c r="B99" s="150"/>
      <c r="C99" s="116"/>
    </row>
    <row r="100" spans="1:3" s="151" customFormat="1" ht="12.75">
      <c r="A100" s="149"/>
      <c r="B100" s="150"/>
      <c r="C100" s="116"/>
    </row>
    <row r="101" spans="1:3" s="151" customFormat="1" ht="12.75">
      <c r="A101" s="149"/>
      <c r="B101" s="150"/>
      <c r="C101" s="116"/>
    </row>
    <row r="102" spans="1:3" s="151" customFormat="1" ht="12.75">
      <c r="A102" s="149"/>
      <c r="B102" s="150"/>
      <c r="C102" s="116"/>
    </row>
    <row r="103" spans="1:3" s="151" customFormat="1" ht="12.75">
      <c r="A103" s="149"/>
      <c r="B103" s="150"/>
      <c r="C103" s="116"/>
    </row>
    <row r="104" spans="1:3" s="151" customFormat="1" ht="12.75">
      <c r="A104" s="149"/>
      <c r="B104" s="150"/>
      <c r="C104" s="116"/>
    </row>
    <row r="105" spans="1:3" s="151" customFormat="1" ht="12.75">
      <c r="A105" s="149"/>
      <c r="B105" s="150"/>
      <c r="C105" s="116"/>
    </row>
    <row r="106" spans="1:3" s="151" customFormat="1" ht="12.75">
      <c r="A106" s="149"/>
      <c r="B106" s="150"/>
      <c r="C106" s="116"/>
    </row>
    <row r="107" spans="1:3" s="151" customFormat="1" ht="12.75">
      <c r="A107" s="149"/>
      <c r="B107" s="150"/>
      <c r="C107" s="116"/>
    </row>
    <row r="108" spans="1:3" s="151" customFormat="1" ht="12.75">
      <c r="A108" s="149"/>
      <c r="B108" s="150"/>
      <c r="C108" s="116"/>
    </row>
    <row r="109" spans="1:3" s="151" customFormat="1" ht="12.75">
      <c r="A109" s="149"/>
      <c r="B109" s="150"/>
      <c r="C109" s="116"/>
    </row>
    <row r="110" spans="1:3" s="151" customFormat="1" ht="12.75">
      <c r="A110" s="149"/>
      <c r="B110" s="150"/>
      <c r="C110" s="116"/>
    </row>
    <row r="111" spans="1:3" s="151" customFormat="1" ht="12.75">
      <c r="A111" s="149"/>
      <c r="B111" s="150"/>
      <c r="C111" s="116"/>
    </row>
    <row r="112" spans="1:3" s="151" customFormat="1" ht="12.75">
      <c r="A112" s="149"/>
      <c r="B112" s="150"/>
      <c r="C112" s="116"/>
    </row>
    <row r="113" spans="1:3" s="151" customFormat="1" ht="12.75">
      <c r="A113" s="149"/>
      <c r="B113" s="150"/>
      <c r="C113" s="116"/>
    </row>
    <row r="114" spans="1:3" s="151" customFormat="1" ht="12.75">
      <c r="A114" s="149"/>
      <c r="B114" s="150"/>
      <c r="C114" s="116"/>
    </row>
    <row r="115" spans="1:3" s="151" customFormat="1" ht="12.75">
      <c r="A115" s="149"/>
      <c r="B115" s="150"/>
      <c r="C115" s="116"/>
    </row>
    <row r="116" spans="1:3" s="151" customFormat="1" ht="12.75">
      <c r="A116" s="149"/>
      <c r="B116" s="150"/>
      <c r="C116" s="116"/>
    </row>
    <row r="117" spans="1:3" s="151" customFormat="1" ht="12.75">
      <c r="A117" s="149"/>
      <c r="B117" s="150"/>
      <c r="C117" s="116"/>
    </row>
    <row r="118" spans="1:3" s="151" customFormat="1" ht="12.75">
      <c r="A118" s="149"/>
      <c r="B118" s="150"/>
      <c r="C118" s="116"/>
    </row>
    <row r="119" spans="1:3" s="151" customFormat="1" ht="12.75">
      <c r="A119" s="149"/>
      <c r="B119" s="150"/>
      <c r="C119" s="116"/>
    </row>
    <row r="120" spans="1:3" s="151" customFormat="1" ht="12.75">
      <c r="A120" s="149"/>
      <c r="B120" s="150"/>
      <c r="C120" s="116"/>
    </row>
    <row r="121" spans="1:3" s="151" customFormat="1" ht="12.75">
      <c r="A121" s="149"/>
      <c r="B121" s="150"/>
      <c r="C121" s="116"/>
    </row>
    <row r="122" spans="1:3" s="151" customFormat="1" ht="12.75">
      <c r="A122" s="149"/>
      <c r="B122" s="150"/>
      <c r="C122" s="116"/>
    </row>
    <row r="123" spans="1:3" s="151" customFormat="1" ht="12.75">
      <c r="A123" s="149"/>
      <c r="B123" s="150"/>
      <c r="C123" s="116"/>
    </row>
    <row r="124" spans="1:3" s="151" customFormat="1" ht="12.75">
      <c r="A124" s="149"/>
      <c r="B124" s="150"/>
      <c r="C124" s="116"/>
    </row>
    <row r="125" spans="1:3" s="151" customFormat="1" ht="12.75">
      <c r="A125" s="149"/>
      <c r="B125" s="150"/>
      <c r="C125" s="116"/>
    </row>
    <row r="126" spans="1:3" s="151" customFormat="1" ht="12.75">
      <c r="A126" s="149"/>
      <c r="B126" s="150"/>
      <c r="C126" s="116"/>
    </row>
    <row r="127" spans="1:3" s="151" customFormat="1" ht="12.75">
      <c r="A127" s="149"/>
      <c r="B127" s="150"/>
      <c r="C127" s="116"/>
    </row>
    <row r="128" spans="1:3" s="151" customFormat="1" ht="12.75">
      <c r="A128" s="149"/>
      <c r="B128" s="150"/>
      <c r="C128" s="116"/>
    </row>
    <row r="129" spans="1:3" s="151" customFormat="1" ht="12.75">
      <c r="A129" s="149"/>
      <c r="B129" s="150"/>
      <c r="C129" s="116"/>
    </row>
    <row r="130" spans="1:3" s="151" customFormat="1" ht="12.75">
      <c r="A130" s="149"/>
      <c r="B130" s="150"/>
      <c r="C130" s="116"/>
    </row>
    <row r="131" spans="1:3" s="151" customFormat="1" ht="12.75">
      <c r="A131" s="149"/>
      <c r="B131" s="150"/>
      <c r="C131" s="116"/>
    </row>
    <row r="132" spans="1:3" s="151" customFormat="1" ht="12.75">
      <c r="A132" s="149"/>
      <c r="B132" s="150"/>
      <c r="C132" s="116"/>
    </row>
    <row r="133" spans="1:3" s="151" customFormat="1" ht="12.75">
      <c r="A133" s="149"/>
      <c r="B133" s="150"/>
      <c r="C133" s="116"/>
    </row>
    <row r="134" spans="1:3" s="151" customFormat="1" ht="12.75">
      <c r="A134" s="149"/>
      <c r="B134" s="150"/>
      <c r="C134" s="116"/>
    </row>
    <row r="135" spans="1:3" s="151" customFormat="1" ht="12.75">
      <c r="A135" s="149"/>
      <c r="B135" s="150"/>
      <c r="C135" s="116"/>
    </row>
    <row r="136" spans="1:3" s="151" customFormat="1" ht="12.75">
      <c r="A136" s="149"/>
      <c r="B136" s="150"/>
      <c r="C136" s="116"/>
    </row>
    <row r="137" spans="1:3" s="151" customFormat="1" ht="12.75">
      <c r="A137" s="149"/>
      <c r="B137" s="150"/>
      <c r="C137" s="116"/>
    </row>
    <row r="138" spans="1:3" s="151" customFormat="1" ht="12.75">
      <c r="A138" s="149"/>
      <c r="B138" s="150"/>
      <c r="C138" s="116"/>
    </row>
    <row r="139" spans="1:3" s="151" customFormat="1" ht="12.75">
      <c r="A139" s="149"/>
      <c r="B139" s="150"/>
      <c r="C139" s="116"/>
    </row>
    <row r="140" spans="1:3" s="151" customFormat="1" ht="12.75">
      <c r="A140" s="149"/>
      <c r="B140" s="150"/>
      <c r="C140" s="116"/>
    </row>
    <row r="141" spans="1:3" s="151" customFormat="1" ht="12.75">
      <c r="A141" s="149"/>
      <c r="B141" s="150"/>
      <c r="C141" s="116"/>
    </row>
    <row r="142" spans="1:3" s="151" customFormat="1" ht="12.75">
      <c r="A142" s="149"/>
      <c r="B142" s="150"/>
      <c r="C142" s="116"/>
    </row>
    <row r="143" spans="1:3" s="151" customFormat="1" ht="12.75">
      <c r="A143" s="149"/>
      <c r="B143" s="150"/>
      <c r="C143" s="116"/>
    </row>
    <row r="144" spans="1:3" s="151" customFormat="1" ht="12.75">
      <c r="A144" s="149"/>
      <c r="B144" s="150"/>
      <c r="C144" s="116"/>
    </row>
    <row r="145" spans="1:3" s="151" customFormat="1" ht="12.75">
      <c r="A145" s="149"/>
      <c r="B145" s="150"/>
      <c r="C145" s="116"/>
    </row>
    <row r="146" spans="1:3" s="151" customFormat="1" ht="12.75">
      <c r="A146" s="149"/>
      <c r="B146" s="150"/>
      <c r="C146" s="116"/>
    </row>
    <row r="147" spans="1:3" s="151" customFormat="1" ht="12.75">
      <c r="A147" s="149"/>
      <c r="B147" s="150"/>
      <c r="C147" s="116"/>
    </row>
    <row r="148" spans="1:3" s="151" customFormat="1" ht="12.75">
      <c r="A148" s="149"/>
      <c r="B148" s="150"/>
      <c r="C148" s="116"/>
    </row>
    <row r="149" spans="1:3" s="151" customFormat="1" ht="12.75">
      <c r="A149" s="149"/>
      <c r="B149" s="150"/>
      <c r="C149" s="116"/>
    </row>
    <row r="150" spans="1:3" s="151" customFormat="1" ht="12.75">
      <c r="A150" s="149"/>
      <c r="B150" s="150"/>
      <c r="C150" s="116"/>
    </row>
    <row r="151" spans="1:3" s="151" customFormat="1" ht="12.75">
      <c r="A151" s="149"/>
      <c r="B151" s="150"/>
      <c r="C151" s="116"/>
    </row>
    <row r="152" spans="1:3" s="151" customFormat="1" ht="12.75">
      <c r="A152" s="149"/>
      <c r="B152" s="150"/>
      <c r="C152" s="116"/>
    </row>
    <row r="153" spans="1:3" s="151" customFormat="1" ht="12.75">
      <c r="A153" s="149"/>
      <c r="B153" s="150"/>
      <c r="C153" s="116"/>
    </row>
    <row r="154" spans="1:3" s="151" customFormat="1" ht="12.75">
      <c r="A154" s="149"/>
      <c r="B154" s="150"/>
      <c r="C154" s="116"/>
    </row>
    <row r="155" spans="1:3" s="151" customFormat="1" ht="12.75">
      <c r="A155" s="149"/>
      <c r="B155" s="150"/>
      <c r="C155" s="116"/>
    </row>
    <row r="156" spans="1:3" s="151" customFormat="1" ht="12.75">
      <c r="A156" s="149"/>
      <c r="B156" s="150"/>
      <c r="C156" s="116"/>
    </row>
    <row r="157" spans="1:3" s="151" customFormat="1" ht="12.75">
      <c r="A157" s="149"/>
      <c r="B157" s="150"/>
      <c r="C157" s="116"/>
    </row>
    <row r="158" spans="1:3" s="151" customFormat="1" ht="12.75">
      <c r="A158" s="149"/>
      <c r="B158" s="150"/>
      <c r="C158" s="116"/>
    </row>
    <row r="159" spans="1:3" s="151" customFormat="1" ht="12.75">
      <c r="A159" s="149"/>
      <c r="B159" s="150"/>
      <c r="C159" s="116"/>
    </row>
    <row r="160" spans="1:3" s="151" customFormat="1" ht="12.75">
      <c r="A160" s="149"/>
      <c r="B160" s="150"/>
      <c r="C160" s="116"/>
    </row>
    <row r="161" spans="1:3" s="151" customFormat="1" ht="12.75">
      <c r="A161" s="149"/>
      <c r="B161" s="150"/>
      <c r="C161" s="116"/>
    </row>
    <row r="162" spans="1:3" s="151" customFormat="1" ht="12.75">
      <c r="A162" s="149"/>
      <c r="B162" s="150"/>
      <c r="C162" s="116"/>
    </row>
    <row r="163" spans="1:3" s="151" customFormat="1" ht="12.75">
      <c r="A163" s="149"/>
      <c r="B163" s="150"/>
      <c r="C163" s="116"/>
    </row>
    <row r="164" spans="1:3" s="151" customFormat="1" ht="12.75">
      <c r="A164" s="149"/>
      <c r="B164" s="150"/>
      <c r="C164" s="116"/>
    </row>
    <row r="165" spans="1:3" s="151" customFormat="1" ht="12.75">
      <c r="A165" s="149"/>
      <c r="B165" s="150"/>
      <c r="C165" s="116"/>
    </row>
    <row r="166" spans="1:3" s="151" customFormat="1" ht="12.75">
      <c r="A166" s="149"/>
      <c r="B166" s="150"/>
      <c r="C166" s="116"/>
    </row>
    <row r="167" spans="1:3" s="151" customFormat="1" ht="12.75">
      <c r="A167" s="149"/>
      <c r="B167" s="150"/>
      <c r="C167" s="116"/>
    </row>
    <row r="168" spans="1:3" s="151" customFormat="1" ht="12.75">
      <c r="A168" s="149"/>
      <c r="B168" s="150"/>
      <c r="C168" s="116"/>
    </row>
    <row r="169" spans="1:3" s="151" customFormat="1" ht="12.75">
      <c r="A169" s="149"/>
      <c r="B169" s="150"/>
      <c r="C169" s="116"/>
    </row>
    <row r="170" spans="1:3" s="151" customFormat="1" ht="12.75">
      <c r="A170" s="149"/>
      <c r="B170" s="150"/>
      <c r="C170" s="116"/>
    </row>
    <row r="171" spans="1:3" s="151" customFormat="1" ht="12.75">
      <c r="A171" s="149"/>
      <c r="B171" s="150"/>
      <c r="C171" s="116"/>
    </row>
    <row r="172" spans="1:3" s="151" customFormat="1" ht="12.75">
      <c r="A172" s="149"/>
      <c r="B172" s="150"/>
      <c r="C172" s="116"/>
    </row>
    <row r="173" spans="1:3" s="151" customFormat="1" ht="12.75">
      <c r="A173" s="149"/>
      <c r="B173" s="150"/>
      <c r="C173" s="116"/>
    </row>
    <row r="174" spans="1:3" s="151" customFormat="1" ht="12.75">
      <c r="A174" s="149"/>
      <c r="B174" s="150"/>
      <c r="C174" s="116"/>
    </row>
    <row r="175" spans="1:3" s="151" customFormat="1" ht="12.75">
      <c r="A175" s="149"/>
      <c r="B175" s="150"/>
      <c r="C175" s="116"/>
    </row>
    <row r="176" spans="1:3" s="151" customFormat="1" ht="12.75">
      <c r="A176" s="149"/>
      <c r="B176" s="150"/>
      <c r="C176" s="116"/>
    </row>
    <row r="177" spans="1:3" s="151" customFormat="1" ht="12.75">
      <c r="A177" s="149"/>
      <c r="B177" s="150"/>
      <c r="C177" s="116"/>
    </row>
    <row r="178" spans="1:3" s="151" customFormat="1" ht="12.75">
      <c r="A178" s="149"/>
      <c r="B178" s="150"/>
      <c r="C178" s="116"/>
    </row>
    <row r="179" spans="1:3" s="151" customFormat="1" ht="12.75">
      <c r="A179" s="149"/>
      <c r="B179" s="150"/>
      <c r="C179" s="116"/>
    </row>
    <row r="180" spans="1:3" s="151" customFormat="1" ht="12.75">
      <c r="A180" s="149"/>
      <c r="B180" s="150"/>
      <c r="C180" s="116"/>
    </row>
    <row r="181" spans="1:3" s="151" customFormat="1" ht="12.75">
      <c r="A181" s="149"/>
      <c r="B181" s="150"/>
      <c r="C181" s="116"/>
    </row>
    <row r="182" spans="1:3" s="151" customFormat="1" ht="12.75">
      <c r="A182" s="149"/>
      <c r="B182" s="150"/>
      <c r="C182" s="116"/>
    </row>
    <row r="183" spans="1:3" s="151" customFormat="1" ht="12.75">
      <c r="A183" s="149"/>
      <c r="B183" s="150"/>
      <c r="C183" s="116"/>
    </row>
    <row r="184" spans="1:3" s="151" customFormat="1" ht="12.75">
      <c r="A184" s="149"/>
      <c r="B184" s="150"/>
      <c r="C184" s="116"/>
    </row>
    <row r="185" spans="1:3" s="151" customFormat="1" ht="12.75">
      <c r="A185" s="149"/>
      <c r="B185" s="150"/>
      <c r="C185" s="116"/>
    </row>
    <row r="186" spans="1:3" s="151" customFormat="1" ht="12.75">
      <c r="A186" s="149"/>
      <c r="B186" s="150"/>
      <c r="C186" s="116"/>
    </row>
    <row r="187" spans="1:3" s="151" customFormat="1" ht="12.75">
      <c r="A187" s="149"/>
      <c r="B187" s="150"/>
      <c r="C187" s="116"/>
    </row>
    <row r="188" spans="1:3" s="151" customFormat="1" ht="12.75">
      <c r="A188" s="149"/>
      <c r="B188" s="150"/>
      <c r="C188" s="116"/>
    </row>
    <row r="189" spans="1:3" s="151" customFormat="1" ht="12.75">
      <c r="A189" s="149"/>
      <c r="B189" s="150"/>
      <c r="C189" s="116"/>
    </row>
    <row r="190" spans="1:3" s="151" customFormat="1" ht="12.75">
      <c r="A190" s="149"/>
      <c r="B190" s="150"/>
      <c r="C190" s="116"/>
    </row>
    <row r="191" spans="1:3" s="151" customFormat="1" ht="12.75">
      <c r="A191" s="149"/>
      <c r="B191" s="150"/>
      <c r="C191" s="116"/>
    </row>
    <row r="192" spans="1:3" s="151" customFormat="1" ht="12.75">
      <c r="A192" s="149"/>
      <c r="B192" s="150"/>
      <c r="C192" s="116"/>
    </row>
    <row r="193" spans="1:3" s="151" customFormat="1" ht="12.75">
      <c r="A193" s="149"/>
      <c r="B193" s="150"/>
      <c r="C193" s="116"/>
    </row>
    <row r="194" spans="1:3" s="151" customFormat="1" ht="12.75">
      <c r="A194" s="149"/>
      <c r="B194" s="150"/>
      <c r="C194" s="116"/>
    </row>
    <row r="195" spans="1:3" s="151" customFormat="1" ht="12.75">
      <c r="A195" s="149"/>
      <c r="B195" s="150"/>
      <c r="C195" s="116"/>
    </row>
    <row r="196" spans="1:3" s="151" customFormat="1" ht="12.75">
      <c r="A196" s="149"/>
      <c r="B196" s="150"/>
      <c r="C196" s="116"/>
    </row>
    <row r="197" spans="1:3" s="151" customFormat="1" ht="12.75">
      <c r="A197" s="149"/>
      <c r="B197" s="150"/>
      <c r="C197" s="116"/>
    </row>
    <row r="198" spans="1:3" s="151" customFormat="1" ht="12.75">
      <c r="A198" s="149"/>
      <c r="B198" s="150"/>
      <c r="C198" s="116"/>
    </row>
    <row r="199" spans="1:3" s="151" customFormat="1" ht="12.75">
      <c r="A199" s="149"/>
      <c r="B199" s="150"/>
      <c r="C199" s="116"/>
    </row>
    <row r="200" spans="1:3" s="151" customFormat="1" ht="12.75">
      <c r="A200" s="149"/>
      <c r="B200" s="150"/>
      <c r="C200" s="116"/>
    </row>
    <row r="201" spans="1:3" s="151" customFormat="1" ht="12.75">
      <c r="A201" s="149"/>
      <c r="B201" s="150"/>
      <c r="C201" s="116"/>
    </row>
    <row r="202" spans="1:3" s="151" customFormat="1" ht="12.75">
      <c r="A202" s="149"/>
      <c r="B202" s="150"/>
      <c r="C202" s="116"/>
    </row>
    <row r="203" spans="1:3" s="151" customFormat="1" ht="12.75">
      <c r="A203" s="149"/>
      <c r="B203" s="150"/>
      <c r="C203" s="116"/>
    </row>
    <row r="204" spans="1:3" s="151" customFormat="1" ht="12.75">
      <c r="A204" s="149"/>
      <c r="B204" s="150"/>
      <c r="C204" s="116"/>
    </row>
    <row r="205" spans="1:3" s="151" customFormat="1" ht="12.75">
      <c r="A205" s="149"/>
      <c r="B205" s="150"/>
      <c r="C205" s="116"/>
    </row>
    <row r="206" spans="1:3" s="151" customFormat="1" ht="12.75">
      <c r="A206" s="149"/>
      <c r="B206" s="150"/>
      <c r="C206" s="116"/>
    </row>
    <row r="207" spans="1:3" s="151" customFormat="1" ht="12.75">
      <c r="A207" s="149"/>
      <c r="B207" s="150"/>
      <c r="C207" s="116"/>
    </row>
    <row r="208" spans="1:3" s="151" customFormat="1" ht="12.75">
      <c r="A208" s="149"/>
      <c r="B208" s="150"/>
      <c r="C208" s="116"/>
    </row>
    <row r="209" spans="1:3" s="151" customFormat="1" ht="12.75">
      <c r="A209" s="149"/>
      <c r="B209" s="150"/>
      <c r="C209" s="116"/>
    </row>
    <row r="210" spans="1:3" s="151" customFormat="1" ht="12.75">
      <c r="A210" s="149"/>
      <c r="B210" s="150"/>
      <c r="C210" s="116"/>
    </row>
    <row r="211" spans="1:3" s="151" customFormat="1" ht="12.75">
      <c r="A211" s="149"/>
      <c r="B211" s="150"/>
      <c r="C211" s="116"/>
    </row>
    <row r="212" spans="1:3" s="151" customFormat="1" ht="12.75">
      <c r="A212" s="149"/>
      <c r="B212" s="150"/>
      <c r="C212" s="116"/>
    </row>
    <row r="213" spans="1:3" s="151" customFormat="1" ht="12.75">
      <c r="A213" s="149"/>
      <c r="B213" s="150"/>
      <c r="C213" s="116"/>
    </row>
    <row r="214" spans="1:3" s="151" customFormat="1" ht="12.75">
      <c r="A214" s="149"/>
      <c r="B214" s="150"/>
      <c r="C214" s="116"/>
    </row>
    <row r="215" spans="1:3" s="151" customFormat="1" ht="12.75">
      <c r="A215" s="149"/>
      <c r="B215" s="150"/>
      <c r="C215" s="116"/>
    </row>
    <row r="216" spans="1:3" s="151" customFormat="1" ht="12.75">
      <c r="A216" s="149"/>
      <c r="B216" s="150"/>
      <c r="C216" s="116"/>
    </row>
    <row r="217" spans="1:3" s="151" customFormat="1" ht="12.75">
      <c r="A217" s="149"/>
      <c r="B217" s="150"/>
      <c r="C217" s="116"/>
    </row>
    <row r="218" spans="1:3" s="151" customFormat="1" ht="12.75">
      <c r="A218" s="149"/>
      <c r="B218" s="150"/>
      <c r="C218" s="116"/>
    </row>
    <row r="219" spans="1:3" s="151" customFormat="1" ht="12.75">
      <c r="A219" s="149"/>
      <c r="B219" s="150"/>
      <c r="C219" s="116"/>
    </row>
    <row r="220" spans="1:3" s="151" customFormat="1" ht="12.75">
      <c r="A220" s="149"/>
      <c r="B220" s="150"/>
      <c r="C220" s="116"/>
    </row>
    <row r="221" spans="1:3" s="151" customFormat="1" ht="12.75">
      <c r="A221" s="149"/>
      <c r="B221" s="150"/>
      <c r="C221" s="116"/>
    </row>
    <row r="222" spans="1:3" s="151" customFormat="1" ht="12.75">
      <c r="A222" s="149"/>
      <c r="B222" s="150"/>
      <c r="C222" s="116"/>
    </row>
    <row r="223" spans="1:3" s="151" customFormat="1" ht="12.75">
      <c r="A223" s="149"/>
      <c r="B223" s="150"/>
      <c r="C223" s="116"/>
    </row>
    <row r="224" spans="1:3" s="151" customFormat="1" ht="12.75">
      <c r="A224" s="149"/>
      <c r="B224" s="150"/>
      <c r="C224" s="116"/>
    </row>
    <row r="225" spans="1:3" s="151" customFormat="1" ht="12.75">
      <c r="A225" s="149"/>
      <c r="B225" s="150"/>
      <c r="C225" s="116"/>
    </row>
    <row r="226" spans="1:3" s="151" customFormat="1" ht="12.75">
      <c r="A226" s="149"/>
      <c r="B226" s="150"/>
      <c r="C226" s="116"/>
    </row>
    <row r="227" spans="1:3" s="151" customFormat="1" ht="12.75">
      <c r="A227" s="149"/>
      <c r="B227" s="150"/>
      <c r="C227" s="116"/>
    </row>
    <row r="228" spans="1:3" s="151" customFormat="1" ht="12.75">
      <c r="A228" s="149"/>
      <c r="B228" s="150"/>
      <c r="C228" s="116"/>
    </row>
    <row r="229" spans="1:3" s="151" customFormat="1" ht="12.75">
      <c r="A229" s="149"/>
      <c r="B229" s="150"/>
      <c r="C229" s="116"/>
    </row>
    <row r="230" spans="1:3" s="151" customFormat="1" ht="12.75">
      <c r="A230" s="149"/>
      <c r="B230" s="150"/>
      <c r="C230" s="116"/>
    </row>
    <row r="231" spans="1:3" s="151" customFormat="1" ht="12.75">
      <c r="A231" s="149"/>
      <c r="B231" s="150"/>
      <c r="C231" s="116"/>
    </row>
    <row r="232" spans="1:3" s="151" customFormat="1" ht="12.75">
      <c r="A232" s="149"/>
      <c r="B232" s="150"/>
      <c r="C232" s="116"/>
    </row>
    <row r="233" spans="1:3" s="151" customFormat="1" ht="12.75">
      <c r="A233" s="149"/>
      <c r="B233" s="150"/>
      <c r="C233" s="116"/>
    </row>
    <row r="234" spans="1:3" s="151" customFormat="1" ht="12.75">
      <c r="A234" s="149"/>
      <c r="B234" s="150"/>
      <c r="C234" s="116"/>
    </row>
    <row r="235" spans="1:3" s="151" customFormat="1" ht="12.75">
      <c r="A235" s="149"/>
      <c r="B235" s="150"/>
      <c r="C235" s="116"/>
    </row>
    <row r="236" spans="1:3" s="151" customFormat="1" ht="12.75">
      <c r="A236" s="149"/>
      <c r="B236" s="150"/>
      <c r="C236" s="116"/>
    </row>
    <row r="237" spans="1:3" s="151" customFormat="1" ht="12.75">
      <c r="A237" s="149"/>
      <c r="B237" s="150"/>
      <c r="C237" s="116"/>
    </row>
    <row r="238" spans="1:3" s="151" customFormat="1" ht="12.75">
      <c r="A238" s="149"/>
      <c r="B238" s="150"/>
      <c r="C238" s="116"/>
    </row>
    <row r="239" spans="1:3" s="151" customFormat="1" ht="12.75">
      <c r="A239" s="149"/>
      <c r="B239" s="150"/>
      <c r="C239" s="116"/>
    </row>
    <row r="240" spans="1:3" s="151" customFormat="1" ht="12.75">
      <c r="A240" s="149"/>
      <c r="B240" s="150"/>
      <c r="C240" s="116"/>
    </row>
    <row r="241" spans="1:3" s="151" customFormat="1" ht="12.75">
      <c r="A241" s="149"/>
      <c r="B241" s="150"/>
      <c r="C241" s="116"/>
    </row>
    <row r="242" spans="1:3" s="151" customFormat="1" ht="12.75">
      <c r="A242" s="149"/>
      <c r="B242" s="150"/>
      <c r="C242" s="116"/>
    </row>
    <row r="243" spans="1:3" s="151" customFormat="1" ht="12.75">
      <c r="A243" s="149"/>
      <c r="B243" s="150"/>
      <c r="C243" s="116"/>
    </row>
    <row r="244" spans="1:3" s="151" customFormat="1" ht="12.75">
      <c r="A244" s="149"/>
      <c r="B244" s="150"/>
      <c r="C244" s="116"/>
    </row>
    <row r="245" spans="1:3" s="151" customFormat="1" ht="12.75">
      <c r="A245" s="149"/>
      <c r="B245" s="150"/>
      <c r="C245" s="116"/>
    </row>
    <row r="246" spans="1:3" s="151" customFormat="1" ht="12.75">
      <c r="A246" s="149"/>
      <c r="B246" s="150"/>
      <c r="C246" s="116"/>
    </row>
    <row r="247" spans="1:3" s="151" customFormat="1" ht="12.75">
      <c r="A247" s="149"/>
      <c r="B247" s="150"/>
      <c r="C247" s="116"/>
    </row>
    <row r="248" spans="1:3" s="151" customFormat="1" ht="12.75">
      <c r="A248" s="149"/>
      <c r="B248" s="150"/>
      <c r="C248" s="116"/>
    </row>
    <row r="249" spans="1:3" s="151" customFormat="1" ht="12.75">
      <c r="A249" s="149"/>
      <c r="B249" s="150"/>
      <c r="C249" s="116"/>
    </row>
    <row r="250" spans="1:3" s="151" customFormat="1" ht="12.75">
      <c r="A250" s="149"/>
      <c r="B250" s="150"/>
      <c r="C250" s="116"/>
    </row>
    <row r="251" spans="1:3" s="151" customFormat="1" ht="12.75">
      <c r="A251" s="149"/>
      <c r="B251" s="150"/>
      <c r="C251" s="116"/>
    </row>
    <row r="252" spans="1:3" s="151" customFormat="1" ht="12.75">
      <c r="A252" s="149"/>
      <c r="B252" s="150"/>
      <c r="C252" s="116"/>
    </row>
    <row r="253" spans="1:3" s="151" customFormat="1" ht="12.75">
      <c r="A253" s="149"/>
      <c r="B253" s="150"/>
      <c r="C253" s="116"/>
    </row>
    <row r="254" spans="1:3" s="151" customFormat="1" ht="12.75">
      <c r="A254" s="149"/>
      <c r="B254" s="150"/>
      <c r="C254" s="116"/>
    </row>
    <row r="255" spans="1:3" s="151" customFormat="1" ht="12.75">
      <c r="A255" s="149"/>
      <c r="B255" s="150"/>
      <c r="C255" s="116"/>
    </row>
    <row r="256" spans="1:3" s="151" customFormat="1" ht="12.75">
      <c r="A256" s="149"/>
      <c r="B256" s="150"/>
      <c r="C256" s="116"/>
    </row>
    <row r="257" spans="1:3" s="151" customFormat="1" ht="12.75">
      <c r="A257" s="149"/>
      <c r="B257" s="150"/>
      <c r="C257" s="116"/>
    </row>
    <row r="258" spans="1:3" s="151" customFormat="1" ht="12.75">
      <c r="A258" s="149"/>
      <c r="B258" s="150"/>
      <c r="C258" s="116"/>
    </row>
    <row r="259" spans="1:3" s="151" customFormat="1" ht="12.75">
      <c r="A259" s="149"/>
      <c r="B259" s="150"/>
      <c r="C259" s="116"/>
    </row>
    <row r="260" spans="1:3" s="151" customFormat="1" ht="12.75">
      <c r="A260" s="149"/>
      <c r="B260" s="150"/>
      <c r="C260" s="116"/>
    </row>
    <row r="261" spans="1:3" s="151" customFormat="1" ht="12.75">
      <c r="A261" s="149"/>
      <c r="B261" s="150"/>
      <c r="C261" s="116"/>
    </row>
    <row r="262" spans="1:3" s="151" customFormat="1" ht="12.75">
      <c r="A262" s="149"/>
      <c r="B262" s="150"/>
      <c r="C262" s="116"/>
    </row>
    <row r="263" spans="1:3" s="151" customFormat="1" ht="12.75">
      <c r="A263" s="149"/>
      <c r="B263" s="150"/>
      <c r="C263" s="116"/>
    </row>
    <row r="264" spans="1:3" s="151" customFormat="1" ht="12.75">
      <c r="A264" s="149"/>
      <c r="B264" s="150"/>
      <c r="C264" s="116"/>
    </row>
    <row r="265" spans="1:3" s="151" customFormat="1" ht="12.75">
      <c r="A265" s="149"/>
      <c r="B265" s="150"/>
      <c r="C265" s="116"/>
    </row>
    <row r="266" spans="1:3" s="151" customFormat="1" ht="12.75">
      <c r="A266" s="149"/>
      <c r="B266" s="150"/>
      <c r="C266" s="116"/>
    </row>
    <row r="267" spans="1:3" s="151" customFormat="1" ht="12.75">
      <c r="A267" s="149"/>
      <c r="B267" s="150"/>
      <c r="C267" s="116"/>
    </row>
    <row r="268" spans="1:3" s="151" customFormat="1" ht="12.75">
      <c r="A268" s="149"/>
      <c r="B268" s="150"/>
      <c r="C268" s="116"/>
    </row>
    <row r="269" spans="1:3" s="151" customFormat="1" ht="12.75">
      <c r="A269" s="149"/>
      <c r="B269" s="150"/>
      <c r="C269" s="116"/>
    </row>
    <row r="270" spans="1:3" s="151" customFormat="1" ht="12.75">
      <c r="A270" s="149"/>
      <c r="B270" s="150"/>
      <c r="C270" s="116"/>
    </row>
    <row r="271" spans="1:3" s="151" customFormat="1" ht="12.75">
      <c r="A271" s="149"/>
      <c r="B271" s="150"/>
      <c r="C271" s="116"/>
    </row>
    <row r="272" spans="1:3" s="151" customFormat="1" ht="12.75">
      <c r="A272" s="149"/>
      <c r="B272" s="150"/>
      <c r="C272" s="116"/>
    </row>
    <row r="273" spans="1:3" s="151" customFormat="1" ht="12.75">
      <c r="A273" s="149"/>
      <c r="B273" s="150"/>
      <c r="C273" s="116"/>
    </row>
    <row r="274" spans="1:3" s="151" customFormat="1" ht="12.75">
      <c r="A274" s="149"/>
      <c r="B274" s="150"/>
      <c r="C274" s="116"/>
    </row>
    <row r="275" spans="1:3" s="151" customFormat="1" ht="12.75">
      <c r="A275" s="149"/>
      <c r="B275" s="150"/>
      <c r="C275" s="116"/>
    </row>
    <row r="276" spans="1:3" s="151" customFormat="1" ht="12.75">
      <c r="A276" s="149"/>
      <c r="B276" s="150"/>
      <c r="C276" s="116"/>
    </row>
    <row r="277" spans="1:3" s="151" customFormat="1" ht="12.75">
      <c r="A277" s="149"/>
      <c r="B277" s="150"/>
      <c r="C277" s="116"/>
    </row>
    <row r="278" spans="1:3" s="151" customFormat="1" ht="12.75">
      <c r="A278" s="149"/>
      <c r="B278" s="150"/>
      <c r="C278" s="116"/>
    </row>
    <row r="279" spans="1:3" s="151" customFormat="1" ht="12.75">
      <c r="A279" s="149"/>
      <c r="B279" s="150"/>
      <c r="C279" s="116"/>
    </row>
    <row r="280" spans="1:3" s="151" customFormat="1" ht="12.75">
      <c r="A280" s="149"/>
      <c r="B280" s="150"/>
      <c r="C280" s="116"/>
    </row>
    <row r="281" spans="1:3" s="151" customFormat="1" ht="12.75">
      <c r="A281" s="149"/>
      <c r="B281" s="150"/>
      <c r="C281" s="116"/>
    </row>
    <row r="282" spans="1:3" s="151" customFormat="1" ht="12.75">
      <c r="A282" s="149"/>
      <c r="B282" s="150"/>
      <c r="C282" s="116"/>
    </row>
    <row r="283" spans="1:3" s="151" customFormat="1" ht="12.75">
      <c r="A283" s="149"/>
      <c r="B283" s="150"/>
      <c r="C283" s="116"/>
    </row>
    <row r="284" spans="1:3" s="151" customFormat="1" ht="12.75">
      <c r="A284" s="149"/>
      <c r="B284" s="150"/>
      <c r="C284" s="116"/>
    </row>
    <row r="285" spans="1:3" s="151" customFormat="1" ht="12.75">
      <c r="A285" s="149"/>
      <c r="B285" s="150"/>
      <c r="C285" s="116"/>
    </row>
    <row r="286" spans="1:3" s="151" customFormat="1" ht="12.75">
      <c r="A286" s="149"/>
      <c r="B286" s="150"/>
      <c r="C286" s="116"/>
    </row>
    <row r="287" spans="1:3" s="151" customFormat="1" ht="12.75">
      <c r="A287" s="149"/>
      <c r="B287" s="150"/>
      <c r="C287" s="116"/>
    </row>
    <row r="288" spans="1:3" s="151" customFormat="1" ht="12.75">
      <c r="A288" s="149"/>
      <c r="B288" s="150"/>
      <c r="C288" s="116"/>
    </row>
    <row r="289" spans="1:3" s="151" customFormat="1" ht="12.75">
      <c r="A289" s="149"/>
      <c r="B289" s="150"/>
      <c r="C289" s="116"/>
    </row>
    <row r="290" spans="1:3" s="151" customFormat="1" ht="12.75">
      <c r="A290" s="149"/>
      <c r="B290" s="150"/>
      <c r="C290" s="116"/>
    </row>
    <row r="291" spans="1:3" s="151" customFormat="1" ht="12.75">
      <c r="A291" s="149"/>
      <c r="B291" s="150"/>
      <c r="C291" s="116"/>
    </row>
    <row r="292" spans="1:3" s="151" customFormat="1" ht="12.75">
      <c r="A292" s="149"/>
      <c r="B292" s="150"/>
      <c r="C292" s="116"/>
    </row>
    <row r="293" spans="1:3" s="151" customFormat="1" ht="12.75">
      <c r="A293" s="149"/>
      <c r="B293" s="150"/>
      <c r="C293" s="116"/>
    </row>
    <row r="294" spans="1:3" s="151" customFormat="1" ht="12.75">
      <c r="A294" s="149"/>
      <c r="B294" s="150"/>
      <c r="C294" s="116"/>
    </row>
    <row r="295" spans="1:3" s="151" customFormat="1" ht="12.75">
      <c r="A295" s="149"/>
      <c r="B295" s="150"/>
      <c r="C295" s="116"/>
    </row>
    <row r="296" spans="1:3" s="151" customFormat="1" ht="12.75">
      <c r="A296" s="149"/>
      <c r="B296" s="150"/>
      <c r="C296" s="116"/>
    </row>
    <row r="297" spans="1:3" s="151" customFormat="1" ht="12.75">
      <c r="A297" s="149"/>
      <c r="B297" s="150"/>
      <c r="C297" s="116"/>
    </row>
    <row r="298" spans="1:3" s="151" customFormat="1" ht="12.75">
      <c r="A298" s="149"/>
      <c r="B298" s="150"/>
      <c r="C298" s="116"/>
    </row>
    <row r="299" spans="1:3" s="151" customFormat="1" ht="12.75">
      <c r="A299" s="149"/>
      <c r="B299" s="150"/>
      <c r="C299" s="116"/>
    </row>
    <row r="300" spans="1:3" s="151" customFormat="1" ht="12.75">
      <c r="A300" s="149"/>
      <c r="B300" s="150"/>
      <c r="C300" s="116"/>
    </row>
    <row r="301" spans="1:3" s="151" customFormat="1" ht="12.75">
      <c r="A301" s="149"/>
      <c r="B301" s="150"/>
      <c r="C301" s="116"/>
    </row>
    <row r="302" spans="1:3" s="151" customFormat="1" ht="12.75">
      <c r="A302" s="149"/>
      <c r="B302" s="150"/>
      <c r="C302" s="116"/>
    </row>
    <row r="303" spans="1:3" s="151" customFormat="1" ht="12.75">
      <c r="A303" s="149"/>
      <c r="B303" s="150"/>
      <c r="C303" s="116"/>
    </row>
    <row r="304" spans="1:3" s="151" customFormat="1" ht="12.75">
      <c r="A304" s="149"/>
      <c r="B304" s="150"/>
      <c r="C304" s="116"/>
    </row>
    <row r="305" spans="1:3" s="151" customFormat="1" ht="12.75">
      <c r="A305" s="149"/>
      <c r="B305" s="150"/>
      <c r="C305" s="116"/>
    </row>
    <row r="306" spans="1:3" s="151" customFormat="1" ht="12.75">
      <c r="A306" s="149"/>
      <c r="B306" s="150"/>
      <c r="C306" s="116"/>
    </row>
    <row r="307" spans="1:3" s="151" customFormat="1" ht="12.75">
      <c r="A307" s="149"/>
      <c r="B307" s="150"/>
      <c r="C307" s="116"/>
    </row>
    <row r="308" spans="1:3" s="151" customFormat="1" ht="12.75">
      <c r="A308" s="149"/>
      <c r="B308" s="150"/>
      <c r="C308" s="116"/>
    </row>
    <row r="309" spans="1:3" s="151" customFormat="1" ht="12.75">
      <c r="A309" s="149"/>
      <c r="B309" s="150"/>
      <c r="C309" s="116"/>
    </row>
    <row r="310" spans="1:3" s="151" customFormat="1" ht="12.75">
      <c r="A310" s="149"/>
      <c r="B310" s="150"/>
      <c r="C310" s="116"/>
    </row>
    <row r="311" spans="1:3" s="151" customFormat="1" ht="12.75">
      <c r="A311" s="149"/>
      <c r="B311" s="150"/>
      <c r="C311" s="116"/>
    </row>
    <row r="312" spans="1:3" s="151" customFormat="1" ht="12.75">
      <c r="A312" s="149"/>
      <c r="B312" s="150"/>
      <c r="C312" s="116"/>
    </row>
    <row r="313" spans="1:3" s="151" customFormat="1" ht="12.75">
      <c r="A313" s="149"/>
      <c r="B313" s="150"/>
      <c r="C313" s="116"/>
    </row>
    <row r="314" spans="1:3" s="151" customFormat="1" ht="12.75">
      <c r="A314" s="149"/>
      <c r="B314" s="150"/>
      <c r="C314" s="116"/>
    </row>
    <row r="315" spans="1:3" s="151" customFormat="1" ht="12.75">
      <c r="A315" s="149"/>
      <c r="B315" s="150"/>
      <c r="C315" s="116"/>
    </row>
    <row r="316" spans="1:3" s="151" customFormat="1" ht="12.75">
      <c r="A316" s="149"/>
      <c r="B316" s="150"/>
      <c r="C316" s="116"/>
    </row>
    <row r="317" spans="1:3" s="151" customFormat="1" ht="12.75">
      <c r="A317" s="149"/>
      <c r="B317" s="150"/>
      <c r="C317" s="116"/>
    </row>
    <row r="318" spans="1:3" s="151" customFormat="1" ht="12.75">
      <c r="A318" s="149"/>
      <c r="B318" s="150"/>
      <c r="C318" s="116"/>
    </row>
    <row r="319" spans="1:3" s="151" customFormat="1" ht="12.75">
      <c r="A319" s="149"/>
      <c r="B319" s="150"/>
      <c r="C319" s="116"/>
    </row>
    <row r="320" spans="1:3" s="151" customFormat="1" ht="12.75">
      <c r="A320" s="149"/>
      <c r="B320" s="150"/>
      <c r="C320" s="116"/>
    </row>
    <row r="321" spans="1:3" s="151" customFormat="1" ht="12.75">
      <c r="A321" s="149"/>
      <c r="B321" s="150"/>
      <c r="C321" s="116"/>
    </row>
    <row r="322" spans="1:3" s="151" customFormat="1" ht="12.75">
      <c r="A322" s="149"/>
      <c r="B322" s="150"/>
      <c r="C322" s="116"/>
    </row>
    <row r="323" spans="1:3" s="151" customFormat="1" ht="12.75">
      <c r="A323" s="149"/>
      <c r="B323" s="150"/>
      <c r="C323" s="116"/>
    </row>
    <row r="324" spans="1:3" s="151" customFormat="1" ht="12.75">
      <c r="A324" s="149"/>
      <c r="B324" s="150"/>
      <c r="C324" s="116"/>
    </row>
    <row r="325" spans="1:3" s="151" customFormat="1" ht="12.75">
      <c r="A325" s="149"/>
      <c r="B325" s="150"/>
      <c r="C325" s="116"/>
    </row>
    <row r="326" spans="1:3" s="151" customFormat="1" ht="12.75">
      <c r="A326" s="149"/>
      <c r="B326" s="150"/>
      <c r="C326" s="116"/>
    </row>
    <row r="327" spans="1:3" s="151" customFormat="1" ht="12.75">
      <c r="A327" s="149"/>
      <c r="B327" s="150"/>
      <c r="C327" s="116"/>
    </row>
    <row r="328" spans="1:3" s="151" customFormat="1" ht="12.75">
      <c r="A328" s="149"/>
      <c r="B328" s="150"/>
      <c r="C328" s="116"/>
    </row>
    <row r="329" spans="1:3" s="151" customFormat="1" ht="12.75">
      <c r="A329" s="149"/>
      <c r="B329" s="150"/>
      <c r="C329" s="116"/>
    </row>
    <row r="330" spans="1:3" s="151" customFormat="1" ht="12.75">
      <c r="A330" s="149"/>
      <c r="B330" s="150"/>
      <c r="C330" s="116"/>
    </row>
    <row r="331" spans="1:3" s="151" customFormat="1" ht="12.75">
      <c r="A331" s="149"/>
      <c r="B331" s="150"/>
      <c r="C331" s="116"/>
    </row>
    <row r="332" spans="1:3" s="151" customFormat="1" ht="12.75">
      <c r="A332" s="149"/>
      <c r="B332" s="150"/>
      <c r="C332" s="116"/>
    </row>
    <row r="333" spans="1:3" s="151" customFormat="1" ht="12.75">
      <c r="A333" s="149"/>
      <c r="B333" s="150"/>
      <c r="C333" s="116"/>
    </row>
    <row r="334" spans="1:3" s="151" customFormat="1" ht="12.75">
      <c r="A334" s="149"/>
      <c r="B334" s="150"/>
      <c r="C334" s="116"/>
    </row>
    <row r="335" spans="1:3" s="151" customFormat="1" ht="12.75">
      <c r="A335" s="149"/>
      <c r="B335" s="150"/>
      <c r="C335" s="116"/>
    </row>
    <row r="336" spans="1:3" s="151" customFormat="1" ht="12.75">
      <c r="A336" s="149"/>
      <c r="B336" s="150"/>
      <c r="C336" s="116"/>
    </row>
    <row r="337" spans="1:3" s="151" customFormat="1" ht="12.75">
      <c r="A337" s="149"/>
      <c r="B337" s="150"/>
      <c r="C337" s="116"/>
    </row>
    <row r="338" spans="1:3" s="151" customFormat="1" ht="12.75">
      <c r="A338" s="149"/>
      <c r="B338" s="150"/>
      <c r="C338" s="116"/>
    </row>
    <row r="339" spans="1:3" s="151" customFormat="1" ht="12.75">
      <c r="A339" s="149"/>
      <c r="B339" s="150"/>
      <c r="C339" s="116"/>
    </row>
    <row r="340" spans="1:3" s="151" customFormat="1" ht="12.75">
      <c r="A340" s="149"/>
      <c r="B340" s="150"/>
      <c r="C340" s="116"/>
    </row>
    <row r="341" spans="1:3" s="151" customFormat="1" ht="12.75">
      <c r="A341" s="149"/>
      <c r="B341" s="150"/>
      <c r="C341" s="116"/>
    </row>
    <row r="342" spans="1:3" s="151" customFormat="1" ht="12.75">
      <c r="A342" s="149"/>
      <c r="B342" s="150"/>
      <c r="C342" s="116"/>
    </row>
    <row r="343" spans="1:3" s="151" customFormat="1" ht="12.75">
      <c r="A343" s="149"/>
      <c r="B343" s="150"/>
      <c r="C343" s="116"/>
    </row>
    <row r="344" spans="1:3" s="151" customFormat="1" ht="12.75">
      <c r="A344" s="149"/>
      <c r="B344" s="150"/>
      <c r="C344" s="116"/>
    </row>
    <row r="345" spans="1:3" s="151" customFormat="1" ht="12.75">
      <c r="A345" s="149"/>
      <c r="B345" s="150"/>
      <c r="C345" s="116"/>
    </row>
    <row r="346" spans="1:3" s="151" customFormat="1" ht="12.75">
      <c r="A346" s="149"/>
      <c r="B346" s="150"/>
      <c r="C346" s="116"/>
    </row>
    <row r="347" spans="1:3" s="151" customFormat="1" ht="12.75">
      <c r="A347" s="149"/>
      <c r="B347" s="150"/>
      <c r="C347" s="116"/>
    </row>
    <row r="348" spans="1:3" s="151" customFormat="1" ht="12.75">
      <c r="A348" s="149"/>
      <c r="B348" s="150"/>
      <c r="C348" s="116"/>
    </row>
    <row r="349" spans="1:3" s="151" customFormat="1" ht="12.75">
      <c r="A349" s="149"/>
      <c r="B349" s="150"/>
      <c r="C349" s="116"/>
    </row>
    <row r="350" spans="1:3" s="151" customFormat="1" ht="12.75">
      <c r="A350" s="149"/>
      <c r="B350" s="150"/>
      <c r="C350" s="116"/>
    </row>
    <row r="351" spans="1:3" s="151" customFormat="1" ht="12.75">
      <c r="A351" s="149"/>
      <c r="B351" s="150"/>
      <c r="C351" s="116"/>
    </row>
    <row r="352" spans="1:3" s="151" customFormat="1" ht="12.75">
      <c r="A352" s="149"/>
      <c r="B352" s="150"/>
      <c r="C352" s="116"/>
    </row>
    <row r="353" spans="1:3" s="151" customFormat="1" ht="12.75">
      <c r="A353" s="149"/>
      <c r="B353" s="150"/>
      <c r="C353" s="116"/>
    </row>
    <row r="354" spans="1:3" s="151" customFormat="1" ht="12.75">
      <c r="A354" s="149"/>
      <c r="B354" s="150"/>
      <c r="C354" s="116"/>
    </row>
    <row r="355" spans="1:3" s="151" customFormat="1" ht="12.75">
      <c r="A355" s="149"/>
      <c r="B355" s="150"/>
      <c r="C355" s="116"/>
    </row>
    <row r="356" spans="1:3" s="151" customFormat="1" ht="12.75">
      <c r="A356" s="149"/>
      <c r="B356" s="150"/>
      <c r="C356" s="116"/>
    </row>
    <row r="357" spans="1:3" s="151" customFormat="1" ht="12.75">
      <c r="A357" s="149"/>
      <c r="B357" s="150"/>
      <c r="C357" s="116"/>
    </row>
    <row r="358" spans="1:3" s="151" customFormat="1" ht="12.75">
      <c r="A358" s="149"/>
      <c r="B358" s="150"/>
      <c r="C358" s="116"/>
    </row>
    <row r="359" spans="1:3" s="151" customFormat="1" ht="12.75">
      <c r="A359" s="149"/>
      <c r="B359" s="150"/>
      <c r="C359" s="116"/>
    </row>
    <row r="360" spans="1:3" s="151" customFormat="1" ht="12.75">
      <c r="A360" s="149"/>
      <c r="B360" s="150"/>
      <c r="C360" s="116"/>
    </row>
    <row r="361" spans="1:3" s="151" customFormat="1" ht="12.75">
      <c r="A361" s="149"/>
      <c r="B361" s="150"/>
      <c r="C361" s="116"/>
    </row>
    <row r="362" spans="1:3" s="151" customFormat="1" ht="12.75">
      <c r="A362" s="149"/>
      <c r="B362" s="150"/>
      <c r="C362" s="116"/>
    </row>
    <row r="363" spans="1:3" s="151" customFormat="1" ht="12.75">
      <c r="A363" s="149"/>
      <c r="B363" s="150"/>
      <c r="C363" s="116"/>
    </row>
    <row r="364" spans="1:3" s="151" customFormat="1" ht="12.75">
      <c r="A364" s="149"/>
      <c r="B364" s="150"/>
      <c r="C364" s="116"/>
    </row>
    <row r="365" spans="1:3" s="151" customFormat="1" ht="12.75">
      <c r="A365" s="149"/>
      <c r="B365" s="150"/>
      <c r="C365" s="116"/>
    </row>
    <row r="366" spans="1:3" s="151" customFormat="1" ht="12.75">
      <c r="A366" s="149"/>
      <c r="B366" s="150"/>
      <c r="C366" s="116"/>
    </row>
    <row r="367" spans="1:3" s="151" customFormat="1" ht="12.75">
      <c r="A367" s="149"/>
      <c r="B367" s="150"/>
      <c r="C367" s="116"/>
    </row>
    <row r="368" spans="1:3" s="151" customFormat="1" ht="12.75">
      <c r="A368" s="149"/>
      <c r="B368" s="150"/>
      <c r="C368" s="116"/>
    </row>
    <row r="369" spans="1:3" s="151" customFormat="1" ht="12.75">
      <c r="A369" s="149"/>
      <c r="B369" s="150"/>
      <c r="C369" s="116"/>
    </row>
    <row r="370" spans="1:3" s="151" customFormat="1" ht="12.75">
      <c r="A370" s="149"/>
      <c r="B370" s="150"/>
      <c r="C370" s="116"/>
    </row>
    <row r="371" spans="1:3" s="151" customFormat="1" ht="12.75">
      <c r="A371" s="149"/>
      <c r="B371" s="150"/>
      <c r="C371" s="116"/>
    </row>
    <row r="372" spans="1:3" s="151" customFormat="1" ht="12.75">
      <c r="A372" s="149"/>
      <c r="B372" s="150"/>
      <c r="C372" s="116"/>
    </row>
    <row r="373" spans="1:3" s="151" customFormat="1" ht="12.75">
      <c r="A373" s="149"/>
      <c r="B373" s="150"/>
      <c r="C373" s="116"/>
    </row>
    <row r="374" spans="1:3" s="151" customFormat="1" ht="12.75">
      <c r="A374" s="149"/>
      <c r="B374" s="150"/>
      <c r="C374" s="116"/>
    </row>
    <row r="375" spans="1:3" s="151" customFormat="1" ht="12.75">
      <c r="A375" s="149"/>
      <c r="B375" s="150"/>
      <c r="C375" s="116"/>
    </row>
    <row r="376" spans="1:3" s="151" customFormat="1" ht="12.75">
      <c r="A376" s="149"/>
      <c r="B376" s="150"/>
      <c r="C376" s="116"/>
    </row>
    <row r="377" spans="1:3" s="151" customFormat="1" ht="12.75">
      <c r="A377" s="149"/>
      <c r="B377" s="150"/>
      <c r="C377" s="116"/>
    </row>
    <row r="378" spans="1:3" s="151" customFormat="1" ht="12.75">
      <c r="A378" s="149"/>
      <c r="B378" s="150"/>
      <c r="C378" s="116"/>
    </row>
    <row r="379" spans="1:3" s="151" customFormat="1" ht="12.75">
      <c r="A379" s="149"/>
      <c r="B379" s="150"/>
      <c r="C379" s="116"/>
    </row>
    <row r="380" spans="1:3" s="151" customFormat="1" ht="12.75">
      <c r="A380" s="149"/>
      <c r="B380" s="150"/>
      <c r="C380" s="116"/>
    </row>
    <row r="381" spans="1:3" s="151" customFormat="1" ht="12.75">
      <c r="A381" s="149"/>
      <c r="B381" s="150"/>
      <c r="C381" s="116"/>
    </row>
    <row r="382" spans="1:3" s="151" customFormat="1" ht="12.75">
      <c r="A382" s="149"/>
      <c r="B382" s="150"/>
      <c r="C382" s="116"/>
    </row>
    <row r="383" spans="1:3" s="151" customFormat="1" ht="12.75">
      <c r="A383" s="149"/>
      <c r="B383" s="150"/>
      <c r="C383" s="116"/>
    </row>
    <row r="384" spans="1:3" s="151" customFormat="1" ht="12.75">
      <c r="A384" s="149"/>
      <c r="B384" s="150"/>
      <c r="C384" s="116"/>
    </row>
    <row r="385" spans="1:3" s="151" customFormat="1" ht="12.75">
      <c r="A385" s="149"/>
      <c r="B385" s="150"/>
      <c r="C385" s="116"/>
    </row>
    <row r="386" spans="1:3" s="151" customFormat="1" ht="12.75">
      <c r="A386" s="149"/>
      <c r="B386" s="150"/>
      <c r="C386" s="116"/>
    </row>
    <row r="387" spans="1:3" s="151" customFormat="1" ht="12.75">
      <c r="A387" s="149"/>
      <c r="B387" s="150"/>
      <c r="C387" s="116"/>
    </row>
    <row r="388" spans="1:3" s="151" customFormat="1" ht="12.75">
      <c r="A388" s="149"/>
      <c r="B388" s="150"/>
      <c r="C388" s="116"/>
    </row>
    <row r="389" spans="1:3" s="151" customFormat="1" ht="12.75">
      <c r="A389" s="149"/>
      <c r="B389" s="150"/>
      <c r="C389" s="116"/>
    </row>
    <row r="390" spans="1:3" s="151" customFormat="1" ht="12.75">
      <c r="A390" s="149"/>
      <c r="B390" s="150"/>
      <c r="C390" s="116"/>
    </row>
    <row r="391" spans="1:3" s="151" customFormat="1" ht="12.75">
      <c r="A391" s="149"/>
      <c r="B391" s="150"/>
      <c r="C391" s="116"/>
    </row>
    <row r="392" spans="1:3" s="151" customFormat="1" ht="12.75">
      <c r="A392" s="149"/>
      <c r="B392" s="150"/>
      <c r="C392" s="116"/>
    </row>
    <row r="393" spans="1:3" s="151" customFormat="1" ht="12.75">
      <c r="A393" s="149"/>
      <c r="B393" s="150"/>
      <c r="C393" s="116"/>
    </row>
    <row r="394" spans="1:3" s="151" customFormat="1" ht="12.75">
      <c r="A394" s="149"/>
      <c r="B394" s="150"/>
      <c r="C394" s="116"/>
    </row>
    <row r="395" spans="1:3" s="151" customFormat="1" ht="12.75">
      <c r="A395" s="149"/>
      <c r="B395" s="150"/>
      <c r="C395" s="116"/>
    </row>
    <row r="396" spans="1:3" s="151" customFormat="1" ht="12.75">
      <c r="A396" s="149"/>
      <c r="B396" s="150"/>
      <c r="C396" s="116"/>
    </row>
    <row r="397" spans="1:3" s="151" customFormat="1" ht="12.75">
      <c r="A397" s="149"/>
      <c r="B397" s="150"/>
      <c r="C397" s="116"/>
    </row>
    <row r="398" spans="1:3" s="151" customFormat="1" ht="12.75">
      <c r="A398" s="149"/>
      <c r="B398" s="150"/>
      <c r="C398" s="116"/>
    </row>
    <row r="399" spans="1:3" s="151" customFormat="1" ht="12.75">
      <c r="A399" s="149"/>
      <c r="B399" s="150"/>
      <c r="C399" s="116"/>
    </row>
    <row r="400" spans="1:3" s="151" customFormat="1" ht="12.75">
      <c r="A400" s="149"/>
      <c r="B400" s="150"/>
      <c r="C400" s="116"/>
    </row>
    <row r="401" spans="1:3" s="151" customFormat="1" ht="12.75">
      <c r="A401" s="149"/>
      <c r="B401" s="150"/>
      <c r="C401" s="116"/>
    </row>
    <row r="402" spans="1:3" s="151" customFormat="1" ht="12.75">
      <c r="A402" s="149"/>
      <c r="B402" s="150"/>
      <c r="C402" s="116"/>
    </row>
    <row r="403" spans="1:3" s="151" customFormat="1" ht="12.75">
      <c r="A403" s="149"/>
      <c r="B403" s="150"/>
      <c r="C403" s="116"/>
    </row>
    <row r="404" spans="1:3" s="151" customFormat="1" ht="12.75">
      <c r="A404" s="149"/>
      <c r="B404" s="150"/>
      <c r="C404" s="116"/>
    </row>
    <row r="405" spans="1:3" s="151" customFormat="1" ht="12.75">
      <c r="A405" s="149"/>
      <c r="B405" s="150"/>
      <c r="C405" s="116"/>
    </row>
    <row r="406" spans="1:3" s="151" customFormat="1" ht="12.75">
      <c r="A406" s="149"/>
      <c r="B406" s="150"/>
      <c r="C406" s="116"/>
    </row>
    <row r="407" spans="1:3" s="151" customFormat="1" ht="12.75">
      <c r="A407" s="149"/>
      <c r="B407" s="150"/>
      <c r="C407" s="116"/>
    </row>
    <row r="408" spans="1:3" s="151" customFormat="1" ht="12.75">
      <c r="A408" s="149"/>
      <c r="B408" s="150"/>
      <c r="C408" s="116"/>
    </row>
    <row r="409" spans="1:3" s="151" customFormat="1" ht="12.75">
      <c r="A409" s="149"/>
      <c r="B409" s="150"/>
      <c r="C409" s="116"/>
    </row>
    <row r="410" spans="1:3" s="151" customFormat="1" ht="12.75">
      <c r="A410" s="149"/>
      <c r="B410" s="150"/>
      <c r="C410" s="116"/>
    </row>
    <row r="411" spans="1:3" s="151" customFormat="1" ht="12.75">
      <c r="A411" s="149"/>
      <c r="B411" s="150"/>
      <c r="C411" s="116"/>
    </row>
    <row r="412" spans="1:3" s="151" customFormat="1" ht="12.75">
      <c r="A412" s="149"/>
      <c r="B412" s="150"/>
      <c r="C412" s="116"/>
    </row>
    <row r="413" spans="1:3" s="151" customFormat="1" ht="12.75">
      <c r="A413" s="149"/>
      <c r="B413" s="150"/>
      <c r="C413" s="116"/>
    </row>
    <row r="414" spans="1:3" s="151" customFormat="1" ht="12.75">
      <c r="A414" s="149"/>
      <c r="B414" s="150"/>
      <c r="C414" s="116"/>
    </row>
    <row r="415" spans="1:3" s="151" customFormat="1" ht="12.75">
      <c r="A415" s="149"/>
      <c r="B415" s="150"/>
      <c r="C415" s="116"/>
    </row>
    <row r="416" spans="1:3" s="151" customFormat="1" ht="12.75">
      <c r="A416" s="149"/>
      <c r="B416" s="150"/>
      <c r="C416" s="116"/>
    </row>
    <row r="417" spans="1:3" s="151" customFormat="1" ht="12.75">
      <c r="A417" s="149"/>
      <c r="B417" s="150"/>
      <c r="C417" s="116"/>
    </row>
    <row r="418" spans="1:3" s="151" customFormat="1" ht="12.75">
      <c r="A418" s="149"/>
      <c r="B418" s="150"/>
      <c r="C418" s="116"/>
    </row>
    <row r="419" spans="1:3" s="151" customFormat="1" ht="12.75">
      <c r="A419" s="149"/>
      <c r="B419" s="150"/>
      <c r="C419" s="116"/>
    </row>
    <row r="420" spans="1:3" s="151" customFormat="1" ht="12.75">
      <c r="A420" s="149"/>
      <c r="B420" s="150"/>
      <c r="C420" s="116"/>
    </row>
    <row r="421" spans="1:3" s="151" customFormat="1" ht="12.75">
      <c r="A421" s="149"/>
      <c r="B421" s="150"/>
      <c r="C421" s="116"/>
    </row>
    <row r="422" spans="1:3" s="151" customFormat="1" ht="12.75">
      <c r="A422" s="149"/>
      <c r="B422" s="150"/>
      <c r="C422" s="116"/>
    </row>
    <row r="423" spans="1:3" s="151" customFormat="1" ht="12.75">
      <c r="A423" s="149"/>
      <c r="B423" s="150"/>
      <c r="C423" s="116"/>
    </row>
    <row r="424" spans="1:3" s="151" customFormat="1" ht="12.75">
      <c r="A424" s="149"/>
      <c r="B424" s="150"/>
      <c r="C424" s="116"/>
    </row>
    <row r="425" spans="1:3" s="151" customFormat="1" ht="12.75">
      <c r="A425" s="149"/>
      <c r="B425" s="150"/>
      <c r="C425" s="116"/>
    </row>
    <row r="426" spans="1:3" s="151" customFormat="1" ht="12.75">
      <c r="A426" s="149"/>
      <c r="B426" s="150"/>
      <c r="C426" s="116"/>
    </row>
    <row r="427" spans="1:3" s="151" customFormat="1" ht="12.75">
      <c r="A427" s="149"/>
      <c r="B427" s="150"/>
      <c r="C427" s="116"/>
    </row>
    <row r="428" spans="1:3" s="151" customFormat="1" ht="12.75">
      <c r="A428" s="149"/>
      <c r="B428" s="150"/>
      <c r="C428" s="116"/>
    </row>
    <row r="429" spans="1:3" s="151" customFormat="1" ht="12.75">
      <c r="A429" s="149"/>
      <c r="B429" s="150"/>
      <c r="C429" s="116"/>
    </row>
    <row r="430" spans="1:3" s="151" customFormat="1" ht="12.75">
      <c r="A430" s="149"/>
      <c r="B430" s="150"/>
      <c r="C430" s="116"/>
    </row>
    <row r="431" spans="1:3" s="151" customFormat="1" ht="12.75">
      <c r="A431" s="149"/>
      <c r="B431" s="150"/>
      <c r="C431" s="116"/>
    </row>
    <row r="432" spans="1:3" s="151" customFormat="1" ht="12.75">
      <c r="A432" s="149"/>
      <c r="B432" s="150"/>
      <c r="C432" s="116"/>
    </row>
    <row r="433" spans="1:3" s="151" customFormat="1" ht="12.75">
      <c r="A433" s="149"/>
      <c r="B433" s="150"/>
      <c r="C433" s="116"/>
    </row>
    <row r="434" spans="1:3" s="151" customFormat="1" ht="12.75">
      <c r="A434" s="149"/>
      <c r="B434" s="150"/>
      <c r="C434" s="116"/>
    </row>
    <row r="435" spans="1:3" s="151" customFormat="1" ht="12.75">
      <c r="A435" s="149"/>
      <c r="B435" s="150"/>
      <c r="C435" s="116"/>
    </row>
    <row r="436" spans="1:3" s="151" customFormat="1" ht="12.75">
      <c r="A436" s="149"/>
      <c r="B436" s="150"/>
      <c r="C436" s="116"/>
    </row>
    <row r="437" spans="1:3" s="151" customFormat="1" ht="12.75">
      <c r="A437" s="149"/>
      <c r="B437" s="150"/>
      <c r="C437" s="116"/>
    </row>
    <row r="438" spans="1:3" s="151" customFormat="1" ht="12.75">
      <c r="A438" s="149"/>
      <c r="B438" s="150"/>
      <c r="C438" s="116"/>
    </row>
    <row r="439" spans="1:3" s="151" customFormat="1" ht="12.75">
      <c r="A439" s="149"/>
      <c r="B439" s="150"/>
      <c r="C439" s="116"/>
    </row>
    <row r="440" spans="1:3" s="151" customFormat="1" ht="12.75">
      <c r="A440" s="149"/>
      <c r="B440" s="150"/>
      <c r="C440" s="116"/>
    </row>
    <row r="441" spans="1:3" s="151" customFormat="1" ht="12.75">
      <c r="A441" s="149"/>
      <c r="B441" s="150"/>
      <c r="C441" s="116"/>
    </row>
    <row r="442" spans="1:3" s="151" customFormat="1" ht="12.75">
      <c r="A442" s="149"/>
      <c r="B442" s="150"/>
      <c r="C442" s="116"/>
    </row>
    <row r="443" spans="1:3" s="151" customFormat="1" ht="12.75">
      <c r="A443" s="149"/>
      <c r="B443" s="150"/>
      <c r="C443" s="116"/>
    </row>
    <row r="444" spans="1:3" s="151" customFormat="1" ht="12.75">
      <c r="A444" s="149"/>
      <c r="B444" s="150"/>
      <c r="C444" s="116"/>
    </row>
    <row r="445" spans="1:3" s="151" customFormat="1" ht="12.75">
      <c r="A445" s="149"/>
      <c r="B445" s="150"/>
      <c r="C445" s="116"/>
    </row>
    <row r="446" spans="1:3" s="151" customFormat="1" ht="12.75">
      <c r="A446" s="149"/>
      <c r="B446" s="150"/>
      <c r="C446" s="116"/>
    </row>
    <row r="447" spans="1:3" s="151" customFormat="1" ht="12.75">
      <c r="A447" s="149"/>
      <c r="B447" s="150"/>
      <c r="C447" s="116"/>
    </row>
    <row r="448" spans="1:3" s="151" customFormat="1" ht="12.75">
      <c r="A448" s="149"/>
      <c r="B448" s="150"/>
      <c r="C448" s="116"/>
    </row>
    <row r="449" spans="1:3" s="151" customFormat="1" ht="12.75">
      <c r="A449" s="149"/>
      <c r="B449" s="150"/>
      <c r="C449" s="116"/>
    </row>
    <row r="450" spans="1:3" s="151" customFormat="1" ht="12.75">
      <c r="A450" s="149"/>
      <c r="B450" s="150"/>
      <c r="C450" s="116"/>
    </row>
    <row r="451" spans="1:3" s="151" customFormat="1" ht="12.75">
      <c r="A451" s="149"/>
      <c r="B451" s="150"/>
      <c r="C451" s="116"/>
    </row>
  </sheetData>
  <sheetProtection password="CAF5" sheet="1"/>
  <mergeCells count="14">
    <mergeCell ref="A2:D2"/>
    <mergeCell ref="A3:D3"/>
    <mergeCell ref="B4:D4"/>
    <mergeCell ref="B5:D5"/>
    <mergeCell ref="B6:D6"/>
    <mergeCell ref="B7:D7"/>
    <mergeCell ref="B8:D8"/>
    <mergeCell ref="B9:D9"/>
    <mergeCell ref="B15:D15"/>
    <mergeCell ref="B18:D18"/>
    <mergeCell ref="B26:D26"/>
    <mergeCell ref="B19:D19"/>
    <mergeCell ref="B24:D24"/>
    <mergeCell ref="B25:D25"/>
  </mergeCells>
  <printOptions horizontalCentered="1"/>
  <pageMargins left="0.5905511811023623" right="0.5905511811023623" top="0.984251968503937" bottom="0.984251968503937" header="0" footer="0"/>
  <pageSetup firstPageNumber="2" useFirstPageNumber="1" fitToHeight="4" horizontalDpi="600" verticalDpi="600" orientation="portrait" paperSize="9" scale="73" r:id="rId1"/>
  <headerFooter scaleWithDoc="0" alignWithMargins="0">
    <oddHeader>&amp;RSKUPNA REKAPITULACIJA; IV. FAZA
R3-676/2204 Sp. Pohanca – Kapele od km 3.350 do km 3.780</oddHeader>
    <oddFooter>&amp;R
&amp;P</oddFooter>
    <firstFooter>&amp;R&amp;P</firstFooter>
  </headerFooter>
</worksheet>
</file>

<file path=xl/worksheets/sheet2.xml><?xml version="1.0" encoding="utf-8"?>
<worksheet xmlns="http://schemas.openxmlformats.org/spreadsheetml/2006/main" xmlns:r="http://schemas.openxmlformats.org/officeDocument/2006/relationships">
  <dimension ref="A1:F750"/>
  <sheetViews>
    <sheetView zoomScale="115" zoomScaleNormal="115" zoomScaleSheetLayoutView="115" workbookViewId="0" topLeftCell="A4">
      <selection activeCell="E26" sqref="E26:F26"/>
    </sheetView>
  </sheetViews>
  <sheetFormatPr defaultColWidth="9.00390625" defaultRowHeight="12.75"/>
  <cols>
    <col min="1" max="1" width="10.125" style="149" bestFit="1" customWidth="1"/>
    <col min="2" max="2" width="44.25390625" style="150" customWidth="1"/>
    <col min="3" max="3" width="9.125" style="116" customWidth="1"/>
    <col min="4" max="5" width="15.75390625" style="151" customWidth="1"/>
    <col min="6" max="6" width="18.75390625" style="151" customWidth="1"/>
    <col min="7" max="16384" width="9.125" style="116" customWidth="1"/>
  </cols>
  <sheetData>
    <row r="1" spans="1:6" ht="26.25" customHeight="1">
      <c r="A1" s="157"/>
      <c r="E1" s="158"/>
      <c r="F1" s="158"/>
    </row>
    <row r="2" spans="1:6" ht="54.75" customHeight="1">
      <c r="A2" s="233" t="s">
        <v>32</v>
      </c>
      <c r="B2" s="233"/>
      <c r="C2" s="233"/>
      <c r="D2" s="233"/>
      <c r="E2" s="233"/>
      <c r="F2" s="233"/>
    </row>
    <row r="3" spans="1:6" ht="47.25" customHeight="1">
      <c r="A3" s="234" t="s">
        <v>436</v>
      </c>
      <c r="B3" s="234"/>
      <c r="C3" s="234"/>
      <c r="D3" s="234"/>
      <c r="E3" s="234"/>
      <c r="F3" s="234"/>
    </row>
    <row r="4" spans="1:6" s="159" customFormat="1" ht="45" customHeight="1">
      <c r="A4" s="235" t="s">
        <v>126</v>
      </c>
      <c r="B4" s="235"/>
      <c r="C4" s="235"/>
      <c r="D4" s="235"/>
      <c r="E4" s="235"/>
      <c r="F4" s="235"/>
    </row>
    <row r="5" spans="1:6" ht="12.75">
      <c r="A5" s="160"/>
      <c r="B5" s="236"/>
      <c r="C5" s="236"/>
      <c r="D5" s="236"/>
      <c r="E5" s="237"/>
      <c r="F5" s="237"/>
    </row>
    <row r="6" spans="1:6" ht="12.75">
      <c r="A6" s="160"/>
      <c r="B6" s="238"/>
      <c r="C6" s="236"/>
      <c r="D6" s="236"/>
      <c r="E6" s="237"/>
      <c r="F6" s="237"/>
    </row>
    <row r="7" spans="1:6" ht="12.75">
      <c r="A7" s="160"/>
      <c r="B7" s="236"/>
      <c r="C7" s="236"/>
      <c r="D7" s="236"/>
      <c r="E7" s="237"/>
      <c r="F7" s="237"/>
    </row>
    <row r="8" spans="1:6" ht="12.75">
      <c r="A8" s="160"/>
      <c r="B8" s="236"/>
      <c r="C8" s="236"/>
      <c r="D8" s="236"/>
      <c r="E8" s="237"/>
      <c r="F8" s="237"/>
    </row>
    <row r="9" spans="1:6" ht="12.75">
      <c r="A9" s="160"/>
      <c r="B9" s="236"/>
      <c r="C9" s="236"/>
      <c r="D9" s="236"/>
      <c r="E9" s="237"/>
      <c r="F9" s="237"/>
    </row>
    <row r="10" spans="1:6" ht="12.75">
      <c r="A10" s="160"/>
      <c r="B10" s="236"/>
      <c r="C10" s="236"/>
      <c r="D10" s="236"/>
      <c r="E10" s="237"/>
      <c r="F10" s="237"/>
    </row>
    <row r="11" spans="1:6" ht="12.75">
      <c r="A11" s="160"/>
      <c r="B11" s="236"/>
      <c r="C11" s="236"/>
      <c r="D11" s="236"/>
      <c r="E11" s="237"/>
      <c r="F11" s="237"/>
    </row>
    <row r="12" spans="1:6" ht="12.75">
      <c r="A12" s="160"/>
      <c r="B12" s="236"/>
      <c r="C12" s="236"/>
      <c r="D12" s="236"/>
      <c r="E12" s="237"/>
      <c r="F12" s="237"/>
    </row>
    <row r="13" spans="1:6" s="161" customFormat="1" ht="15">
      <c r="A13" s="118" t="s">
        <v>26</v>
      </c>
      <c r="B13" s="239" t="s">
        <v>25</v>
      </c>
      <c r="C13" s="239"/>
      <c r="D13" s="239"/>
      <c r="E13" s="120">
        <f>F114</f>
        <v>0</v>
      </c>
      <c r="F13" s="120"/>
    </row>
    <row r="14" spans="1:6" s="161" customFormat="1" ht="15">
      <c r="A14" s="118"/>
      <c r="B14" s="236"/>
      <c r="C14" s="236"/>
      <c r="D14" s="236"/>
      <c r="E14" s="240"/>
      <c r="F14" s="240"/>
    </row>
    <row r="15" spans="1:6" s="161" customFormat="1" ht="15">
      <c r="A15" s="118" t="s">
        <v>27</v>
      </c>
      <c r="B15" s="239" t="s">
        <v>29</v>
      </c>
      <c r="C15" s="239"/>
      <c r="D15" s="239"/>
      <c r="E15" s="120">
        <f>F178</f>
        <v>0</v>
      </c>
      <c r="F15" s="120"/>
    </row>
    <row r="16" spans="1:6" s="161" customFormat="1" ht="15">
      <c r="A16" s="118"/>
      <c r="B16" s="236"/>
      <c r="C16" s="236"/>
      <c r="D16" s="236"/>
      <c r="E16" s="240"/>
      <c r="F16" s="240"/>
    </row>
    <row r="17" spans="1:6" s="161" customFormat="1" ht="15">
      <c r="A17" s="118" t="s">
        <v>28</v>
      </c>
      <c r="B17" s="239" t="s">
        <v>30</v>
      </c>
      <c r="C17" s="239"/>
      <c r="D17" s="239"/>
      <c r="E17" s="120">
        <f>F215</f>
        <v>0</v>
      </c>
      <c r="F17" s="120"/>
    </row>
    <row r="18" spans="1:6" s="161" customFormat="1" ht="15">
      <c r="A18" s="118"/>
      <c r="B18" s="236"/>
      <c r="C18" s="236"/>
      <c r="D18" s="236"/>
      <c r="E18" s="240"/>
      <c r="F18" s="240"/>
    </row>
    <row r="19" spans="1:6" s="161" customFormat="1" ht="15">
      <c r="A19" s="118" t="s">
        <v>7</v>
      </c>
      <c r="B19" s="239" t="s">
        <v>8</v>
      </c>
      <c r="C19" s="239"/>
      <c r="D19" s="239"/>
      <c r="E19" s="120">
        <f>F266</f>
        <v>0</v>
      </c>
      <c r="F19" s="120"/>
    </row>
    <row r="20" spans="1:6" s="161" customFormat="1" ht="15">
      <c r="A20" s="118"/>
      <c r="B20" s="119"/>
      <c r="C20" s="119"/>
      <c r="D20" s="119"/>
      <c r="E20" s="120"/>
      <c r="F20" s="120"/>
    </row>
    <row r="21" spans="1:6" s="161" customFormat="1" ht="15">
      <c r="A21" s="118" t="s">
        <v>127</v>
      </c>
      <c r="B21" s="239" t="s">
        <v>128</v>
      </c>
      <c r="C21" s="239"/>
      <c r="D21" s="239"/>
      <c r="E21" s="120">
        <f>F292</f>
        <v>0</v>
      </c>
      <c r="F21" s="120"/>
    </row>
    <row r="22" spans="1:6" s="161" customFormat="1" ht="15">
      <c r="A22" s="118"/>
      <c r="B22" s="121"/>
      <c r="C22" s="121"/>
      <c r="D22" s="121"/>
      <c r="E22" s="120"/>
      <c r="F22" s="120"/>
    </row>
    <row r="23" spans="1:6" s="161" customFormat="1" ht="15">
      <c r="A23" s="118" t="s">
        <v>9</v>
      </c>
      <c r="B23" s="239" t="s">
        <v>20</v>
      </c>
      <c r="C23" s="239"/>
      <c r="D23" s="239"/>
      <c r="E23" s="120">
        <f>F301</f>
        <v>0</v>
      </c>
      <c r="F23" s="120"/>
    </row>
    <row r="24" spans="1:6" s="161" customFormat="1" ht="15">
      <c r="A24" s="118"/>
      <c r="B24" s="236"/>
      <c r="C24" s="236"/>
      <c r="D24" s="236"/>
      <c r="E24" s="240"/>
      <c r="F24" s="240"/>
    </row>
    <row r="25" spans="1:6" s="161" customFormat="1" ht="15">
      <c r="A25" s="118" t="s">
        <v>10</v>
      </c>
      <c r="B25" s="239" t="s">
        <v>11</v>
      </c>
      <c r="C25" s="239"/>
      <c r="D25" s="239"/>
      <c r="E25" s="120">
        <f>F323</f>
        <v>0</v>
      </c>
      <c r="F25" s="120"/>
    </row>
    <row r="26" spans="1:6" s="161" customFormat="1" ht="15.75" thickBot="1">
      <c r="A26" s="122"/>
      <c r="B26" s="241"/>
      <c r="C26" s="241"/>
      <c r="D26" s="241"/>
      <c r="E26" s="242"/>
      <c r="F26" s="242"/>
    </row>
    <row r="27" spans="1:6" s="161" customFormat="1" ht="15">
      <c r="A27" s="118"/>
      <c r="B27" s="247"/>
      <c r="C27" s="247"/>
      <c r="D27" s="247"/>
      <c r="E27" s="248"/>
      <c r="F27" s="248"/>
    </row>
    <row r="28" spans="1:6" s="162" customFormat="1" ht="15.75">
      <c r="A28" s="123"/>
      <c r="B28" s="249" t="s">
        <v>34</v>
      </c>
      <c r="C28" s="249"/>
      <c r="D28" s="249"/>
      <c r="E28" s="229">
        <f>SUM(E13:E25)</f>
        <v>0</v>
      </c>
      <c r="F28" s="229"/>
    </row>
    <row r="29" spans="1:6" s="162" customFormat="1" ht="15.75">
      <c r="A29" s="123"/>
      <c r="B29" s="245"/>
      <c r="C29" s="245"/>
      <c r="D29" s="245"/>
      <c r="E29" s="246"/>
      <c r="F29" s="246"/>
    </row>
    <row r="30" spans="1:6" s="164" customFormat="1" ht="15.75">
      <c r="A30" s="163"/>
      <c r="B30" s="243"/>
      <c r="C30" s="243"/>
      <c r="D30" s="243"/>
      <c r="E30" s="244"/>
      <c r="F30" s="244"/>
    </row>
    <row r="31" spans="1:6" ht="12.75">
      <c r="A31" s="128" t="s">
        <v>12</v>
      </c>
      <c r="B31" s="129" t="s">
        <v>13</v>
      </c>
      <c r="C31" s="130" t="s">
        <v>24</v>
      </c>
      <c r="D31" s="130" t="s">
        <v>14</v>
      </c>
      <c r="E31" s="130" t="s">
        <v>15</v>
      </c>
      <c r="F31" s="130" t="s">
        <v>16</v>
      </c>
    </row>
    <row r="32" spans="1:6" ht="12.75">
      <c r="A32" s="165"/>
      <c r="B32" s="166"/>
      <c r="C32" s="167"/>
      <c r="D32" s="168"/>
      <c r="E32" s="168"/>
      <c r="F32" s="168"/>
    </row>
    <row r="33" spans="1:6" s="167" customFormat="1" ht="12.75">
      <c r="A33" s="169"/>
      <c r="B33" s="170"/>
      <c r="C33" s="171"/>
      <c r="D33" s="168"/>
      <c r="F33" s="168"/>
    </row>
    <row r="34" spans="1:6" s="167" customFormat="1" ht="12.75">
      <c r="A34" s="169"/>
      <c r="B34" s="170"/>
      <c r="C34" s="171"/>
      <c r="D34" s="168"/>
      <c r="F34" s="168"/>
    </row>
    <row r="35" spans="1:6" s="167" customFormat="1" ht="110.25">
      <c r="A35" s="172"/>
      <c r="B35" s="127" t="str">
        <f>A4</f>
        <v>Izgradnja oziroma rekonstrukcija pločnika in AP
ob občinski cesti LC 024662 Glogov Brod – Dečno selo in
 ob državni cesti R3-676/2204 Sp. Pohanca – Kapele od km 2.590 do km 3.790</v>
      </c>
      <c r="C35" s="173"/>
      <c r="D35" s="173"/>
      <c r="E35" s="146"/>
      <c r="F35" s="146"/>
    </row>
    <row r="36" spans="1:6" s="167" customFormat="1" ht="15.75">
      <c r="A36" s="172"/>
      <c r="B36" s="173"/>
      <c r="C36" s="173"/>
      <c r="D36" s="173"/>
      <c r="E36" s="146"/>
      <c r="F36" s="146"/>
    </row>
    <row r="37" spans="1:6" s="167" customFormat="1" ht="15.75">
      <c r="A37" s="172"/>
      <c r="B37" s="127"/>
      <c r="C37" s="124"/>
      <c r="D37" s="146"/>
      <c r="E37" s="146"/>
      <c r="F37" s="146"/>
    </row>
    <row r="38" spans="1:6" s="167" customFormat="1" ht="15.75">
      <c r="A38" s="123" t="s">
        <v>26</v>
      </c>
      <c r="B38" s="127" t="s">
        <v>19</v>
      </c>
      <c r="C38" s="124"/>
      <c r="D38" s="32"/>
      <c r="E38" s="146"/>
      <c r="F38" s="146"/>
    </row>
    <row r="39" spans="1:6" s="167" customFormat="1" ht="15.75">
      <c r="A39" s="123" t="s">
        <v>42</v>
      </c>
      <c r="B39" s="127" t="s">
        <v>43</v>
      </c>
      <c r="C39" s="124"/>
      <c r="D39" s="32"/>
      <c r="E39" s="146"/>
      <c r="F39" s="146"/>
    </row>
    <row r="40" spans="1:6" s="167" customFormat="1" ht="15.75">
      <c r="A40" s="123"/>
      <c r="B40" s="127"/>
      <c r="C40" s="124"/>
      <c r="D40" s="32"/>
      <c r="E40" s="154"/>
      <c r="F40" s="146"/>
    </row>
    <row r="41" spans="1:6" s="5" customFormat="1" ht="30">
      <c r="A41" s="174" t="s">
        <v>130</v>
      </c>
      <c r="B41" s="119" t="s">
        <v>129</v>
      </c>
      <c r="C41" s="34" t="s">
        <v>17</v>
      </c>
      <c r="D41" s="35">
        <v>0.46</v>
      </c>
      <c r="E41" s="2"/>
      <c r="F41" s="37">
        <f>(D41*E41)</f>
        <v>0</v>
      </c>
    </row>
    <row r="42" spans="1:6" s="5" customFormat="1" ht="25.5">
      <c r="A42" s="174"/>
      <c r="B42" s="150" t="s">
        <v>398</v>
      </c>
      <c r="C42" s="34"/>
      <c r="D42" s="35"/>
      <c r="E42" s="2"/>
      <c r="F42" s="37"/>
    </row>
    <row r="43" spans="1:6" s="5" customFormat="1" ht="15">
      <c r="A43" s="174"/>
      <c r="B43" s="119"/>
      <c r="C43" s="34"/>
      <c r="D43" s="35"/>
      <c r="E43" s="2"/>
      <c r="F43" s="37"/>
    </row>
    <row r="44" spans="1:6" s="5" customFormat="1" ht="30">
      <c r="A44" s="12" t="s">
        <v>132</v>
      </c>
      <c r="B44" s="11" t="s">
        <v>131</v>
      </c>
      <c r="C44" s="34" t="s">
        <v>17</v>
      </c>
      <c r="D44" s="35">
        <v>0.46</v>
      </c>
      <c r="E44" s="2"/>
      <c r="F44" s="37">
        <f>(D44*E44)</f>
        <v>0</v>
      </c>
    </row>
    <row r="45" spans="1:6" s="5" customFormat="1" ht="15">
      <c r="A45" s="174"/>
      <c r="B45" s="119"/>
      <c r="C45" s="34"/>
      <c r="D45" s="35"/>
      <c r="E45" s="2"/>
      <c r="F45" s="37"/>
    </row>
    <row r="46" spans="1:6" s="5" customFormat="1" ht="30">
      <c r="A46" s="174" t="s">
        <v>136</v>
      </c>
      <c r="B46" s="119" t="s">
        <v>133</v>
      </c>
      <c r="C46" s="34" t="s">
        <v>18</v>
      </c>
      <c r="D46" s="35">
        <v>27</v>
      </c>
      <c r="E46" s="2"/>
      <c r="F46" s="37">
        <f>(D46*E46)</f>
        <v>0</v>
      </c>
    </row>
    <row r="47" spans="1:6" s="5" customFormat="1" ht="15">
      <c r="A47" s="174"/>
      <c r="B47" s="119"/>
      <c r="C47" s="34"/>
      <c r="D47" s="35"/>
      <c r="E47" s="2"/>
      <c r="F47" s="37"/>
    </row>
    <row r="48" spans="1:6" s="5" customFormat="1" ht="30">
      <c r="A48" s="38" t="s">
        <v>135</v>
      </c>
      <c r="B48" s="11" t="s">
        <v>134</v>
      </c>
      <c r="C48" s="34" t="s">
        <v>18</v>
      </c>
      <c r="D48" s="35">
        <v>19</v>
      </c>
      <c r="E48" s="2"/>
      <c r="F48" s="37">
        <f>(D48*E48)</f>
        <v>0</v>
      </c>
    </row>
    <row r="49" spans="1:6" s="5" customFormat="1" ht="15">
      <c r="A49" s="38"/>
      <c r="B49" s="4" t="s">
        <v>275</v>
      </c>
      <c r="C49" s="34"/>
      <c r="D49" s="35"/>
      <c r="E49" s="2"/>
      <c r="F49" s="37"/>
    </row>
    <row r="50" spans="1:6" s="5" customFormat="1" ht="15">
      <c r="A50" s="174"/>
      <c r="B50" s="119"/>
      <c r="C50" s="34"/>
      <c r="D50" s="35"/>
      <c r="E50" s="2"/>
      <c r="F50" s="37"/>
    </row>
    <row r="51" spans="1:6" s="5" customFormat="1" ht="30">
      <c r="A51" s="174" t="s">
        <v>250</v>
      </c>
      <c r="B51" s="119" t="s">
        <v>251</v>
      </c>
      <c r="C51" s="34" t="s">
        <v>371</v>
      </c>
      <c r="D51" s="35">
        <v>1</v>
      </c>
      <c r="E51" s="2"/>
      <c r="F51" s="37">
        <f>(D51*E51)</f>
        <v>0</v>
      </c>
    </row>
    <row r="52" spans="1:6" s="5" customFormat="1" ht="15">
      <c r="A52" s="174"/>
      <c r="B52" s="119"/>
      <c r="C52" s="34"/>
      <c r="D52" s="35"/>
      <c r="E52" s="2"/>
      <c r="F52" s="37"/>
    </row>
    <row r="53" spans="1:6" s="5" customFormat="1" ht="45">
      <c r="A53" s="174" t="s">
        <v>428</v>
      </c>
      <c r="B53" s="119" t="s">
        <v>429</v>
      </c>
      <c r="C53" s="34" t="s">
        <v>371</v>
      </c>
      <c r="D53" s="35">
        <v>1</v>
      </c>
      <c r="E53" s="2"/>
      <c r="F53" s="37">
        <f>(D53*E53)</f>
        <v>0</v>
      </c>
    </row>
    <row r="54" spans="1:6" s="5" customFormat="1" ht="15">
      <c r="A54" s="38"/>
      <c r="B54" s="11"/>
      <c r="C54" s="34"/>
      <c r="D54" s="35"/>
      <c r="E54" s="2"/>
      <c r="F54" s="37"/>
    </row>
    <row r="55" spans="1:6" s="167" customFormat="1" ht="15.75">
      <c r="A55" s="123" t="s">
        <v>44</v>
      </c>
      <c r="B55" s="127" t="s">
        <v>45</v>
      </c>
      <c r="C55" s="124"/>
      <c r="D55" s="32"/>
      <c r="E55" s="154"/>
      <c r="F55" s="146"/>
    </row>
    <row r="56" spans="1:6" s="167" customFormat="1" ht="31.5">
      <c r="A56" s="123" t="s">
        <v>138</v>
      </c>
      <c r="B56" s="127" t="s">
        <v>137</v>
      </c>
      <c r="C56" s="124"/>
      <c r="D56" s="32"/>
      <c r="E56" s="154"/>
      <c r="F56" s="146"/>
    </row>
    <row r="57" spans="1:6" s="167" customFormat="1" ht="15.75">
      <c r="A57" s="123"/>
      <c r="B57" s="127"/>
      <c r="C57" s="124"/>
      <c r="D57" s="32"/>
      <c r="E57" s="154"/>
      <c r="F57" s="146"/>
    </row>
    <row r="58" spans="1:6" s="24" customFormat="1" ht="45">
      <c r="A58" s="10" t="s">
        <v>323</v>
      </c>
      <c r="B58" s="73" t="s">
        <v>264</v>
      </c>
      <c r="C58" s="34" t="s">
        <v>77</v>
      </c>
      <c r="D58" s="35">
        <v>14</v>
      </c>
      <c r="E58" s="2"/>
      <c r="F58" s="37">
        <f>(D58*E58)</f>
        <v>0</v>
      </c>
    </row>
    <row r="59" spans="1:6" s="167" customFormat="1" ht="15.75">
      <c r="A59" s="123"/>
      <c r="B59" s="127"/>
      <c r="C59" s="124"/>
      <c r="D59" s="32"/>
      <c r="E59" s="154"/>
      <c r="F59" s="146"/>
    </row>
    <row r="60" spans="1:6" s="167" customFormat="1" ht="30">
      <c r="A60" s="118" t="s">
        <v>140</v>
      </c>
      <c r="B60" s="175" t="s">
        <v>139</v>
      </c>
      <c r="C60" s="34" t="s">
        <v>18</v>
      </c>
      <c r="D60" s="35">
        <v>1</v>
      </c>
      <c r="E60" s="2"/>
      <c r="F60" s="37">
        <f>(D60*E60)</f>
        <v>0</v>
      </c>
    </row>
    <row r="61" spans="1:6" s="167" customFormat="1" ht="15.75">
      <c r="A61" s="123"/>
      <c r="B61" s="127"/>
      <c r="C61" s="124"/>
      <c r="D61" s="32"/>
      <c r="E61" s="154"/>
      <c r="F61" s="146"/>
    </row>
    <row r="62" spans="1:6" s="167" customFormat="1" ht="45">
      <c r="A62" s="118" t="s">
        <v>142</v>
      </c>
      <c r="B62" s="175" t="s">
        <v>141</v>
      </c>
      <c r="C62" s="34" t="s">
        <v>18</v>
      </c>
      <c r="D62" s="35">
        <v>1</v>
      </c>
      <c r="E62" s="2"/>
      <c r="F62" s="37">
        <f>(D62*E62)</f>
        <v>0</v>
      </c>
    </row>
    <row r="63" spans="1:6" s="167" customFormat="1" ht="15.75">
      <c r="A63" s="123"/>
      <c r="B63" s="127"/>
      <c r="C63" s="124"/>
      <c r="D63" s="32"/>
      <c r="E63" s="154"/>
      <c r="F63" s="146"/>
    </row>
    <row r="64" spans="1:6" s="167" customFormat="1" ht="31.5">
      <c r="A64" s="123" t="s">
        <v>46</v>
      </c>
      <c r="B64" s="127" t="s">
        <v>47</v>
      </c>
      <c r="C64" s="124"/>
      <c r="D64" s="32"/>
      <c r="E64" s="154"/>
      <c r="F64" s="146"/>
    </row>
    <row r="65" spans="1:6" s="167" customFormat="1" ht="15.75">
      <c r="A65" s="123"/>
      <c r="B65" s="127"/>
      <c r="C65" s="124"/>
      <c r="D65" s="32"/>
      <c r="E65" s="154"/>
      <c r="F65" s="146"/>
    </row>
    <row r="66" spans="1:6" s="167" customFormat="1" ht="30">
      <c r="A66" s="10" t="s">
        <v>144</v>
      </c>
      <c r="B66" s="73" t="s">
        <v>143</v>
      </c>
      <c r="C66" s="34" t="s">
        <v>18</v>
      </c>
      <c r="D66" s="35">
        <v>5</v>
      </c>
      <c r="E66" s="2"/>
      <c r="F66" s="37">
        <f>(D66*E66)</f>
        <v>0</v>
      </c>
    </row>
    <row r="67" spans="1:6" s="167" customFormat="1" ht="15.75">
      <c r="A67" s="123"/>
      <c r="B67" s="176" t="s">
        <v>235</v>
      </c>
      <c r="C67" s="124"/>
      <c r="D67" s="32"/>
      <c r="E67" s="154"/>
      <c r="F67" s="146"/>
    </row>
    <row r="68" spans="1:6" s="167" customFormat="1" ht="15.75">
      <c r="A68" s="123"/>
      <c r="B68" s="176"/>
      <c r="C68" s="124"/>
      <c r="D68" s="32"/>
      <c r="E68" s="154"/>
      <c r="F68" s="146"/>
    </row>
    <row r="69" spans="1:6" s="167" customFormat="1" ht="30">
      <c r="A69" s="118" t="s">
        <v>146</v>
      </c>
      <c r="B69" s="175" t="s">
        <v>145</v>
      </c>
      <c r="C69" s="34" t="s">
        <v>18</v>
      </c>
      <c r="D69" s="35">
        <v>3</v>
      </c>
      <c r="E69" s="2"/>
      <c r="F69" s="37">
        <f>(D69*E69)</f>
        <v>0</v>
      </c>
    </row>
    <row r="70" spans="1:6" s="167" customFormat="1" ht="15.75">
      <c r="A70" s="123"/>
      <c r="B70" s="176" t="s">
        <v>235</v>
      </c>
      <c r="C70" s="124"/>
      <c r="D70" s="32"/>
      <c r="E70" s="154"/>
      <c r="F70" s="146"/>
    </row>
    <row r="71" spans="1:6" s="167" customFormat="1" ht="15.75">
      <c r="A71" s="123"/>
      <c r="B71" s="176"/>
      <c r="C71" s="124"/>
      <c r="D71" s="32"/>
      <c r="E71" s="154"/>
      <c r="F71" s="146"/>
    </row>
    <row r="72" spans="1:6" s="167" customFormat="1" ht="18">
      <c r="A72" s="38" t="s">
        <v>267</v>
      </c>
      <c r="B72" s="11" t="s">
        <v>266</v>
      </c>
      <c r="C72" s="34" t="s">
        <v>78</v>
      </c>
      <c r="D72" s="35">
        <v>20</v>
      </c>
      <c r="E72" s="2"/>
      <c r="F72" s="37">
        <f>(D72*E72)</f>
        <v>0</v>
      </c>
    </row>
    <row r="73" spans="1:6" s="167" customFormat="1" ht="15">
      <c r="A73" s="38"/>
      <c r="B73" s="4" t="s">
        <v>265</v>
      </c>
      <c r="C73" s="34"/>
      <c r="D73" s="35"/>
      <c r="E73" s="2"/>
      <c r="F73" s="37"/>
    </row>
    <row r="74" spans="1:6" s="167" customFormat="1" ht="15.75">
      <c r="A74" s="123"/>
      <c r="B74" s="176"/>
      <c r="C74" s="124"/>
      <c r="D74" s="32"/>
      <c r="E74" s="154"/>
      <c r="F74" s="146"/>
    </row>
    <row r="75" spans="1:6" s="167" customFormat="1" ht="15">
      <c r="A75" s="118" t="s">
        <v>272</v>
      </c>
      <c r="B75" s="175" t="s">
        <v>271</v>
      </c>
      <c r="C75" s="177" t="s">
        <v>18</v>
      </c>
      <c r="D75" s="47">
        <v>12</v>
      </c>
      <c r="E75" s="152"/>
      <c r="F75" s="133">
        <f>D75*E75</f>
        <v>0</v>
      </c>
    </row>
    <row r="76" spans="1:6" s="167" customFormat="1" ht="15.75">
      <c r="A76" s="123"/>
      <c r="B76" s="176"/>
      <c r="C76" s="124"/>
      <c r="D76" s="32"/>
      <c r="E76" s="154"/>
      <c r="F76" s="146"/>
    </row>
    <row r="77" spans="1:6" s="24" customFormat="1" ht="18">
      <c r="A77" s="38" t="s">
        <v>323</v>
      </c>
      <c r="B77" s="11" t="s">
        <v>399</v>
      </c>
      <c r="C77" s="34" t="s">
        <v>78</v>
      </c>
      <c r="D77" s="35">
        <v>5</v>
      </c>
      <c r="E77" s="2"/>
      <c r="F77" s="37">
        <f>(D77*E77)</f>
        <v>0</v>
      </c>
    </row>
    <row r="78" spans="1:6" s="24" customFormat="1" ht="15">
      <c r="A78" s="38"/>
      <c r="B78" s="11"/>
      <c r="C78" s="34"/>
      <c r="D78" s="35"/>
      <c r="E78" s="2"/>
      <c r="F78" s="37"/>
    </row>
    <row r="79" spans="1:6" s="167" customFormat="1" ht="15.75">
      <c r="A79" s="123" t="s">
        <v>48</v>
      </c>
      <c r="B79" s="162" t="s">
        <v>49</v>
      </c>
      <c r="C79" s="124"/>
      <c r="D79" s="32"/>
      <c r="E79" s="154"/>
      <c r="F79" s="146"/>
    </row>
    <row r="80" spans="1:6" s="167" customFormat="1" ht="15.75">
      <c r="A80" s="123"/>
      <c r="B80" s="162"/>
      <c r="C80" s="124"/>
      <c r="D80" s="32"/>
      <c r="E80" s="154"/>
      <c r="F80" s="146"/>
    </row>
    <row r="81" spans="1:6" s="167" customFormat="1" ht="30">
      <c r="A81" s="38" t="s">
        <v>270</v>
      </c>
      <c r="B81" s="11" t="s">
        <v>269</v>
      </c>
      <c r="C81" s="34" t="s">
        <v>77</v>
      </c>
      <c r="D81" s="35">
        <v>550</v>
      </c>
      <c r="E81" s="2"/>
      <c r="F81" s="37">
        <f>(D81*E81)</f>
        <v>0</v>
      </c>
    </row>
    <row r="82" spans="1:6" s="167" customFormat="1" ht="127.5">
      <c r="A82" s="123"/>
      <c r="B82" s="178" t="s">
        <v>152</v>
      </c>
      <c r="C82" s="124"/>
      <c r="D82" s="32"/>
      <c r="E82" s="154"/>
      <c r="F82" s="146"/>
    </row>
    <row r="83" spans="1:6" s="167" customFormat="1" ht="15.75">
      <c r="A83" s="123"/>
      <c r="B83" s="178"/>
      <c r="C83" s="124"/>
      <c r="D83" s="32"/>
      <c r="E83" s="154"/>
      <c r="F83" s="146"/>
    </row>
    <row r="84" spans="1:6" s="5" customFormat="1" ht="30">
      <c r="A84" s="38" t="s">
        <v>90</v>
      </c>
      <c r="B84" s="11" t="s">
        <v>89</v>
      </c>
      <c r="C84" s="34" t="s">
        <v>78</v>
      </c>
      <c r="D84" s="35">
        <v>45</v>
      </c>
      <c r="E84" s="2"/>
      <c r="F84" s="37">
        <f>(D84*E84)</f>
        <v>0</v>
      </c>
    </row>
    <row r="85" spans="1:6" ht="15">
      <c r="A85" s="40"/>
      <c r="B85" s="179"/>
      <c r="C85" s="34"/>
      <c r="D85" s="180"/>
      <c r="E85" s="223"/>
      <c r="F85" s="37"/>
    </row>
    <row r="86" spans="1:6" s="24" customFormat="1" ht="30">
      <c r="A86" s="107" t="s">
        <v>103</v>
      </c>
      <c r="B86" s="182" t="s">
        <v>104</v>
      </c>
      <c r="C86" s="34" t="s">
        <v>78</v>
      </c>
      <c r="D86" s="35">
        <v>16</v>
      </c>
      <c r="E86" s="2"/>
      <c r="F86" s="37">
        <f>(D86*E86)</f>
        <v>0</v>
      </c>
    </row>
    <row r="87" spans="1:6" s="24" customFormat="1" ht="15">
      <c r="A87" s="107"/>
      <c r="B87" s="182"/>
      <c r="C87" s="34"/>
      <c r="D87" s="35"/>
      <c r="E87" s="2"/>
      <c r="F87" s="37"/>
    </row>
    <row r="88" spans="1:6" s="24" customFormat="1" ht="15.75">
      <c r="A88" s="123" t="s">
        <v>147</v>
      </c>
      <c r="B88" s="162" t="s">
        <v>148</v>
      </c>
      <c r="C88" s="124"/>
      <c r="D88" s="32"/>
      <c r="E88" s="154"/>
      <c r="F88" s="146"/>
    </row>
    <row r="89" spans="1:6" s="24" customFormat="1" ht="15">
      <c r="A89" s="107"/>
      <c r="B89" s="182"/>
      <c r="C89" s="34"/>
      <c r="D89" s="35"/>
      <c r="E89" s="2"/>
      <c r="F89" s="37"/>
    </row>
    <row r="90" spans="1:6" s="24" customFormat="1" ht="30">
      <c r="A90" s="107" t="s">
        <v>401</v>
      </c>
      <c r="B90" s="182" t="s">
        <v>400</v>
      </c>
      <c r="C90" s="34" t="s">
        <v>78</v>
      </c>
      <c r="D90" s="35">
        <v>40</v>
      </c>
      <c r="E90" s="2"/>
      <c r="F90" s="37">
        <f>(D90*E90)</f>
        <v>0</v>
      </c>
    </row>
    <row r="91" spans="1:6" s="24" customFormat="1" ht="15">
      <c r="A91" s="107"/>
      <c r="B91" s="183"/>
      <c r="C91" s="34"/>
      <c r="D91" s="35"/>
      <c r="E91" s="2"/>
      <c r="F91" s="37"/>
    </row>
    <row r="92" spans="1:6" s="24" customFormat="1" ht="30">
      <c r="A92" s="107" t="s">
        <v>277</v>
      </c>
      <c r="B92" s="182" t="s">
        <v>276</v>
      </c>
      <c r="C92" s="34" t="s">
        <v>18</v>
      </c>
      <c r="D92" s="35">
        <v>1</v>
      </c>
      <c r="E92" s="2"/>
      <c r="F92" s="37">
        <f>(D92*E92)</f>
        <v>0</v>
      </c>
    </row>
    <row r="93" spans="1:6" s="24" customFormat="1" ht="15">
      <c r="A93" s="107"/>
      <c r="B93" s="182"/>
      <c r="C93" s="34"/>
      <c r="D93" s="35"/>
      <c r="E93" s="2"/>
      <c r="F93" s="37"/>
    </row>
    <row r="94" spans="1:6" s="24" customFormat="1" ht="30">
      <c r="A94" s="107" t="s">
        <v>403</v>
      </c>
      <c r="B94" s="182" t="s">
        <v>402</v>
      </c>
      <c r="C94" s="34" t="s">
        <v>18</v>
      </c>
      <c r="D94" s="35">
        <v>6</v>
      </c>
      <c r="E94" s="2"/>
      <c r="F94" s="37">
        <f>(D94*E94)</f>
        <v>0</v>
      </c>
    </row>
    <row r="95" spans="1:6" s="24" customFormat="1" ht="15">
      <c r="A95" s="107"/>
      <c r="B95" s="182"/>
      <c r="C95" s="34"/>
      <c r="D95" s="35"/>
      <c r="E95" s="2"/>
      <c r="F95" s="37"/>
    </row>
    <row r="96" spans="1:6" s="24" customFormat="1" ht="30">
      <c r="A96" s="107" t="s">
        <v>150</v>
      </c>
      <c r="B96" s="182" t="s">
        <v>149</v>
      </c>
      <c r="C96" s="34" t="s">
        <v>79</v>
      </c>
      <c r="D96" s="35">
        <v>0.5</v>
      </c>
      <c r="E96" s="2"/>
      <c r="F96" s="37">
        <f>(D96*E96)</f>
        <v>0</v>
      </c>
    </row>
    <row r="97" spans="1:6" s="24" customFormat="1" ht="25.5">
      <c r="A97" s="107"/>
      <c r="B97" s="183" t="s">
        <v>404</v>
      </c>
      <c r="C97" s="34"/>
      <c r="D97" s="35"/>
      <c r="E97" s="2"/>
      <c r="F97" s="37"/>
    </row>
    <row r="98" spans="1:6" s="24" customFormat="1" ht="15">
      <c r="A98" s="107"/>
      <c r="B98" s="183"/>
      <c r="C98" s="34"/>
      <c r="D98" s="35"/>
      <c r="E98" s="2"/>
      <c r="F98" s="37"/>
    </row>
    <row r="99" spans="1:6" s="24" customFormat="1" ht="30">
      <c r="A99" s="107" t="s">
        <v>323</v>
      </c>
      <c r="B99" s="107" t="s">
        <v>151</v>
      </c>
      <c r="C99" s="34" t="s">
        <v>18</v>
      </c>
      <c r="D99" s="35">
        <v>1</v>
      </c>
      <c r="E99" s="2"/>
      <c r="F99" s="37">
        <f>(D99*E99)</f>
        <v>0</v>
      </c>
    </row>
    <row r="100" spans="1:6" s="24" customFormat="1" ht="15">
      <c r="A100" s="107"/>
      <c r="B100" s="183"/>
      <c r="C100" s="34"/>
      <c r="D100" s="35"/>
      <c r="E100" s="2"/>
      <c r="F100" s="37"/>
    </row>
    <row r="101" spans="1:6" s="24" customFormat="1" ht="15.75">
      <c r="A101" s="14" t="s">
        <v>116</v>
      </c>
      <c r="B101" s="16" t="s">
        <v>117</v>
      </c>
      <c r="C101" s="15"/>
      <c r="D101" s="32"/>
      <c r="E101" s="1"/>
      <c r="F101" s="32"/>
    </row>
    <row r="102" spans="1:6" s="167" customFormat="1" ht="15.75">
      <c r="A102" s="123"/>
      <c r="B102" s="162"/>
      <c r="C102" s="124"/>
      <c r="D102" s="32"/>
      <c r="E102" s="154"/>
      <c r="F102" s="146"/>
    </row>
    <row r="103" spans="1:6" s="5" customFormat="1" ht="75">
      <c r="A103" s="53" t="s">
        <v>118</v>
      </c>
      <c r="B103" s="11" t="s">
        <v>119</v>
      </c>
      <c r="C103" s="34" t="s">
        <v>18</v>
      </c>
      <c r="D103" s="184">
        <v>1</v>
      </c>
      <c r="E103" s="2"/>
      <c r="F103" s="37">
        <f>(D103*E103)</f>
        <v>0</v>
      </c>
    </row>
    <row r="104" spans="1:6" s="5" customFormat="1" ht="28.5">
      <c r="A104" s="40"/>
      <c r="B104" s="185" t="s">
        <v>120</v>
      </c>
      <c r="C104" s="34"/>
      <c r="D104" s="35"/>
      <c r="E104" s="2"/>
      <c r="F104" s="37"/>
    </row>
    <row r="105" spans="1:6" s="5" customFormat="1" ht="15">
      <c r="A105" s="40"/>
      <c r="B105" s="185"/>
      <c r="C105" s="34"/>
      <c r="D105" s="35"/>
      <c r="E105" s="2"/>
      <c r="F105" s="37"/>
    </row>
    <row r="106" spans="1:6" s="5" customFormat="1" ht="15.75">
      <c r="A106" s="14" t="s">
        <v>222</v>
      </c>
      <c r="B106" s="16" t="s">
        <v>223</v>
      </c>
      <c r="C106" s="34"/>
      <c r="D106" s="35"/>
      <c r="E106" s="2"/>
      <c r="F106" s="37"/>
    </row>
    <row r="107" spans="1:6" s="5" customFormat="1" ht="15">
      <c r="A107" s="40"/>
      <c r="B107" s="185"/>
      <c r="C107" s="34"/>
      <c r="D107" s="35"/>
      <c r="E107" s="2"/>
      <c r="F107" s="37"/>
    </row>
    <row r="108" spans="1:6" s="5" customFormat="1" ht="30">
      <c r="A108" s="53" t="s">
        <v>225</v>
      </c>
      <c r="B108" s="11" t="s">
        <v>224</v>
      </c>
      <c r="C108" s="34" t="s">
        <v>18</v>
      </c>
      <c r="D108" s="184">
        <v>1</v>
      </c>
      <c r="E108" s="2"/>
      <c r="F108" s="37">
        <f>(D108*E108)</f>
        <v>0</v>
      </c>
    </row>
    <row r="109" spans="1:6" s="5" customFormat="1" ht="19.5" customHeight="1">
      <c r="A109" s="40"/>
      <c r="B109" s="4" t="s">
        <v>392</v>
      </c>
      <c r="C109" s="34"/>
      <c r="D109" s="35"/>
      <c r="E109" s="2"/>
      <c r="F109" s="37"/>
    </row>
    <row r="110" spans="1:6" s="5" customFormat="1" ht="15">
      <c r="A110" s="40"/>
      <c r="B110" s="4"/>
      <c r="C110" s="34"/>
      <c r="D110" s="35"/>
      <c r="E110" s="2"/>
      <c r="F110" s="37"/>
    </row>
    <row r="111" spans="1:6" s="5" customFormat="1" ht="30">
      <c r="A111" s="40" t="s">
        <v>227</v>
      </c>
      <c r="B111" s="11" t="s">
        <v>226</v>
      </c>
      <c r="C111" s="34" t="s">
        <v>18</v>
      </c>
      <c r="D111" s="184">
        <v>1</v>
      </c>
      <c r="E111" s="2"/>
      <c r="F111" s="37">
        <f>(D111*E111)</f>
        <v>0</v>
      </c>
    </row>
    <row r="112" spans="1:6" s="5" customFormat="1" ht="20.25" customHeight="1">
      <c r="A112" s="40"/>
      <c r="B112" s="4" t="s">
        <v>392</v>
      </c>
      <c r="C112" s="34"/>
      <c r="D112" s="184"/>
      <c r="E112" s="2"/>
      <c r="F112" s="37"/>
    </row>
    <row r="113" spans="1:6" s="5" customFormat="1" ht="15">
      <c r="A113" s="40"/>
      <c r="B113" s="186"/>
      <c r="C113" s="34"/>
      <c r="D113" s="35"/>
      <c r="E113" s="2"/>
      <c r="F113" s="37"/>
    </row>
    <row r="114" spans="1:6" ht="15.75">
      <c r="A114" s="42"/>
      <c r="B114" s="187" t="s">
        <v>0</v>
      </c>
      <c r="C114" s="124"/>
      <c r="D114" s="44"/>
      <c r="E114" s="154"/>
      <c r="F114" s="146">
        <f>SUM(F41:F113)</f>
        <v>0</v>
      </c>
    </row>
    <row r="115" spans="1:6" ht="15">
      <c r="A115" s="42"/>
      <c r="B115" s="119"/>
      <c r="C115" s="45"/>
      <c r="D115" s="46"/>
      <c r="E115" s="223"/>
      <c r="F115" s="181"/>
    </row>
    <row r="116" spans="1:6" s="5" customFormat="1" ht="15.75">
      <c r="A116" s="14" t="s">
        <v>27</v>
      </c>
      <c r="B116" s="30" t="s">
        <v>31</v>
      </c>
      <c r="C116" s="15"/>
      <c r="D116" s="32"/>
      <c r="E116" s="1"/>
      <c r="F116" s="32"/>
    </row>
    <row r="117" spans="1:6" s="5" customFormat="1" ht="15.75">
      <c r="A117" s="14" t="s">
        <v>50</v>
      </c>
      <c r="B117" s="30" t="s">
        <v>51</v>
      </c>
      <c r="C117" s="15"/>
      <c r="D117" s="32"/>
      <c r="E117" s="1"/>
      <c r="F117" s="32"/>
    </row>
    <row r="118" spans="1:6" ht="15.75">
      <c r="A118" s="123"/>
      <c r="B118" s="127"/>
      <c r="C118" s="124"/>
      <c r="D118" s="32"/>
      <c r="E118" s="154"/>
      <c r="F118" s="146"/>
    </row>
    <row r="119" spans="1:6" ht="30">
      <c r="A119" s="40" t="s">
        <v>37</v>
      </c>
      <c r="B119" s="11" t="s">
        <v>80</v>
      </c>
      <c r="C119" s="34" t="s">
        <v>79</v>
      </c>
      <c r="D119" s="35">
        <v>323</v>
      </c>
      <c r="E119" s="96"/>
      <c r="F119" s="37">
        <f>(D119*E119)</f>
        <v>0</v>
      </c>
    </row>
    <row r="120" spans="1:6" ht="38.25">
      <c r="A120" s="40"/>
      <c r="B120" s="4" t="s">
        <v>153</v>
      </c>
      <c r="C120" s="34"/>
      <c r="D120" s="35"/>
      <c r="E120" s="96"/>
      <c r="F120" s="37"/>
    </row>
    <row r="121" spans="1:6" ht="15.75">
      <c r="A121" s="123"/>
      <c r="B121" s="127"/>
      <c r="C121" s="124"/>
      <c r="D121" s="32"/>
      <c r="E121" s="154"/>
      <c r="F121" s="146"/>
    </row>
    <row r="122" spans="1:6" s="5" customFormat="1" ht="30">
      <c r="A122" s="38" t="s">
        <v>115</v>
      </c>
      <c r="B122" s="11" t="s">
        <v>84</v>
      </c>
      <c r="C122" s="34" t="s">
        <v>79</v>
      </c>
      <c r="D122" s="35">
        <v>415</v>
      </c>
      <c r="E122" s="2"/>
      <c r="F122" s="37">
        <f>(D122*E122)</f>
        <v>0</v>
      </c>
    </row>
    <row r="123" spans="1:6" s="5" customFormat="1" ht="118.5" customHeight="1">
      <c r="A123" s="40"/>
      <c r="B123" s="188" t="s">
        <v>152</v>
      </c>
      <c r="C123" s="34"/>
      <c r="D123" s="35"/>
      <c r="E123" s="2"/>
      <c r="F123" s="37"/>
    </row>
    <row r="124" spans="1:6" s="99" customFormat="1" ht="15">
      <c r="A124" s="38"/>
      <c r="B124" s="11"/>
      <c r="C124" s="34"/>
      <c r="D124" s="35"/>
      <c r="E124" s="2"/>
      <c r="F124" s="37"/>
    </row>
    <row r="125" spans="1:6" s="99" customFormat="1" ht="75">
      <c r="A125" s="53" t="s">
        <v>114</v>
      </c>
      <c r="B125" s="80" t="s">
        <v>113</v>
      </c>
      <c r="C125" s="34" t="s">
        <v>79</v>
      </c>
      <c r="D125" s="35">
        <v>150</v>
      </c>
      <c r="E125" s="2"/>
      <c r="F125" s="37">
        <f>(D125*E125)</f>
        <v>0</v>
      </c>
    </row>
    <row r="126" spans="1:6" s="99" customFormat="1" ht="15">
      <c r="A126" s="53"/>
      <c r="B126" s="80"/>
      <c r="C126" s="34"/>
      <c r="D126" s="35"/>
      <c r="E126" s="2"/>
      <c r="F126" s="37"/>
    </row>
    <row r="127" spans="1:6" s="99" customFormat="1" ht="30">
      <c r="A127" s="53" t="s">
        <v>325</v>
      </c>
      <c r="B127" s="80" t="s">
        <v>324</v>
      </c>
      <c r="C127" s="34" t="s">
        <v>79</v>
      </c>
      <c r="D127" s="35">
        <v>860</v>
      </c>
      <c r="E127" s="2"/>
      <c r="F127" s="37">
        <f>(D127*E127)</f>
        <v>0</v>
      </c>
    </row>
    <row r="128" spans="1:6" s="99" customFormat="1" ht="15">
      <c r="A128" s="53"/>
      <c r="B128" s="84"/>
      <c r="C128" s="34"/>
      <c r="D128" s="35"/>
      <c r="E128" s="2"/>
      <c r="F128" s="37"/>
    </row>
    <row r="129" spans="1:6" ht="15.75">
      <c r="A129" s="123" t="s">
        <v>52</v>
      </c>
      <c r="B129" s="127" t="s">
        <v>53</v>
      </c>
      <c r="C129" s="124"/>
      <c r="D129" s="44"/>
      <c r="E129" s="154"/>
      <c r="F129" s="146"/>
    </row>
    <row r="130" spans="1:6" ht="15.75">
      <c r="A130" s="123"/>
      <c r="B130" s="127"/>
      <c r="C130" s="124"/>
      <c r="D130" s="44"/>
      <c r="E130" s="154"/>
      <c r="F130" s="146"/>
    </row>
    <row r="131" spans="1:6" s="5" customFormat="1" ht="30">
      <c r="A131" s="174" t="s">
        <v>86</v>
      </c>
      <c r="B131" s="119" t="s">
        <v>85</v>
      </c>
      <c r="C131" s="34" t="s">
        <v>77</v>
      </c>
      <c r="D131" s="35">
        <v>1200</v>
      </c>
      <c r="E131" s="2"/>
      <c r="F131" s="37">
        <f>(D131*E131)</f>
        <v>0</v>
      </c>
    </row>
    <row r="132" spans="1:6" s="5" customFormat="1" ht="15">
      <c r="A132" s="174"/>
      <c r="B132" s="119"/>
      <c r="C132" s="34"/>
      <c r="D132" s="35"/>
      <c r="E132" s="2"/>
      <c r="F132" s="37"/>
    </row>
    <row r="133" spans="1:6" s="5" customFormat="1" ht="30">
      <c r="A133" s="174" t="s">
        <v>86</v>
      </c>
      <c r="B133" s="119" t="s">
        <v>85</v>
      </c>
      <c r="C133" s="34" t="s">
        <v>77</v>
      </c>
      <c r="D133" s="35">
        <v>1320</v>
      </c>
      <c r="E133" s="2"/>
      <c r="F133" s="37">
        <f>(D133*E133)</f>
        <v>0</v>
      </c>
    </row>
    <row r="134" spans="1:6" s="5" customFormat="1" ht="15">
      <c r="A134" s="174"/>
      <c r="B134" s="150" t="s">
        <v>405</v>
      </c>
      <c r="C134" s="34"/>
      <c r="D134" s="35"/>
      <c r="E134" s="2"/>
      <c r="F134" s="37"/>
    </row>
    <row r="135" spans="1:6" s="5" customFormat="1" ht="15">
      <c r="A135" s="174"/>
      <c r="B135" s="119"/>
      <c r="C135" s="34"/>
      <c r="D135" s="35"/>
      <c r="E135" s="2"/>
      <c r="F135" s="37"/>
    </row>
    <row r="136" spans="1:6" s="5" customFormat="1" ht="31.5">
      <c r="A136" s="123" t="s">
        <v>154</v>
      </c>
      <c r="B136" s="127" t="s">
        <v>155</v>
      </c>
      <c r="C136" s="124"/>
      <c r="D136" s="44"/>
      <c r="E136" s="154"/>
      <c r="F136" s="146"/>
    </row>
    <row r="137" spans="1:6" s="5" customFormat="1" ht="15.75">
      <c r="A137" s="123"/>
      <c r="B137" s="127"/>
      <c r="C137" s="124"/>
      <c r="D137" s="44"/>
      <c r="E137" s="154"/>
      <c r="F137" s="146"/>
    </row>
    <row r="138" spans="1:6" s="5" customFormat="1" ht="45">
      <c r="A138" s="174" t="s">
        <v>279</v>
      </c>
      <c r="B138" s="119" t="s">
        <v>278</v>
      </c>
      <c r="C138" s="34" t="s">
        <v>77</v>
      </c>
      <c r="D138" s="35">
        <v>1200</v>
      </c>
      <c r="E138" s="2"/>
      <c r="F138" s="37">
        <f>(D138*E138)</f>
        <v>0</v>
      </c>
    </row>
    <row r="139" spans="1:6" s="5" customFormat="1" ht="51">
      <c r="A139" s="174"/>
      <c r="B139" s="176" t="s">
        <v>280</v>
      </c>
      <c r="C139" s="34"/>
      <c r="D139" s="35"/>
      <c r="E139" s="2"/>
      <c r="F139" s="37"/>
    </row>
    <row r="140" spans="1:6" ht="15">
      <c r="A140" s="77"/>
      <c r="B140" s="179"/>
      <c r="C140" s="34"/>
      <c r="D140" s="180"/>
      <c r="E140" s="223"/>
      <c r="F140" s="47"/>
    </row>
    <row r="141" spans="1:6" ht="15.75">
      <c r="A141" s="123" t="s">
        <v>54</v>
      </c>
      <c r="B141" s="162" t="s">
        <v>55</v>
      </c>
      <c r="C141" s="124"/>
      <c r="D141" s="44"/>
      <c r="E141" s="154"/>
      <c r="F141" s="146"/>
    </row>
    <row r="142" spans="1:6" s="52" customFormat="1" ht="15">
      <c r="A142" s="48"/>
      <c r="B142" s="49"/>
      <c r="C142" s="34"/>
      <c r="D142" s="50"/>
      <c r="E142" s="97"/>
      <c r="F142" s="51"/>
    </row>
    <row r="143" spans="1:6" s="52" customFormat="1" ht="30">
      <c r="A143" s="48" t="s">
        <v>282</v>
      </c>
      <c r="B143" s="49" t="s">
        <v>281</v>
      </c>
      <c r="C143" s="34" t="s">
        <v>79</v>
      </c>
      <c r="D143" s="35">
        <v>150</v>
      </c>
      <c r="E143" s="2"/>
      <c r="F143" s="37">
        <f>(D143*E143)</f>
        <v>0</v>
      </c>
    </row>
    <row r="144" spans="1:6" s="52" customFormat="1" ht="15">
      <c r="A144" s="48"/>
      <c r="B144" s="49"/>
      <c r="C144" s="34"/>
      <c r="D144" s="35"/>
      <c r="E144" s="2"/>
      <c r="F144" s="37"/>
    </row>
    <row r="145" spans="1:6" s="52" customFormat="1" ht="30">
      <c r="A145" s="48" t="s">
        <v>300</v>
      </c>
      <c r="B145" s="49" t="s">
        <v>299</v>
      </c>
      <c r="C145" s="34" t="s">
        <v>79</v>
      </c>
      <c r="D145" s="35">
        <v>22</v>
      </c>
      <c r="E145" s="2"/>
      <c r="F145" s="37">
        <f>(D145*E145)</f>
        <v>0</v>
      </c>
    </row>
    <row r="146" spans="1:6" s="52" customFormat="1" ht="25.5">
      <c r="A146" s="48"/>
      <c r="B146" s="39" t="s">
        <v>301</v>
      </c>
      <c r="C146" s="34"/>
      <c r="D146" s="35"/>
      <c r="E146" s="2"/>
      <c r="F146" s="37"/>
    </row>
    <row r="147" spans="1:6" s="52" customFormat="1" ht="15">
      <c r="A147" s="48"/>
      <c r="B147" s="49"/>
      <c r="C147" s="34"/>
      <c r="D147" s="50"/>
      <c r="E147" s="97"/>
      <c r="F147" s="51"/>
    </row>
    <row r="148" spans="1:6" s="5" customFormat="1" ht="30">
      <c r="A148" s="53" t="s">
        <v>157</v>
      </c>
      <c r="B148" s="11" t="s">
        <v>156</v>
      </c>
      <c r="C148" s="34" t="s">
        <v>79</v>
      </c>
      <c r="D148" s="35">
        <v>407</v>
      </c>
      <c r="E148" s="2"/>
      <c r="F148" s="37">
        <f>(D148*E148)</f>
        <v>0</v>
      </c>
    </row>
    <row r="149" spans="1:6" s="5" customFormat="1" ht="25.5">
      <c r="A149" s="53"/>
      <c r="B149" s="4" t="s">
        <v>158</v>
      </c>
      <c r="C149" s="34"/>
      <c r="D149" s="35"/>
      <c r="E149" s="2"/>
      <c r="F149" s="37"/>
    </row>
    <row r="150" spans="1:6" s="5" customFormat="1" ht="15">
      <c r="A150" s="38"/>
      <c r="B150" s="11"/>
      <c r="C150" s="34"/>
      <c r="D150" s="35"/>
      <c r="E150" s="2"/>
      <c r="F150" s="37"/>
    </row>
    <row r="151" spans="1:6" ht="15.75">
      <c r="A151" s="123" t="s">
        <v>56</v>
      </c>
      <c r="B151" s="162" t="s">
        <v>57</v>
      </c>
      <c r="C151" s="124"/>
      <c r="D151" s="44"/>
      <c r="E151" s="154"/>
      <c r="F151" s="146"/>
    </row>
    <row r="152" spans="1:6" ht="15.75">
      <c r="A152" s="123"/>
      <c r="B152" s="162"/>
      <c r="C152" s="124"/>
      <c r="D152" s="44"/>
      <c r="E152" s="154"/>
      <c r="F152" s="146"/>
    </row>
    <row r="153" spans="1:6" s="5" customFormat="1" ht="30">
      <c r="A153" s="40" t="s">
        <v>38</v>
      </c>
      <c r="B153" s="11" t="s">
        <v>159</v>
      </c>
      <c r="C153" s="34" t="s">
        <v>77</v>
      </c>
      <c r="D153" s="35">
        <v>120</v>
      </c>
      <c r="E153" s="2"/>
      <c r="F153" s="37">
        <f>(D153*E153)</f>
        <v>0</v>
      </c>
    </row>
    <row r="154" spans="1:6" s="5" customFormat="1" ht="15">
      <c r="A154" s="40"/>
      <c r="B154" s="11"/>
      <c r="C154" s="34"/>
      <c r="D154" s="35"/>
      <c r="E154" s="2"/>
      <c r="F154" s="37"/>
    </row>
    <row r="155" spans="1:6" s="5" customFormat="1" ht="30">
      <c r="A155" s="40" t="s">
        <v>407</v>
      </c>
      <c r="B155" s="11" t="s">
        <v>406</v>
      </c>
      <c r="C155" s="34" t="s">
        <v>77</v>
      </c>
      <c r="D155" s="35">
        <v>80</v>
      </c>
      <c r="E155" s="2"/>
      <c r="F155" s="37">
        <f>(D155*E155)</f>
        <v>0</v>
      </c>
    </row>
    <row r="156" spans="1:6" s="5" customFormat="1" ht="15">
      <c r="A156" s="40"/>
      <c r="B156" s="11"/>
      <c r="C156" s="34"/>
      <c r="D156" s="35"/>
      <c r="E156" s="2"/>
      <c r="F156" s="37"/>
    </row>
    <row r="157" spans="1:6" s="5" customFormat="1" ht="18">
      <c r="A157" s="40" t="s">
        <v>39</v>
      </c>
      <c r="B157" s="49" t="s">
        <v>40</v>
      </c>
      <c r="C157" s="34" t="s">
        <v>77</v>
      </c>
      <c r="D157" s="35">
        <v>300</v>
      </c>
      <c r="E157" s="2"/>
      <c r="F157" s="37">
        <f>(D157*E157)</f>
        <v>0</v>
      </c>
    </row>
    <row r="158" spans="1:6" s="5" customFormat="1" ht="25.5">
      <c r="A158" s="40"/>
      <c r="B158" s="39" t="s">
        <v>160</v>
      </c>
      <c r="C158" s="34"/>
      <c r="D158" s="35"/>
      <c r="E158" s="2"/>
      <c r="F158" s="37"/>
    </row>
    <row r="159" spans="1:6" s="5" customFormat="1" ht="15">
      <c r="A159" s="40"/>
      <c r="B159" s="39"/>
      <c r="C159" s="34"/>
      <c r="D159" s="35"/>
      <c r="E159" s="2"/>
      <c r="F159" s="37"/>
    </row>
    <row r="160" spans="1:6" s="5" customFormat="1" ht="30">
      <c r="A160" s="40" t="s">
        <v>318</v>
      </c>
      <c r="B160" s="49" t="s">
        <v>319</v>
      </c>
      <c r="C160" s="34" t="s">
        <v>18</v>
      </c>
      <c r="D160" s="35">
        <v>14</v>
      </c>
      <c r="E160" s="2"/>
      <c r="F160" s="37">
        <f>(D160*E160)</f>
        <v>0</v>
      </c>
    </row>
    <row r="161" spans="1:6" ht="15">
      <c r="A161" s="77"/>
      <c r="B161" s="189"/>
      <c r="C161" s="34"/>
      <c r="D161" s="180"/>
      <c r="E161" s="223"/>
      <c r="F161" s="37"/>
    </row>
    <row r="162" spans="1:6" s="5" customFormat="1" ht="31.5">
      <c r="A162" s="14" t="s">
        <v>72</v>
      </c>
      <c r="B162" s="30" t="s">
        <v>73</v>
      </c>
      <c r="C162" s="15"/>
      <c r="D162" s="44"/>
      <c r="E162" s="1"/>
      <c r="F162" s="32"/>
    </row>
    <row r="163" spans="1:6" s="5" customFormat="1" ht="15">
      <c r="A163" s="161"/>
      <c r="B163" s="119"/>
      <c r="C163" s="34"/>
      <c r="D163" s="35"/>
      <c r="E163" s="2"/>
      <c r="F163" s="37"/>
    </row>
    <row r="164" spans="1:6" s="5" customFormat="1" ht="30">
      <c r="A164" s="174" t="s">
        <v>121</v>
      </c>
      <c r="B164" s="119" t="s">
        <v>122</v>
      </c>
      <c r="C164" s="34" t="s">
        <v>74</v>
      </c>
      <c r="D164" s="35">
        <f>SUM(D170,D172,D174,)</f>
        <v>2998.93</v>
      </c>
      <c r="E164" s="2"/>
      <c r="F164" s="37">
        <f>(D164*E164)</f>
        <v>0</v>
      </c>
    </row>
    <row r="165" spans="1:6" s="5" customFormat="1" ht="15">
      <c r="A165" s="174"/>
      <c r="B165" s="119"/>
      <c r="C165" s="34"/>
      <c r="D165" s="35"/>
      <c r="E165" s="2"/>
      <c r="F165" s="37"/>
    </row>
    <row r="166" spans="1:6" s="5" customFormat="1" ht="30">
      <c r="A166" s="174" t="s">
        <v>95</v>
      </c>
      <c r="B166" s="119" t="s">
        <v>96</v>
      </c>
      <c r="C166" s="34" t="s">
        <v>79</v>
      </c>
      <c r="D166" s="35">
        <f>D119-((D153*0.15)+(D213*0.15)+(D155*0.15))</f>
        <v>266</v>
      </c>
      <c r="E166" s="2"/>
      <c r="F166" s="37">
        <f>(D166*E166)</f>
        <v>0</v>
      </c>
    </row>
    <row r="167" spans="1:6" s="5" customFormat="1" ht="15">
      <c r="A167" s="174"/>
      <c r="B167" s="119"/>
      <c r="C167" s="34"/>
      <c r="D167" s="35"/>
      <c r="E167" s="2"/>
      <c r="F167" s="37"/>
    </row>
    <row r="168" spans="1:6" s="5" customFormat="1" ht="18">
      <c r="A168" s="174" t="s">
        <v>97</v>
      </c>
      <c r="B168" s="119" t="s">
        <v>98</v>
      </c>
      <c r="C168" s="34" t="s">
        <v>77</v>
      </c>
      <c r="D168" s="35">
        <v>50</v>
      </c>
      <c r="E168" s="2"/>
      <c r="F168" s="37">
        <f>(D168*E168)</f>
        <v>0</v>
      </c>
    </row>
    <row r="169" spans="1:6" s="5" customFormat="1" ht="15">
      <c r="A169" s="174"/>
      <c r="B169" s="119"/>
      <c r="C169" s="34"/>
      <c r="D169" s="35"/>
      <c r="E169" s="2"/>
      <c r="F169" s="37"/>
    </row>
    <row r="170" spans="1:6" s="5" customFormat="1" ht="45">
      <c r="A170" s="38" t="s">
        <v>76</v>
      </c>
      <c r="B170" s="11" t="s">
        <v>93</v>
      </c>
      <c r="C170" s="34" t="s">
        <v>74</v>
      </c>
      <c r="D170" s="35">
        <f>(D122+D125+D127)*2</f>
        <v>2850</v>
      </c>
      <c r="E170" s="2"/>
      <c r="F170" s="37">
        <f>(D170*E170)</f>
        <v>0</v>
      </c>
    </row>
    <row r="171" spans="1:6" s="5" customFormat="1" ht="15">
      <c r="A171" s="54"/>
      <c r="B171" s="11"/>
      <c r="C171" s="34"/>
      <c r="D171" s="35"/>
      <c r="E171" s="2"/>
      <c r="F171" s="37"/>
    </row>
    <row r="172" spans="1:6" s="5" customFormat="1" ht="45">
      <c r="A172" s="40" t="s">
        <v>75</v>
      </c>
      <c r="B172" s="11" t="s">
        <v>94</v>
      </c>
      <c r="C172" s="34" t="s">
        <v>74</v>
      </c>
      <c r="D172" s="35">
        <f>0.1*2.2*(D81)</f>
        <v>121.00000000000001</v>
      </c>
      <c r="E172" s="2"/>
      <c r="F172" s="37">
        <f>(D172*E172)</f>
        <v>0</v>
      </c>
    </row>
    <row r="173" spans="1:6" s="5" customFormat="1" ht="15">
      <c r="A173" s="40"/>
      <c r="B173" s="11"/>
      <c r="C173" s="34"/>
      <c r="D173" s="35"/>
      <c r="E173" s="2"/>
      <c r="F173" s="37"/>
    </row>
    <row r="174" spans="1:6" s="5" customFormat="1" ht="45">
      <c r="A174" s="40" t="s">
        <v>81</v>
      </c>
      <c r="B174" s="11" t="s">
        <v>92</v>
      </c>
      <c r="C174" s="34" t="s">
        <v>74</v>
      </c>
      <c r="D174" s="35">
        <f>(D96+(0.13*D90)+(D92*1)+(D94*1)+(D86*0.15*0.25))*2.1</f>
        <v>27.93</v>
      </c>
      <c r="E174" s="2"/>
      <c r="F174" s="37">
        <f>(D174*E174)</f>
        <v>0</v>
      </c>
    </row>
    <row r="175" spans="1:6" s="5" customFormat="1" ht="15">
      <c r="A175" s="40"/>
      <c r="B175" s="11"/>
      <c r="C175" s="34"/>
      <c r="D175" s="35"/>
      <c r="E175" s="2"/>
      <c r="F175" s="37"/>
    </row>
    <row r="176" spans="1:6" s="5" customFormat="1" ht="19.5" customHeight="1">
      <c r="A176" s="174" t="s">
        <v>105</v>
      </c>
      <c r="B176" s="190" t="s">
        <v>106</v>
      </c>
      <c r="C176" s="34" t="s">
        <v>79</v>
      </c>
      <c r="D176" s="35">
        <f>D125+D127</f>
        <v>1010</v>
      </c>
      <c r="E176" s="2"/>
      <c r="F176" s="37">
        <f>(D176*E176)</f>
        <v>0</v>
      </c>
    </row>
    <row r="177" spans="1:6" s="5" customFormat="1" ht="15">
      <c r="A177" s="161"/>
      <c r="B177" s="161"/>
      <c r="C177" s="34"/>
      <c r="D177" s="35"/>
      <c r="E177" s="2"/>
      <c r="F177" s="37"/>
    </row>
    <row r="178" spans="1:6" ht="15.75">
      <c r="A178" s="191"/>
      <c r="B178" s="192" t="s">
        <v>1</v>
      </c>
      <c r="C178" s="124"/>
      <c r="D178" s="44"/>
      <c r="E178" s="154"/>
      <c r="F178" s="146">
        <f>SUM(F118:F176)</f>
        <v>0</v>
      </c>
    </row>
    <row r="179" spans="1:6" ht="12.75" customHeight="1">
      <c r="A179" s="191"/>
      <c r="B179" s="192"/>
      <c r="C179" s="124"/>
      <c r="D179" s="44"/>
      <c r="E179" s="154"/>
      <c r="F179" s="146"/>
    </row>
    <row r="180" spans="1:6" ht="15.75">
      <c r="A180" s="123" t="s">
        <v>28</v>
      </c>
      <c r="B180" s="127" t="s">
        <v>35</v>
      </c>
      <c r="C180" s="124"/>
      <c r="D180" s="44"/>
      <c r="E180" s="154"/>
      <c r="F180" s="146"/>
    </row>
    <row r="181" spans="1:6" ht="15.75">
      <c r="A181" s="123" t="s">
        <v>58</v>
      </c>
      <c r="B181" s="127" t="s">
        <v>59</v>
      </c>
      <c r="C181" s="124"/>
      <c r="D181" s="44"/>
      <c r="E181" s="154"/>
      <c r="F181" s="146"/>
    </row>
    <row r="182" spans="1:6" ht="15.75">
      <c r="A182" s="123" t="s">
        <v>60</v>
      </c>
      <c r="B182" s="193" t="s">
        <v>61</v>
      </c>
      <c r="C182" s="124"/>
      <c r="D182" s="44"/>
      <c r="E182" s="154"/>
      <c r="F182" s="146"/>
    </row>
    <row r="183" spans="1:6" ht="15.75">
      <c r="A183" s="123"/>
      <c r="B183" s="193"/>
      <c r="C183" s="124"/>
      <c r="D183" s="44"/>
      <c r="E183" s="154"/>
      <c r="F183" s="146"/>
    </row>
    <row r="184" spans="1:6" s="5" customFormat="1" ht="45">
      <c r="A184" s="38" t="s">
        <v>41</v>
      </c>
      <c r="B184" s="11" t="s">
        <v>91</v>
      </c>
      <c r="C184" s="34" t="s">
        <v>79</v>
      </c>
      <c r="D184" s="35">
        <v>141</v>
      </c>
      <c r="E184" s="2"/>
      <c r="F184" s="37">
        <f>(D184*E184)</f>
        <v>0</v>
      </c>
    </row>
    <row r="185" spans="1:6" ht="15">
      <c r="A185" s="77"/>
      <c r="B185" s="179"/>
      <c r="C185" s="34"/>
      <c r="D185" s="180"/>
      <c r="E185" s="223"/>
      <c r="F185" s="47"/>
    </row>
    <row r="186" spans="1:6" ht="34.5" customHeight="1">
      <c r="A186" s="123" t="s">
        <v>63</v>
      </c>
      <c r="B186" s="194" t="s">
        <v>62</v>
      </c>
      <c r="C186" s="124"/>
      <c r="D186" s="44"/>
      <c r="E186" s="154"/>
      <c r="F186" s="146"/>
    </row>
    <row r="187" spans="1:6" ht="15.75">
      <c r="A187" s="123"/>
      <c r="B187" s="195"/>
      <c r="C187" s="124"/>
      <c r="D187" s="44"/>
      <c r="E187" s="154"/>
      <c r="F187" s="146"/>
    </row>
    <row r="188" spans="1:6" s="5" customFormat="1" ht="45">
      <c r="A188" s="196" t="s">
        <v>164</v>
      </c>
      <c r="B188" s="60" t="s">
        <v>163</v>
      </c>
      <c r="C188" s="34" t="s">
        <v>77</v>
      </c>
      <c r="D188" s="35">
        <v>380</v>
      </c>
      <c r="E188" s="2"/>
      <c r="F188" s="37">
        <f>(D188*E188)</f>
        <v>0</v>
      </c>
    </row>
    <row r="189" spans="1:6" s="5" customFormat="1" ht="15">
      <c r="A189" s="196"/>
      <c r="B189" s="61" t="s">
        <v>286</v>
      </c>
      <c r="C189" s="34"/>
      <c r="D189" s="35"/>
      <c r="E189" s="2"/>
      <c r="F189" s="37"/>
    </row>
    <row r="190" spans="1:6" s="5" customFormat="1" ht="15">
      <c r="A190" s="196"/>
      <c r="B190" s="61"/>
      <c r="C190" s="34"/>
      <c r="D190" s="35"/>
      <c r="E190" s="2"/>
      <c r="F190" s="37"/>
    </row>
    <row r="191" spans="1:6" ht="15.75">
      <c r="A191" s="123" t="s">
        <v>64</v>
      </c>
      <c r="B191" s="127" t="s">
        <v>65</v>
      </c>
      <c r="C191" s="124"/>
      <c r="D191" s="44"/>
      <c r="E191" s="154"/>
      <c r="F191" s="146"/>
    </row>
    <row r="192" spans="1:6" ht="31.5">
      <c r="A192" s="197" t="s">
        <v>82</v>
      </c>
      <c r="B192" s="198" t="s">
        <v>83</v>
      </c>
      <c r="C192" s="34"/>
      <c r="D192" s="180"/>
      <c r="E192" s="223"/>
      <c r="F192" s="37"/>
    </row>
    <row r="193" spans="1:6" ht="15.75">
      <c r="A193" s="197"/>
      <c r="B193" s="198"/>
      <c r="C193" s="34"/>
      <c r="D193" s="180"/>
      <c r="E193" s="223"/>
      <c r="F193" s="37"/>
    </row>
    <row r="194" spans="1:6" s="5" customFormat="1" ht="45">
      <c r="A194" s="40" t="s">
        <v>292</v>
      </c>
      <c r="B194" s="64" t="s">
        <v>168</v>
      </c>
      <c r="C194" s="34" t="s">
        <v>77</v>
      </c>
      <c r="D194" s="65">
        <v>625</v>
      </c>
      <c r="E194" s="2"/>
      <c r="F194" s="37">
        <f>(D194*E194)</f>
        <v>0</v>
      </c>
    </row>
    <row r="195" spans="1:6" s="5" customFormat="1" ht="15">
      <c r="A195" s="40"/>
      <c r="B195" s="66" t="s">
        <v>293</v>
      </c>
      <c r="C195" s="34"/>
      <c r="D195" s="65"/>
      <c r="E195" s="2"/>
      <c r="F195" s="37"/>
    </row>
    <row r="196" spans="1:6" s="5" customFormat="1" ht="15">
      <c r="A196" s="40"/>
      <c r="B196" s="64"/>
      <c r="C196" s="34"/>
      <c r="D196" s="65"/>
      <c r="E196" s="2"/>
      <c r="F196" s="37"/>
    </row>
    <row r="197" spans="1:6" ht="15.75">
      <c r="A197" s="163" t="s">
        <v>107</v>
      </c>
      <c r="B197" s="199" t="s">
        <v>109</v>
      </c>
      <c r="C197" s="200"/>
      <c r="D197" s="102"/>
      <c r="E197" s="224"/>
      <c r="F197" s="201"/>
    </row>
    <row r="198" spans="1:6" ht="15.75">
      <c r="A198" s="163" t="s">
        <v>110</v>
      </c>
      <c r="B198" s="199" t="s">
        <v>108</v>
      </c>
      <c r="C198" s="200"/>
      <c r="D198" s="102"/>
      <c r="E198" s="224"/>
      <c r="F198" s="201"/>
    </row>
    <row r="199" spans="1:6" ht="15.75">
      <c r="A199" s="163"/>
      <c r="B199" s="199"/>
      <c r="C199" s="200"/>
      <c r="D199" s="102"/>
      <c r="E199" s="224"/>
      <c r="F199" s="201"/>
    </row>
    <row r="200" spans="1:6" ht="45">
      <c r="A200" s="202" t="s">
        <v>111</v>
      </c>
      <c r="B200" s="190" t="s">
        <v>112</v>
      </c>
      <c r="C200" s="34" t="s">
        <v>78</v>
      </c>
      <c r="D200" s="35">
        <v>366</v>
      </c>
      <c r="E200" s="2"/>
      <c r="F200" s="37">
        <f>(D200*E200)</f>
        <v>0</v>
      </c>
    </row>
    <row r="201" spans="1:6" ht="15">
      <c r="A201" s="202"/>
      <c r="B201" s="190"/>
      <c r="C201" s="34"/>
      <c r="D201" s="35"/>
      <c r="E201" s="2"/>
      <c r="F201" s="37"/>
    </row>
    <row r="202" spans="1:6" ht="45">
      <c r="A202" s="202" t="s">
        <v>171</v>
      </c>
      <c r="B202" s="190" t="s">
        <v>170</v>
      </c>
      <c r="C202" s="34" t="s">
        <v>78</v>
      </c>
      <c r="D202" s="35">
        <v>395</v>
      </c>
      <c r="E202" s="2"/>
      <c r="F202" s="37">
        <f>(D202*E202)</f>
        <v>0</v>
      </c>
    </row>
    <row r="203" spans="1:6" ht="15">
      <c r="A203" s="202"/>
      <c r="B203" s="203" t="s">
        <v>174</v>
      </c>
      <c r="C203" s="34"/>
      <c r="D203" s="35"/>
      <c r="E203" s="2"/>
      <c r="F203" s="37"/>
    </row>
    <row r="204" spans="1:6" ht="15">
      <c r="A204" s="202"/>
      <c r="B204" s="190"/>
      <c r="C204" s="34"/>
      <c r="D204" s="35"/>
      <c r="E204" s="2"/>
      <c r="F204" s="37"/>
    </row>
    <row r="205" spans="1:6" ht="45">
      <c r="A205" s="202" t="s">
        <v>173</v>
      </c>
      <c r="B205" s="190" t="s">
        <v>172</v>
      </c>
      <c r="C205" s="34" t="s">
        <v>78</v>
      </c>
      <c r="D205" s="35">
        <v>56</v>
      </c>
      <c r="E205" s="2"/>
      <c r="F205" s="37">
        <f>(D205*E205)</f>
        <v>0</v>
      </c>
    </row>
    <row r="206" spans="1:6" ht="15">
      <c r="A206" s="202"/>
      <c r="B206" s="190"/>
      <c r="C206" s="34"/>
      <c r="D206" s="35"/>
      <c r="E206" s="2"/>
      <c r="F206" s="37"/>
    </row>
    <row r="207" spans="1:6" ht="45">
      <c r="A207" s="202" t="s">
        <v>409</v>
      </c>
      <c r="B207" s="190" t="s">
        <v>408</v>
      </c>
      <c r="C207" s="34" t="s">
        <v>78</v>
      </c>
      <c r="D207" s="35">
        <v>14</v>
      </c>
      <c r="E207" s="2"/>
      <c r="F207" s="37">
        <f>(D207*E207)</f>
        <v>0</v>
      </c>
    </row>
    <row r="208" spans="1:6" ht="15">
      <c r="A208" s="204"/>
      <c r="B208" s="203"/>
      <c r="C208" s="34"/>
      <c r="D208" s="180"/>
      <c r="E208" s="223"/>
      <c r="F208" s="37"/>
    </row>
    <row r="209" spans="1:6" ht="15.75">
      <c r="A209" s="123" t="s">
        <v>66</v>
      </c>
      <c r="B209" s="127" t="s">
        <v>67</v>
      </c>
      <c r="C209" s="124"/>
      <c r="D209" s="44"/>
      <c r="E209" s="154"/>
      <c r="F209" s="146"/>
    </row>
    <row r="210" spans="1:6" s="5" customFormat="1" ht="15">
      <c r="A210" s="38"/>
      <c r="B210" s="119"/>
      <c r="C210" s="34"/>
      <c r="D210" s="35"/>
      <c r="E210" s="2"/>
      <c r="F210" s="37"/>
    </row>
    <row r="211" spans="1:6" s="5" customFormat="1" ht="45">
      <c r="A211" s="38" t="s">
        <v>176</v>
      </c>
      <c r="B211" s="11" t="s">
        <v>175</v>
      </c>
      <c r="C211" s="34" t="s">
        <v>79</v>
      </c>
      <c r="D211" s="35">
        <v>10</v>
      </c>
      <c r="E211" s="2"/>
      <c r="F211" s="37">
        <f>(D211*E211)</f>
        <v>0</v>
      </c>
    </row>
    <row r="212" spans="1:6" s="5" customFormat="1" ht="15">
      <c r="A212" s="38"/>
      <c r="B212" s="119"/>
      <c r="C212" s="34"/>
      <c r="D212" s="35"/>
      <c r="E212" s="2"/>
      <c r="F212" s="37"/>
    </row>
    <row r="213" spans="1:6" s="5" customFormat="1" ht="30">
      <c r="A213" s="38" t="s">
        <v>162</v>
      </c>
      <c r="B213" s="11" t="s">
        <v>161</v>
      </c>
      <c r="C213" s="34" t="s">
        <v>77</v>
      </c>
      <c r="D213" s="35">
        <v>180</v>
      </c>
      <c r="E213" s="2"/>
      <c r="F213" s="37">
        <f>(D213*E213)</f>
        <v>0</v>
      </c>
    </row>
    <row r="214" spans="1:6" s="5" customFormat="1" ht="15">
      <c r="A214" s="38"/>
      <c r="B214" s="11"/>
      <c r="C214" s="34"/>
      <c r="D214" s="35"/>
      <c r="E214" s="2"/>
      <c r="F214" s="37"/>
    </row>
    <row r="215" spans="1:6" ht="15.75">
      <c r="A215" s="123"/>
      <c r="B215" s="192" t="s">
        <v>2</v>
      </c>
      <c r="C215" s="124"/>
      <c r="D215" s="44"/>
      <c r="E215" s="154"/>
      <c r="F215" s="146">
        <f>SUM(F183:F214)</f>
        <v>0</v>
      </c>
    </row>
    <row r="216" spans="1:6" ht="15.75">
      <c r="A216" s="123"/>
      <c r="B216" s="127"/>
      <c r="C216" s="124"/>
      <c r="D216" s="44"/>
      <c r="E216" s="154"/>
      <c r="F216" s="146"/>
    </row>
    <row r="217" spans="1:6" ht="15.75">
      <c r="A217" s="14" t="s">
        <v>7</v>
      </c>
      <c r="B217" s="30" t="s">
        <v>21</v>
      </c>
      <c r="C217" s="15"/>
      <c r="D217" s="44"/>
      <c r="E217" s="1"/>
      <c r="F217" s="32"/>
    </row>
    <row r="218" spans="1:6" s="5" customFormat="1" ht="15.75">
      <c r="A218" s="14" t="s">
        <v>99</v>
      </c>
      <c r="B218" s="30" t="s">
        <v>100</v>
      </c>
      <c r="C218" s="15"/>
      <c r="D218" s="44"/>
      <c r="E218" s="1"/>
      <c r="F218" s="32"/>
    </row>
    <row r="219" spans="1:6" s="5" customFormat="1" ht="15.75">
      <c r="A219" s="14"/>
      <c r="B219" s="30"/>
      <c r="C219" s="15"/>
      <c r="D219" s="44"/>
      <c r="E219" s="1"/>
      <c r="F219" s="32"/>
    </row>
    <row r="220" spans="1:6" s="5" customFormat="1" ht="60">
      <c r="A220" s="53" t="s">
        <v>178</v>
      </c>
      <c r="B220" s="106" t="s">
        <v>177</v>
      </c>
      <c r="C220" s="34" t="s">
        <v>77</v>
      </c>
      <c r="D220" s="35">
        <v>1318</v>
      </c>
      <c r="E220" s="2"/>
      <c r="F220" s="47">
        <f>(D220*E220)</f>
        <v>0</v>
      </c>
    </row>
    <row r="221" spans="1:6" s="5" customFormat="1" ht="15">
      <c r="A221" s="53"/>
      <c r="B221" s="106"/>
      <c r="C221" s="34"/>
      <c r="D221" s="35"/>
      <c r="E221" s="2"/>
      <c r="F221" s="47"/>
    </row>
    <row r="222" spans="1:6" s="5" customFormat="1" ht="75">
      <c r="A222" s="53" t="s">
        <v>180</v>
      </c>
      <c r="B222" s="106" t="s">
        <v>179</v>
      </c>
      <c r="C222" s="81" t="s">
        <v>78</v>
      </c>
      <c r="D222" s="35">
        <v>53</v>
      </c>
      <c r="E222" s="2"/>
      <c r="F222" s="47">
        <f>(D222*E222)</f>
        <v>0</v>
      </c>
    </row>
    <row r="223" spans="1:6" s="5" customFormat="1" ht="15.75">
      <c r="A223" s="14"/>
      <c r="B223" s="30"/>
      <c r="C223" s="15"/>
      <c r="D223" s="44"/>
      <c r="E223" s="1"/>
      <c r="F223" s="32"/>
    </row>
    <row r="224" spans="1:6" ht="15.75">
      <c r="A224" s="14" t="s">
        <v>87</v>
      </c>
      <c r="B224" s="30" t="s">
        <v>88</v>
      </c>
      <c r="C224" s="15"/>
      <c r="D224" s="44"/>
      <c r="E224" s="1"/>
      <c r="F224" s="32"/>
    </row>
    <row r="225" spans="1:6" ht="15.75">
      <c r="A225" s="14"/>
      <c r="B225" s="30"/>
      <c r="C225" s="15"/>
      <c r="D225" s="44"/>
      <c r="E225" s="1"/>
      <c r="F225" s="32"/>
    </row>
    <row r="226" spans="1:6" ht="90">
      <c r="A226" s="10" t="s">
        <v>183</v>
      </c>
      <c r="B226" s="189" t="s">
        <v>295</v>
      </c>
      <c r="D226" s="116"/>
      <c r="E226" s="225"/>
      <c r="F226" s="116"/>
    </row>
    <row r="227" spans="1:6" ht="18">
      <c r="A227" s="10"/>
      <c r="B227" s="189" t="s">
        <v>391</v>
      </c>
      <c r="C227" s="177" t="s">
        <v>78</v>
      </c>
      <c r="D227" s="180">
        <v>317</v>
      </c>
      <c r="E227" s="226"/>
      <c r="F227" s="37">
        <f>(D227*E227)</f>
        <v>0</v>
      </c>
    </row>
    <row r="228" spans="1:6" ht="30">
      <c r="A228" s="10"/>
      <c r="B228" s="11" t="s">
        <v>390</v>
      </c>
      <c r="C228" s="81" t="s">
        <v>78</v>
      </c>
      <c r="D228" s="35">
        <v>110</v>
      </c>
      <c r="E228" s="2"/>
      <c r="F228" s="37">
        <f>(D228*E228)</f>
        <v>0</v>
      </c>
    </row>
    <row r="229" spans="1:6" ht="15">
      <c r="A229" s="10"/>
      <c r="B229" s="11"/>
      <c r="C229" s="81"/>
      <c r="D229" s="35"/>
      <c r="E229" s="2"/>
      <c r="F229" s="37"/>
    </row>
    <row r="230" spans="1:6" ht="18.75" customHeight="1">
      <c r="A230" s="14" t="s">
        <v>184</v>
      </c>
      <c r="B230" s="205" t="s">
        <v>185</v>
      </c>
      <c r="C230" s="81"/>
      <c r="D230" s="35"/>
      <c r="E230" s="2"/>
      <c r="F230" s="37"/>
    </row>
    <row r="231" spans="1:6" ht="15">
      <c r="A231" s="10"/>
      <c r="B231" s="119"/>
      <c r="C231" s="81"/>
      <c r="D231" s="35"/>
      <c r="E231" s="2"/>
      <c r="F231" s="37"/>
    </row>
    <row r="232" spans="1:6" ht="75">
      <c r="A232" s="10" t="s">
        <v>213</v>
      </c>
      <c r="B232" s="119" t="s">
        <v>297</v>
      </c>
      <c r="D232" s="116"/>
      <c r="E232" s="225"/>
      <c r="F232" s="116"/>
    </row>
    <row r="233" spans="1:6" ht="18">
      <c r="A233" s="10"/>
      <c r="B233" s="119" t="s">
        <v>298</v>
      </c>
      <c r="C233" s="81" t="s">
        <v>78</v>
      </c>
      <c r="D233" s="35">
        <v>95</v>
      </c>
      <c r="E233" s="2"/>
      <c r="F233" s="37">
        <f>(D233*E233)</f>
        <v>0</v>
      </c>
    </row>
    <row r="234" spans="1:6" ht="15">
      <c r="A234" s="10"/>
      <c r="B234" s="119"/>
      <c r="C234" s="81"/>
      <c r="D234" s="35"/>
      <c r="E234" s="2"/>
      <c r="F234" s="37"/>
    </row>
    <row r="235" spans="1:6" ht="45">
      <c r="A235" s="10" t="s">
        <v>187</v>
      </c>
      <c r="B235" s="119" t="s">
        <v>186</v>
      </c>
      <c r="C235" s="81" t="s">
        <v>78</v>
      </c>
      <c r="D235" s="35">
        <v>15</v>
      </c>
      <c r="E235" s="2"/>
      <c r="F235" s="37">
        <f>(D235*E235)</f>
        <v>0</v>
      </c>
    </row>
    <row r="236" spans="1:6" ht="15">
      <c r="A236" s="10"/>
      <c r="B236" s="119"/>
      <c r="C236" s="81"/>
      <c r="D236" s="35"/>
      <c r="E236" s="2"/>
      <c r="F236" s="37"/>
    </row>
    <row r="237" spans="1:6" ht="30">
      <c r="A237" s="10" t="s">
        <v>411</v>
      </c>
      <c r="B237" s="11" t="s">
        <v>410</v>
      </c>
      <c r="C237" s="81" t="s">
        <v>78</v>
      </c>
      <c r="D237" s="35">
        <v>47</v>
      </c>
      <c r="E237" s="2"/>
      <c r="F237" s="37">
        <f>(D237*E237)</f>
        <v>0</v>
      </c>
    </row>
    <row r="238" spans="1:6" ht="15">
      <c r="A238" s="10"/>
      <c r="B238" s="11"/>
      <c r="C238" s="81"/>
      <c r="D238" s="35"/>
      <c r="E238" s="2"/>
      <c r="F238" s="37"/>
    </row>
    <row r="239" spans="1:6" ht="18">
      <c r="A239" s="10" t="s">
        <v>435</v>
      </c>
      <c r="B239" s="11" t="s">
        <v>434</v>
      </c>
      <c r="C239" s="81" t="s">
        <v>78</v>
      </c>
      <c r="D239" s="35">
        <f>D228+D233</f>
        <v>205</v>
      </c>
      <c r="E239" s="2"/>
      <c r="F239" s="37">
        <f>(D239*E239)</f>
        <v>0</v>
      </c>
    </row>
    <row r="240" spans="1:6" ht="15">
      <c r="A240" s="10"/>
      <c r="B240" s="119"/>
      <c r="C240" s="81"/>
      <c r="D240" s="35"/>
      <c r="E240" s="2"/>
      <c r="F240" s="37"/>
    </row>
    <row r="241" spans="1:6" ht="15.75">
      <c r="A241" s="14" t="s">
        <v>188</v>
      </c>
      <c r="B241" s="205" t="s">
        <v>189</v>
      </c>
      <c r="C241" s="81"/>
      <c r="D241" s="35"/>
      <c r="E241" s="2"/>
      <c r="F241" s="37"/>
    </row>
    <row r="242" spans="1:6" ht="15.75">
      <c r="A242" s="14"/>
      <c r="B242" s="205"/>
      <c r="C242" s="81"/>
      <c r="D242" s="35"/>
      <c r="E242" s="2"/>
      <c r="F242" s="37"/>
    </row>
    <row r="243" spans="1:6" s="5" customFormat="1" ht="45">
      <c r="A243" s="10" t="s">
        <v>191</v>
      </c>
      <c r="B243" s="49" t="s">
        <v>190</v>
      </c>
      <c r="C243" s="81" t="s">
        <v>18</v>
      </c>
      <c r="D243" s="35">
        <v>19</v>
      </c>
      <c r="E243" s="2"/>
      <c r="F243" s="37">
        <f>(D243*E243)</f>
        <v>0</v>
      </c>
    </row>
    <row r="244" spans="1:6" s="5" customFormat="1" ht="15">
      <c r="A244" s="10"/>
      <c r="B244" s="49"/>
      <c r="C244" s="81"/>
      <c r="D244" s="35"/>
      <c r="E244" s="2"/>
      <c r="F244" s="37"/>
    </row>
    <row r="245" spans="1:6" s="5" customFormat="1" ht="45">
      <c r="A245" s="10" t="s">
        <v>303</v>
      </c>
      <c r="B245" s="49" t="s">
        <v>197</v>
      </c>
      <c r="C245" s="81" t="s">
        <v>18</v>
      </c>
      <c r="D245" s="35">
        <v>19</v>
      </c>
      <c r="E245" s="2"/>
      <c r="F245" s="37">
        <f>(D245*E245)</f>
        <v>0</v>
      </c>
    </row>
    <row r="246" spans="1:6" ht="15">
      <c r="A246" s="10"/>
      <c r="B246" s="119"/>
      <c r="C246" s="81"/>
      <c r="D246" s="35"/>
      <c r="E246" s="2"/>
      <c r="F246" s="37"/>
    </row>
    <row r="247" spans="1:6" s="5" customFormat="1" ht="45">
      <c r="A247" s="10" t="s">
        <v>198</v>
      </c>
      <c r="B247" s="11" t="s">
        <v>194</v>
      </c>
      <c r="C247" s="81" t="s">
        <v>18</v>
      </c>
      <c r="D247" s="35">
        <v>2</v>
      </c>
      <c r="E247" s="2"/>
      <c r="F247" s="37">
        <f>(D247*E247)</f>
        <v>0</v>
      </c>
    </row>
    <row r="248" spans="1:6" s="5" customFormat="1" ht="15">
      <c r="A248" s="10"/>
      <c r="B248" s="4" t="s">
        <v>195</v>
      </c>
      <c r="C248" s="81"/>
      <c r="D248" s="35"/>
      <c r="E248" s="2"/>
      <c r="F248" s="37"/>
    </row>
    <row r="249" spans="1:6" ht="15">
      <c r="A249" s="10"/>
      <c r="B249" s="119"/>
      <c r="C249" s="81"/>
      <c r="D249" s="35"/>
      <c r="E249" s="2"/>
      <c r="F249" s="37"/>
    </row>
    <row r="250" spans="1:6" s="5" customFormat="1" ht="45">
      <c r="A250" s="10" t="s">
        <v>193</v>
      </c>
      <c r="B250" s="11" t="s">
        <v>192</v>
      </c>
      <c r="C250" s="81" t="s">
        <v>18</v>
      </c>
      <c r="D250" s="35">
        <v>3</v>
      </c>
      <c r="E250" s="2"/>
      <c r="F250" s="37">
        <f>(D250*E250)</f>
        <v>0</v>
      </c>
    </row>
    <row r="251" spans="1:6" s="5" customFormat="1" ht="15">
      <c r="A251" s="10"/>
      <c r="B251" s="4" t="s">
        <v>196</v>
      </c>
      <c r="C251" s="81"/>
      <c r="D251" s="35"/>
      <c r="E251" s="2"/>
      <c r="F251" s="37"/>
    </row>
    <row r="252" spans="1:6" s="5" customFormat="1" ht="15">
      <c r="A252" s="10"/>
      <c r="B252" s="11"/>
      <c r="C252" s="81"/>
      <c r="D252" s="35"/>
      <c r="E252" s="2"/>
      <c r="F252" s="37"/>
    </row>
    <row r="253" spans="1:6" s="5" customFormat="1" ht="42.75" customHeight="1">
      <c r="A253" s="10" t="s">
        <v>304</v>
      </c>
      <c r="B253" s="11" t="s">
        <v>302</v>
      </c>
      <c r="C253" s="81" t="s">
        <v>18</v>
      </c>
      <c r="D253" s="35">
        <v>14</v>
      </c>
      <c r="E253" s="2"/>
      <c r="F253" s="37">
        <f>(D253*E253)</f>
        <v>0</v>
      </c>
    </row>
    <row r="254" spans="1:6" s="5" customFormat="1" ht="25.5">
      <c r="A254" s="10"/>
      <c r="B254" s="4" t="s">
        <v>412</v>
      </c>
      <c r="C254" s="81"/>
      <c r="D254" s="35"/>
      <c r="E254" s="2"/>
      <c r="F254" s="37"/>
    </row>
    <row r="255" spans="1:6" s="5" customFormat="1" ht="15">
      <c r="A255" s="10"/>
      <c r="B255" s="4"/>
      <c r="C255" s="81"/>
      <c r="D255" s="35"/>
      <c r="E255" s="2"/>
      <c r="F255" s="37"/>
    </row>
    <row r="256" spans="1:6" s="5" customFormat="1" ht="15.75">
      <c r="A256" s="14" t="s">
        <v>305</v>
      </c>
      <c r="B256" s="205" t="s">
        <v>306</v>
      </c>
      <c r="C256" s="81"/>
      <c r="D256" s="35"/>
      <c r="E256" s="2"/>
      <c r="F256" s="37"/>
    </row>
    <row r="257" spans="1:6" s="5" customFormat="1" ht="15.75">
      <c r="A257" s="14"/>
      <c r="B257" s="205"/>
      <c r="C257" s="81"/>
      <c r="D257" s="35"/>
      <c r="E257" s="2"/>
      <c r="F257" s="37"/>
    </row>
    <row r="258" spans="1:6" s="5" customFormat="1" ht="50.25" customHeight="1">
      <c r="A258" s="10" t="s">
        <v>414</v>
      </c>
      <c r="B258" s="49" t="s">
        <v>413</v>
      </c>
      <c r="C258" s="81" t="s">
        <v>78</v>
      </c>
      <c r="D258" s="35">
        <v>23</v>
      </c>
      <c r="E258" s="2"/>
      <c r="F258" s="37">
        <f>(D258*E258)</f>
        <v>0</v>
      </c>
    </row>
    <row r="259" spans="1:6" s="5" customFormat="1" ht="15.75">
      <c r="A259" s="14"/>
      <c r="B259" s="205"/>
      <c r="C259" s="81"/>
      <c r="D259" s="35"/>
      <c r="E259" s="2"/>
      <c r="F259" s="37"/>
    </row>
    <row r="260" spans="1:6" s="5" customFormat="1" ht="30">
      <c r="A260" s="10" t="s">
        <v>416</v>
      </c>
      <c r="B260" s="49" t="s">
        <v>415</v>
      </c>
      <c r="C260" s="81" t="s">
        <v>78</v>
      </c>
      <c r="D260" s="35">
        <v>23</v>
      </c>
      <c r="E260" s="2"/>
      <c r="F260" s="37">
        <f>(D260*E260)</f>
        <v>0</v>
      </c>
    </row>
    <row r="261" spans="1:6" s="5" customFormat="1" ht="15.75">
      <c r="A261" s="14"/>
      <c r="B261" s="205"/>
      <c r="C261" s="81"/>
      <c r="D261" s="35"/>
      <c r="E261" s="2"/>
      <c r="F261" s="37"/>
    </row>
    <row r="262" spans="1:6" s="5" customFormat="1" ht="45">
      <c r="A262" s="10" t="s">
        <v>418</v>
      </c>
      <c r="B262" s="49" t="s">
        <v>417</v>
      </c>
      <c r="C262" s="81" t="s">
        <v>18</v>
      </c>
      <c r="D262" s="35">
        <v>6</v>
      </c>
      <c r="E262" s="2"/>
      <c r="F262" s="37">
        <f>(D262*E262)</f>
        <v>0</v>
      </c>
    </row>
    <row r="263" spans="1:6" s="5" customFormat="1" ht="15.75">
      <c r="A263" s="14"/>
      <c r="B263" s="205"/>
      <c r="C263" s="81"/>
      <c r="D263" s="35"/>
      <c r="E263" s="2"/>
      <c r="F263" s="37"/>
    </row>
    <row r="264" spans="1:6" s="5" customFormat="1" ht="45">
      <c r="A264" s="10" t="s">
        <v>308</v>
      </c>
      <c r="B264" s="11" t="s">
        <v>307</v>
      </c>
      <c r="C264" s="81" t="s">
        <v>18</v>
      </c>
      <c r="D264" s="35">
        <v>2</v>
      </c>
      <c r="E264" s="2"/>
      <c r="F264" s="37">
        <f>(D264*E264)</f>
        <v>0</v>
      </c>
    </row>
    <row r="265" spans="1:6" s="5" customFormat="1" ht="15">
      <c r="A265" s="10"/>
      <c r="B265" s="11"/>
      <c r="C265" s="81"/>
      <c r="D265" s="35"/>
      <c r="E265" s="2"/>
      <c r="F265" s="37"/>
    </row>
    <row r="266" spans="1:6" ht="15.75">
      <c r="A266" s="191"/>
      <c r="B266" s="192" t="s">
        <v>3</v>
      </c>
      <c r="C266" s="124"/>
      <c r="D266" s="44"/>
      <c r="E266" s="154"/>
      <c r="F266" s="146">
        <f>SUM(F218:F265)</f>
        <v>0</v>
      </c>
    </row>
    <row r="267" spans="1:6" ht="15.75">
      <c r="A267" s="191"/>
      <c r="B267" s="192"/>
      <c r="C267" s="124"/>
      <c r="D267" s="44"/>
      <c r="E267" s="154"/>
      <c r="F267" s="146"/>
    </row>
    <row r="268" spans="1:6" ht="15.75">
      <c r="A268" s="76" t="s">
        <v>127</v>
      </c>
      <c r="B268" s="127" t="s">
        <v>199</v>
      </c>
      <c r="C268" s="124"/>
      <c r="D268" s="44"/>
      <c r="E268" s="154"/>
      <c r="F268" s="146"/>
    </row>
    <row r="269" spans="1:6" ht="15.75">
      <c r="A269" s="76" t="s">
        <v>200</v>
      </c>
      <c r="B269" s="127" t="s">
        <v>201</v>
      </c>
      <c r="C269" s="124"/>
      <c r="D269" s="44"/>
      <c r="E269" s="154"/>
      <c r="F269" s="146"/>
    </row>
    <row r="270" spans="1:6" ht="15.75">
      <c r="A270" s="191"/>
      <c r="B270" s="192"/>
      <c r="C270" s="124"/>
      <c r="D270" s="44"/>
      <c r="E270" s="154"/>
      <c r="F270" s="146"/>
    </row>
    <row r="271" spans="1:6" s="5" customFormat="1" ht="30">
      <c r="A271" s="10" t="s">
        <v>204</v>
      </c>
      <c r="B271" s="73" t="s">
        <v>203</v>
      </c>
      <c r="C271" s="34" t="s">
        <v>77</v>
      </c>
      <c r="D271" s="35">
        <v>3</v>
      </c>
      <c r="E271" s="2"/>
      <c r="F271" s="47">
        <f>(D271*E271)</f>
        <v>0</v>
      </c>
    </row>
    <row r="272" spans="1:6" s="5" customFormat="1" ht="15.75">
      <c r="A272" s="55"/>
      <c r="B272" s="56"/>
      <c r="C272" s="15"/>
      <c r="D272" s="44"/>
      <c r="E272" s="1"/>
      <c r="F272" s="32"/>
    </row>
    <row r="273" spans="1:6" s="5" customFormat="1" ht="30">
      <c r="A273" s="10" t="s">
        <v>206</v>
      </c>
      <c r="B273" s="73" t="s">
        <v>205</v>
      </c>
      <c r="C273" s="34" t="s">
        <v>77</v>
      </c>
      <c r="D273" s="35">
        <v>3</v>
      </c>
      <c r="E273" s="2"/>
      <c r="F273" s="47">
        <f>(D273*E273)</f>
        <v>0</v>
      </c>
    </row>
    <row r="274" spans="1:6" ht="15.75">
      <c r="A274" s="191"/>
      <c r="B274" s="192"/>
      <c r="C274" s="124"/>
      <c r="D274" s="44"/>
      <c r="E274" s="154"/>
      <c r="F274" s="146"/>
    </row>
    <row r="275" spans="1:6" ht="15.75">
      <c r="A275" s="206" t="s">
        <v>207</v>
      </c>
      <c r="B275" s="127" t="s">
        <v>208</v>
      </c>
      <c r="C275" s="207"/>
      <c r="D275" s="109"/>
      <c r="E275" s="227"/>
      <c r="F275" s="208"/>
    </row>
    <row r="276" spans="1:6" ht="15">
      <c r="A276" s="118"/>
      <c r="B276" s="175"/>
      <c r="C276" s="207"/>
      <c r="D276" s="109"/>
      <c r="E276" s="227"/>
      <c r="F276" s="208"/>
    </row>
    <row r="277" spans="1:6" ht="45">
      <c r="A277" s="209" t="s">
        <v>210</v>
      </c>
      <c r="B277" s="210" t="s">
        <v>211</v>
      </c>
      <c r="D277" s="116"/>
      <c r="E277" s="225"/>
      <c r="F277" s="116"/>
    </row>
    <row r="278" spans="1:6" ht="15">
      <c r="A278" s="191"/>
      <c r="B278" s="175" t="s">
        <v>212</v>
      </c>
      <c r="C278" s="211" t="s">
        <v>209</v>
      </c>
      <c r="D278" s="180">
        <v>15</v>
      </c>
      <c r="E278" s="152"/>
      <c r="F278" s="133">
        <f>(D278*E278)</f>
        <v>0</v>
      </c>
    </row>
    <row r="279" spans="1:6" ht="15">
      <c r="A279" s="118"/>
      <c r="B279" s="175"/>
      <c r="C279" s="207"/>
      <c r="D279" s="109"/>
      <c r="E279" s="227"/>
      <c r="F279" s="208"/>
    </row>
    <row r="280" spans="1:6" ht="15.75">
      <c r="A280" s="206" t="s">
        <v>214</v>
      </c>
      <c r="B280" s="127" t="s">
        <v>215</v>
      </c>
      <c r="C280" s="211"/>
      <c r="D280" s="180"/>
      <c r="E280" s="152"/>
      <c r="F280" s="133"/>
    </row>
    <row r="281" spans="1:6" ht="15">
      <c r="A281" s="191"/>
      <c r="B281" s="175"/>
      <c r="C281" s="211"/>
      <c r="D281" s="180"/>
      <c r="E281" s="152"/>
      <c r="F281" s="133"/>
    </row>
    <row r="282" spans="1:6" s="5" customFormat="1" ht="33">
      <c r="A282" s="38" t="s">
        <v>216</v>
      </c>
      <c r="B282" s="106" t="s">
        <v>217</v>
      </c>
      <c r="C282" s="81" t="s">
        <v>79</v>
      </c>
      <c r="D282" s="35">
        <v>1</v>
      </c>
      <c r="E282" s="96"/>
      <c r="F282" s="47">
        <f>(D282*E282)</f>
        <v>0</v>
      </c>
    </row>
    <row r="283" spans="1:6" s="5" customFormat="1" ht="15">
      <c r="A283" s="55"/>
      <c r="B283" s="73"/>
      <c r="C283" s="81"/>
      <c r="D283" s="35"/>
      <c r="E283" s="96"/>
      <c r="F283" s="47"/>
    </row>
    <row r="284" spans="1:6" s="5" customFormat="1" ht="30">
      <c r="A284" s="38" t="s">
        <v>221</v>
      </c>
      <c r="B284" s="106" t="s">
        <v>220</v>
      </c>
      <c r="C284" s="81" t="s">
        <v>79</v>
      </c>
      <c r="D284" s="35">
        <v>0.5</v>
      </c>
      <c r="E284" s="96"/>
      <c r="F284" s="47">
        <f>(D284*E284)</f>
        <v>0</v>
      </c>
    </row>
    <row r="285" spans="1:6" s="5" customFormat="1" ht="15.75">
      <c r="A285" s="55"/>
      <c r="B285" s="56"/>
      <c r="C285" s="15"/>
      <c r="D285" s="44"/>
      <c r="E285" s="1"/>
      <c r="F285" s="32"/>
    </row>
    <row r="286" spans="1:6" s="5" customFormat="1" ht="30">
      <c r="A286" s="111" t="s">
        <v>218</v>
      </c>
      <c r="B286" s="106" t="s">
        <v>219</v>
      </c>
      <c r="C286" s="81" t="s">
        <v>78</v>
      </c>
      <c r="D286" s="35">
        <v>10</v>
      </c>
      <c r="E286" s="96"/>
      <c r="F286" s="47">
        <f>(D286*E286)</f>
        <v>0</v>
      </c>
    </row>
    <row r="287" spans="1:6" s="5" customFormat="1" ht="15">
      <c r="A287" s="111"/>
      <c r="B287" s="106"/>
      <c r="C287" s="81"/>
      <c r="D287" s="35"/>
      <c r="E287" s="96"/>
      <c r="F287" s="47"/>
    </row>
    <row r="288" spans="1:6" s="5" customFormat="1" ht="75">
      <c r="A288" s="111" t="s">
        <v>420</v>
      </c>
      <c r="B288" s="106" t="s">
        <v>419</v>
      </c>
      <c r="C288" s="81"/>
      <c r="D288" s="35"/>
      <c r="E288" s="96"/>
      <c r="F288" s="47"/>
    </row>
    <row r="289" spans="1:6" s="5" customFormat="1" ht="18">
      <c r="A289" s="111"/>
      <c r="B289" s="106" t="s">
        <v>421</v>
      </c>
      <c r="C289" s="81" t="s">
        <v>79</v>
      </c>
      <c r="D289" s="35">
        <v>5</v>
      </c>
      <c r="E289" s="96"/>
      <c r="F289" s="47">
        <f>(D289*E289)</f>
        <v>0</v>
      </c>
    </row>
    <row r="290" spans="1:6" s="5" customFormat="1" ht="15">
      <c r="A290" s="111"/>
      <c r="B290" s="106" t="s">
        <v>422</v>
      </c>
      <c r="C290" s="81" t="s">
        <v>209</v>
      </c>
      <c r="D290" s="35">
        <v>94</v>
      </c>
      <c r="E290" s="96"/>
      <c r="F290" s="47">
        <f>(D290*E290)</f>
        <v>0</v>
      </c>
    </row>
    <row r="291" spans="1:6" s="5" customFormat="1" ht="15">
      <c r="A291" s="10"/>
      <c r="B291" s="73"/>
      <c r="C291" s="108"/>
      <c r="D291" s="109"/>
      <c r="E291" s="114"/>
      <c r="F291" s="110"/>
    </row>
    <row r="292" spans="1:6" ht="15.75">
      <c r="A292" s="191"/>
      <c r="B292" s="86" t="s">
        <v>202</v>
      </c>
      <c r="C292" s="56"/>
      <c r="D292" s="87"/>
      <c r="E292" s="115"/>
      <c r="F292" s="89">
        <f>SUM(F269:F291)</f>
        <v>0</v>
      </c>
    </row>
    <row r="293" spans="1:6" ht="15">
      <c r="A293" s="191"/>
      <c r="B293" s="175"/>
      <c r="C293" s="212"/>
      <c r="D293" s="75"/>
      <c r="E293" s="152"/>
      <c r="F293" s="133"/>
    </row>
    <row r="294" spans="1:6" ht="15.75">
      <c r="A294" s="76" t="s">
        <v>9</v>
      </c>
      <c r="B294" s="30" t="s">
        <v>22</v>
      </c>
      <c r="C294" s="15"/>
      <c r="D294" s="44"/>
      <c r="E294" s="1"/>
      <c r="F294" s="32"/>
    </row>
    <row r="295" spans="1:6" ht="15.75">
      <c r="A295" s="76"/>
      <c r="B295" s="30"/>
      <c r="C295" s="15"/>
      <c r="D295" s="44"/>
      <c r="E295" s="1"/>
      <c r="F295" s="32"/>
    </row>
    <row r="296" spans="1:6" s="83" customFormat="1" ht="15.75">
      <c r="A296" s="76" t="s">
        <v>310</v>
      </c>
      <c r="B296" s="127" t="s">
        <v>311</v>
      </c>
      <c r="C296" s="81"/>
      <c r="D296" s="47"/>
      <c r="E296" s="2"/>
      <c r="F296" s="82"/>
    </row>
    <row r="297" spans="1:6" s="83" customFormat="1" ht="15.75">
      <c r="A297" s="76"/>
      <c r="B297" s="127"/>
      <c r="C297" s="81"/>
      <c r="D297" s="47"/>
      <c r="E297" s="2"/>
      <c r="F297" s="82"/>
    </row>
    <row r="298" spans="1:6" s="83" customFormat="1" ht="63.75" customHeight="1">
      <c r="A298" s="12" t="s">
        <v>312</v>
      </c>
      <c r="B298" s="11" t="s">
        <v>309</v>
      </c>
      <c r="C298" s="78" t="s">
        <v>169</v>
      </c>
      <c r="D298" s="35">
        <v>265</v>
      </c>
      <c r="E298" s="96"/>
      <c r="F298" s="47">
        <f>(D298*E298)</f>
        <v>0</v>
      </c>
    </row>
    <row r="299" spans="1:6" s="83" customFormat="1" ht="25.5">
      <c r="A299" s="10"/>
      <c r="B299" s="79" t="s">
        <v>426</v>
      </c>
      <c r="C299" s="108"/>
      <c r="D299" s="109"/>
      <c r="E299" s="114"/>
      <c r="F299" s="110"/>
    </row>
    <row r="300" spans="1:6" s="83" customFormat="1" ht="15">
      <c r="A300" s="10"/>
      <c r="B300" s="79"/>
      <c r="C300" s="108"/>
      <c r="D300" s="109"/>
      <c r="E300" s="114"/>
      <c r="F300" s="110"/>
    </row>
    <row r="301" spans="1:6" ht="15.75">
      <c r="A301" s="85"/>
      <c r="B301" s="86" t="s">
        <v>4</v>
      </c>
      <c r="C301" s="56"/>
      <c r="D301" s="87"/>
      <c r="E301" s="115"/>
      <c r="F301" s="89">
        <f>SUM(F295:F300)</f>
        <v>0</v>
      </c>
    </row>
    <row r="302" spans="1:6" ht="15.75">
      <c r="A302" s="213"/>
      <c r="B302" s="213"/>
      <c r="C302" s="124"/>
      <c r="D302" s="214"/>
      <c r="E302" s="154"/>
      <c r="F302" s="146"/>
    </row>
    <row r="303" spans="1:6" ht="15.75">
      <c r="A303" s="123" t="s">
        <v>10</v>
      </c>
      <c r="B303" s="127" t="s">
        <v>23</v>
      </c>
      <c r="C303" s="124"/>
      <c r="D303" s="215"/>
      <c r="E303" s="154"/>
      <c r="F303" s="146"/>
    </row>
    <row r="304" spans="1:6" s="5" customFormat="1" ht="31.5">
      <c r="A304" s="14" t="s">
        <v>70</v>
      </c>
      <c r="B304" s="30" t="s">
        <v>71</v>
      </c>
      <c r="C304" s="15"/>
      <c r="D304" s="215"/>
      <c r="E304" s="1"/>
      <c r="F304" s="32"/>
    </row>
    <row r="305" spans="1:6" s="5" customFormat="1" ht="15.75">
      <c r="A305" s="14"/>
      <c r="B305" s="30"/>
      <c r="C305" s="15"/>
      <c r="D305" s="215"/>
      <c r="E305" s="1"/>
      <c r="F305" s="32"/>
    </row>
    <row r="306" spans="1:6" s="5" customFormat="1" ht="15">
      <c r="A306" s="10" t="s">
        <v>253</v>
      </c>
      <c r="B306" s="73" t="s">
        <v>254</v>
      </c>
      <c r="C306" s="34" t="s">
        <v>252</v>
      </c>
      <c r="D306" s="184">
        <v>30</v>
      </c>
      <c r="E306" s="2"/>
      <c r="F306" s="37">
        <f>(D306*E306)</f>
        <v>0</v>
      </c>
    </row>
    <row r="307" spans="1:6" s="5" customFormat="1" ht="15.75">
      <c r="A307" s="14"/>
      <c r="B307" s="30"/>
      <c r="C307" s="15"/>
      <c r="D307" s="215"/>
      <c r="E307" s="1"/>
      <c r="F307" s="32"/>
    </row>
    <row r="308" spans="1:6" s="5" customFormat="1" ht="15">
      <c r="A308" s="10" t="s">
        <v>256</v>
      </c>
      <c r="B308" s="73" t="s">
        <v>255</v>
      </c>
      <c r="C308" s="34" t="s">
        <v>252</v>
      </c>
      <c r="D308" s="184">
        <v>30</v>
      </c>
      <c r="E308" s="2"/>
      <c r="F308" s="37">
        <f>(D308*E308)</f>
        <v>0</v>
      </c>
    </row>
    <row r="309" spans="1:6" s="5" customFormat="1" ht="15.75">
      <c r="A309" s="14"/>
      <c r="B309" s="30"/>
      <c r="C309" s="15"/>
      <c r="D309" s="215"/>
      <c r="E309" s="1"/>
      <c r="F309" s="32"/>
    </row>
    <row r="310" spans="1:6" s="5" customFormat="1" ht="120">
      <c r="A310" s="10" t="s">
        <v>257</v>
      </c>
      <c r="B310" s="73" t="s">
        <v>445</v>
      </c>
      <c r="C310" s="34" t="s">
        <v>18</v>
      </c>
      <c r="D310" s="184">
        <v>1</v>
      </c>
      <c r="E310" s="2"/>
      <c r="F310" s="37">
        <f>(D310*E310)</f>
        <v>0</v>
      </c>
    </row>
    <row r="311" spans="1:6" s="5" customFormat="1" ht="15.75">
      <c r="A311" s="14"/>
      <c r="B311" s="30"/>
      <c r="C311" s="15"/>
      <c r="D311" s="215"/>
      <c r="E311" s="1"/>
      <c r="F311" s="32"/>
    </row>
    <row r="312" spans="1:6" s="5" customFormat="1" ht="30">
      <c r="A312" s="40" t="s">
        <v>124</v>
      </c>
      <c r="B312" s="11" t="s">
        <v>259</v>
      </c>
      <c r="C312" s="81" t="s">
        <v>78</v>
      </c>
      <c r="D312" s="184">
        <v>150</v>
      </c>
      <c r="E312" s="2"/>
      <c r="F312" s="37">
        <f>(D312*E312)</f>
        <v>0</v>
      </c>
    </row>
    <row r="313" spans="1:6" s="5" customFormat="1" ht="15">
      <c r="A313" s="40"/>
      <c r="B313" s="11"/>
      <c r="C313" s="81"/>
      <c r="D313" s="184"/>
      <c r="E313" s="2"/>
      <c r="F313" s="37"/>
    </row>
    <row r="314" spans="1:6" s="5" customFormat="1" ht="90">
      <c r="A314" s="40" t="s">
        <v>124</v>
      </c>
      <c r="B314" s="11" t="s">
        <v>427</v>
      </c>
      <c r="C314" s="81" t="s">
        <v>78</v>
      </c>
      <c r="D314" s="184">
        <v>295</v>
      </c>
      <c r="E314" s="2"/>
      <c r="F314" s="37">
        <f>(D314*E314)</f>
        <v>0</v>
      </c>
    </row>
    <row r="315" spans="1:6" s="5" customFormat="1" ht="25.5">
      <c r="A315" s="40"/>
      <c r="B315" s="4" t="s">
        <v>432</v>
      </c>
      <c r="C315" s="81"/>
      <c r="D315" s="184"/>
      <c r="E315" s="2"/>
      <c r="F315" s="37"/>
    </row>
    <row r="316" spans="1:6" s="5" customFormat="1" ht="15.75" customHeight="1">
      <c r="A316" s="14"/>
      <c r="B316" s="30"/>
      <c r="C316" s="15"/>
      <c r="D316" s="215"/>
      <c r="E316" s="1"/>
      <c r="F316" s="32"/>
    </row>
    <row r="317" spans="1:6" s="5" customFormat="1" ht="15">
      <c r="A317" s="40" t="s">
        <v>258</v>
      </c>
      <c r="B317" s="11" t="s">
        <v>102</v>
      </c>
      <c r="C317" s="34" t="s">
        <v>18</v>
      </c>
      <c r="D317" s="184">
        <v>1</v>
      </c>
      <c r="E317" s="2"/>
      <c r="F317" s="37">
        <f>(D317*E317)</f>
        <v>0</v>
      </c>
    </row>
    <row r="318" spans="1:6" s="5" customFormat="1" ht="28.5">
      <c r="A318" s="40"/>
      <c r="B318" s="185" t="s">
        <v>125</v>
      </c>
      <c r="C318" s="34"/>
      <c r="D318" s="184"/>
      <c r="E318" s="2"/>
      <c r="F318" s="37"/>
    </row>
    <row r="319" spans="1:6" s="5" customFormat="1" ht="15">
      <c r="A319" s="40"/>
      <c r="B319" s="185"/>
      <c r="C319" s="34"/>
      <c r="D319" s="184"/>
      <c r="E319" s="2"/>
      <c r="F319" s="37"/>
    </row>
    <row r="320" spans="1:6" s="5" customFormat="1" ht="18">
      <c r="A320" s="40" t="s">
        <v>441</v>
      </c>
      <c r="B320" s="11" t="s">
        <v>440</v>
      </c>
      <c r="C320" s="81" t="s">
        <v>78</v>
      </c>
      <c r="D320" s="184">
        <v>50</v>
      </c>
      <c r="E320" s="2"/>
      <c r="F320" s="37">
        <f>(D320*E320)</f>
        <v>0</v>
      </c>
    </row>
    <row r="321" spans="1:6" s="5" customFormat="1" ht="245.25" customHeight="1">
      <c r="A321" s="40"/>
      <c r="B321" s="216" t="s">
        <v>439</v>
      </c>
      <c r="C321" s="34"/>
      <c r="D321" s="184"/>
      <c r="E321" s="2"/>
      <c r="F321" s="37"/>
    </row>
    <row r="322" spans="1:6" s="5" customFormat="1" ht="15">
      <c r="A322" s="40"/>
      <c r="B322" s="11"/>
      <c r="C322" s="217"/>
      <c r="D322" s="184"/>
      <c r="E322" s="36"/>
      <c r="F322" s="37"/>
    </row>
    <row r="323" spans="1:6" ht="15.75">
      <c r="A323" s="77"/>
      <c r="B323" s="192" t="s">
        <v>5</v>
      </c>
      <c r="C323" s="124"/>
      <c r="D323" s="215"/>
      <c r="E323" s="218"/>
      <c r="F323" s="146">
        <f>SUM(F304:F322)</f>
        <v>0</v>
      </c>
    </row>
    <row r="324" spans="1:6" ht="15">
      <c r="A324" s="209"/>
      <c r="B324" s="119"/>
      <c r="C324" s="161"/>
      <c r="D324" s="219"/>
      <c r="E324" s="220"/>
      <c r="F324" s="133"/>
    </row>
    <row r="325" spans="1:6" ht="110.25">
      <c r="A325" s="221" t="s">
        <v>6</v>
      </c>
      <c r="B325" s="173" t="str">
        <f>A4</f>
        <v>Izgradnja oziroma rekonstrukcija pločnika in AP
ob občinski cesti LC 024662 Glogov Brod – Dečno selo in
 ob državni cesti R3-676/2204 Sp. Pohanca – Kapele od km 2.590 do km 3.790</v>
      </c>
      <c r="C325" s="173"/>
      <c r="D325" s="222"/>
      <c r="E325" s="218"/>
      <c r="F325" s="146">
        <f>SUM(F114+F178+F215+F266+F292+F301+F323)</f>
        <v>0</v>
      </c>
    </row>
    <row r="331" spans="1:3" s="151" customFormat="1" ht="12.75">
      <c r="A331" s="149"/>
      <c r="B331" s="150"/>
      <c r="C331" s="116"/>
    </row>
    <row r="332" spans="1:3" s="151" customFormat="1" ht="12.75">
      <c r="A332" s="149"/>
      <c r="B332" s="150"/>
      <c r="C332" s="116"/>
    </row>
    <row r="333" spans="1:3" s="151" customFormat="1" ht="12.75">
      <c r="A333" s="149"/>
      <c r="B333" s="150"/>
      <c r="C333" s="116"/>
    </row>
    <row r="334" spans="1:3" s="151" customFormat="1" ht="12.75">
      <c r="A334" s="149"/>
      <c r="B334" s="150"/>
      <c r="C334" s="116"/>
    </row>
    <row r="335" spans="1:3" s="151" customFormat="1" ht="12.75">
      <c r="A335" s="149"/>
      <c r="B335" s="150"/>
      <c r="C335" s="116"/>
    </row>
    <row r="336" spans="1:3" s="151" customFormat="1" ht="12.75">
      <c r="A336" s="149"/>
      <c r="B336" s="150"/>
      <c r="C336" s="116"/>
    </row>
    <row r="337" spans="1:3" s="151" customFormat="1" ht="12.75">
      <c r="A337" s="149"/>
      <c r="B337" s="150"/>
      <c r="C337" s="116"/>
    </row>
    <row r="338" spans="1:3" s="151" customFormat="1" ht="36.75" customHeight="1">
      <c r="A338" s="149"/>
      <c r="B338" s="94"/>
      <c r="C338" s="116"/>
    </row>
    <row r="339" spans="1:3" s="151" customFormat="1" ht="12.75">
      <c r="A339" s="149"/>
      <c r="B339" s="95"/>
      <c r="C339" s="116"/>
    </row>
    <row r="340" spans="1:3" s="151" customFormat="1" ht="12.75">
      <c r="A340" s="149"/>
      <c r="B340" s="95"/>
      <c r="C340" s="116"/>
    </row>
    <row r="341" spans="1:3" s="151" customFormat="1" ht="12.75">
      <c r="A341" s="149"/>
      <c r="B341" s="95"/>
      <c r="C341" s="116"/>
    </row>
    <row r="342" spans="1:3" s="151" customFormat="1" ht="12.75">
      <c r="A342" s="149"/>
      <c r="B342" s="150"/>
      <c r="C342" s="116"/>
    </row>
    <row r="343" spans="1:3" s="151" customFormat="1" ht="12.75">
      <c r="A343" s="149"/>
      <c r="B343" s="150"/>
      <c r="C343" s="116"/>
    </row>
    <row r="344" spans="1:3" s="151" customFormat="1" ht="12.75">
      <c r="A344" s="149"/>
      <c r="B344" s="150"/>
      <c r="C344" s="116"/>
    </row>
    <row r="345" spans="1:3" s="151" customFormat="1" ht="12.75">
      <c r="A345" s="149"/>
      <c r="B345" s="150"/>
      <c r="C345" s="116"/>
    </row>
    <row r="346" spans="1:3" s="151" customFormat="1" ht="12.75">
      <c r="A346" s="149"/>
      <c r="B346" s="150"/>
      <c r="C346" s="116"/>
    </row>
    <row r="347" spans="1:3" s="151" customFormat="1" ht="12.75">
      <c r="A347" s="149"/>
      <c r="B347" s="150"/>
      <c r="C347" s="116"/>
    </row>
    <row r="348" spans="1:3" s="151" customFormat="1" ht="12.75">
      <c r="A348" s="149"/>
      <c r="B348" s="150"/>
      <c r="C348" s="116"/>
    </row>
    <row r="349" spans="1:3" s="151" customFormat="1" ht="12.75">
      <c r="A349" s="149"/>
      <c r="B349" s="150"/>
      <c r="C349" s="116"/>
    </row>
    <row r="350" spans="1:3" s="151" customFormat="1" ht="12.75">
      <c r="A350" s="149"/>
      <c r="B350" s="150"/>
      <c r="C350" s="116"/>
    </row>
    <row r="351" spans="1:3" s="151" customFormat="1" ht="12.75">
      <c r="A351" s="149"/>
      <c r="B351" s="150"/>
      <c r="C351" s="116"/>
    </row>
    <row r="352" spans="1:3" s="151" customFormat="1" ht="12.75">
      <c r="A352" s="149"/>
      <c r="B352" s="150"/>
      <c r="C352" s="116"/>
    </row>
    <row r="353" spans="1:3" s="151" customFormat="1" ht="12.75">
      <c r="A353" s="149"/>
      <c r="B353" s="150"/>
      <c r="C353" s="116"/>
    </row>
    <row r="354" spans="1:3" s="151" customFormat="1" ht="12.75">
      <c r="A354" s="149"/>
      <c r="B354" s="150"/>
      <c r="C354" s="116"/>
    </row>
    <row r="355" spans="1:3" s="151" customFormat="1" ht="12.75">
      <c r="A355" s="149"/>
      <c r="B355" s="150"/>
      <c r="C355" s="116"/>
    </row>
    <row r="356" spans="1:3" s="151" customFormat="1" ht="12.75">
      <c r="A356" s="149"/>
      <c r="B356" s="150"/>
      <c r="C356" s="116"/>
    </row>
    <row r="357" spans="1:3" s="151" customFormat="1" ht="12.75">
      <c r="A357" s="149"/>
      <c r="B357" s="150"/>
      <c r="C357" s="116"/>
    </row>
    <row r="358" spans="1:3" s="151" customFormat="1" ht="12.75">
      <c r="A358" s="149"/>
      <c r="B358" s="150"/>
      <c r="C358" s="116"/>
    </row>
    <row r="359" spans="1:3" s="151" customFormat="1" ht="12.75">
      <c r="A359" s="149"/>
      <c r="B359" s="150"/>
      <c r="C359" s="116"/>
    </row>
    <row r="360" spans="1:3" s="151" customFormat="1" ht="12.75">
      <c r="A360" s="149"/>
      <c r="B360" s="150"/>
      <c r="C360" s="116"/>
    </row>
    <row r="361" spans="1:3" s="151" customFormat="1" ht="12.75">
      <c r="A361" s="149"/>
      <c r="B361" s="150"/>
      <c r="C361" s="116"/>
    </row>
    <row r="362" spans="1:3" s="151" customFormat="1" ht="12.75">
      <c r="A362" s="149"/>
      <c r="B362" s="150"/>
      <c r="C362" s="116"/>
    </row>
    <row r="363" spans="1:3" s="151" customFormat="1" ht="12.75">
      <c r="A363" s="149"/>
      <c r="B363" s="150"/>
      <c r="C363" s="116"/>
    </row>
    <row r="364" spans="1:3" s="151" customFormat="1" ht="12.75">
      <c r="A364" s="149"/>
      <c r="B364" s="150"/>
      <c r="C364" s="116"/>
    </row>
    <row r="365" spans="1:3" s="151" customFormat="1" ht="12.75">
      <c r="A365" s="149"/>
      <c r="B365" s="150"/>
      <c r="C365" s="116"/>
    </row>
    <row r="366" spans="1:3" s="151" customFormat="1" ht="12.75">
      <c r="A366" s="149"/>
      <c r="B366" s="150"/>
      <c r="C366" s="116"/>
    </row>
    <row r="367" spans="1:3" s="151" customFormat="1" ht="12.75">
      <c r="A367" s="149"/>
      <c r="B367" s="150"/>
      <c r="C367" s="116"/>
    </row>
    <row r="368" spans="1:3" s="151" customFormat="1" ht="12.75">
      <c r="A368" s="149"/>
      <c r="B368" s="150"/>
      <c r="C368" s="116"/>
    </row>
    <row r="369" spans="1:3" s="151" customFormat="1" ht="12.75">
      <c r="A369" s="149"/>
      <c r="B369" s="150"/>
      <c r="C369" s="116"/>
    </row>
    <row r="370" spans="1:3" s="151" customFormat="1" ht="12.75">
      <c r="A370" s="149"/>
      <c r="B370" s="150"/>
      <c r="C370" s="116"/>
    </row>
    <row r="371" spans="1:3" s="151" customFormat="1" ht="12.75">
      <c r="A371" s="149"/>
      <c r="B371" s="150"/>
      <c r="C371" s="116"/>
    </row>
    <row r="372" spans="1:3" s="151" customFormat="1" ht="12.75">
      <c r="A372" s="149"/>
      <c r="B372" s="150"/>
      <c r="C372" s="116"/>
    </row>
    <row r="373" spans="1:3" s="151" customFormat="1" ht="12.75">
      <c r="A373" s="149"/>
      <c r="B373" s="150"/>
      <c r="C373" s="116"/>
    </row>
    <row r="374" spans="1:3" s="151" customFormat="1" ht="12.75">
      <c r="A374" s="149"/>
      <c r="B374" s="150"/>
      <c r="C374" s="116"/>
    </row>
    <row r="375" spans="1:3" s="151" customFormat="1" ht="12.75">
      <c r="A375" s="149"/>
      <c r="B375" s="150"/>
      <c r="C375" s="116"/>
    </row>
    <row r="376" spans="1:3" s="151" customFormat="1" ht="12.75">
      <c r="A376" s="149"/>
      <c r="B376" s="150"/>
      <c r="C376" s="116"/>
    </row>
    <row r="377" spans="1:3" s="151" customFormat="1" ht="12.75">
      <c r="A377" s="149"/>
      <c r="B377" s="150"/>
      <c r="C377" s="116"/>
    </row>
    <row r="378" spans="1:3" s="151" customFormat="1" ht="12.75">
      <c r="A378" s="149"/>
      <c r="B378" s="150"/>
      <c r="C378" s="116"/>
    </row>
    <row r="379" spans="1:3" s="151" customFormat="1" ht="12.75">
      <c r="A379" s="149"/>
      <c r="B379" s="150"/>
      <c r="C379" s="116"/>
    </row>
    <row r="380" spans="1:3" s="151" customFormat="1" ht="12.75">
      <c r="A380" s="149"/>
      <c r="B380" s="150"/>
      <c r="C380" s="116"/>
    </row>
    <row r="381" spans="1:3" s="151" customFormat="1" ht="12.75">
      <c r="A381" s="149"/>
      <c r="B381" s="150"/>
      <c r="C381" s="116"/>
    </row>
    <row r="382" spans="1:3" s="151" customFormat="1" ht="12.75">
      <c r="A382" s="149"/>
      <c r="B382" s="150"/>
      <c r="C382" s="116"/>
    </row>
    <row r="383" spans="1:3" s="151" customFormat="1" ht="12.75">
      <c r="A383" s="149"/>
      <c r="B383" s="150"/>
      <c r="C383" s="116"/>
    </row>
    <row r="384" spans="1:3" s="151" customFormat="1" ht="12.75">
      <c r="A384" s="149"/>
      <c r="B384" s="150"/>
      <c r="C384" s="116"/>
    </row>
    <row r="385" spans="1:3" s="151" customFormat="1" ht="12.75">
      <c r="A385" s="149"/>
      <c r="B385" s="150"/>
      <c r="C385" s="116"/>
    </row>
    <row r="386" spans="1:3" s="151" customFormat="1" ht="12.75">
      <c r="A386" s="149"/>
      <c r="B386" s="150"/>
      <c r="C386" s="116"/>
    </row>
    <row r="387" spans="1:3" s="151" customFormat="1" ht="12.75">
      <c r="A387" s="149"/>
      <c r="B387" s="150"/>
      <c r="C387" s="116"/>
    </row>
    <row r="388" spans="1:3" s="151" customFormat="1" ht="12.75">
      <c r="A388" s="149"/>
      <c r="B388" s="150"/>
      <c r="C388" s="116"/>
    </row>
    <row r="389" spans="1:3" s="151" customFormat="1" ht="12.75">
      <c r="A389" s="149"/>
      <c r="B389" s="150"/>
      <c r="C389" s="116"/>
    </row>
    <row r="390" spans="1:3" s="151" customFormat="1" ht="12.75">
      <c r="A390" s="149"/>
      <c r="B390" s="150"/>
      <c r="C390" s="116"/>
    </row>
    <row r="391" spans="1:3" s="151" customFormat="1" ht="12.75">
      <c r="A391" s="149"/>
      <c r="B391" s="150"/>
      <c r="C391" s="116"/>
    </row>
    <row r="392" spans="1:3" s="151" customFormat="1" ht="12.75">
      <c r="A392" s="149"/>
      <c r="B392" s="150"/>
      <c r="C392" s="116"/>
    </row>
    <row r="393" spans="1:3" s="151" customFormat="1" ht="12.75">
      <c r="A393" s="149"/>
      <c r="B393" s="150"/>
      <c r="C393" s="116"/>
    </row>
    <row r="394" spans="1:3" s="151" customFormat="1" ht="12.75">
      <c r="A394" s="149"/>
      <c r="B394" s="150"/>
      <c r="C394" s="116"/>
    </row>
    <row r="395" spans="1:3" s="151" customFormat="1" ht="12.75">
      <c r="A395" s="149"/>
      <c r="B395" s="150"/>
      <c r="C395" s="116"/>
    </row>
    <row r="396" spans="1:3" s="151" customFormat="1" ht="12.75">
      <c r="A396" s="149"/>
      <c r="B396" s="150"/>
      <c r="C396" s="116"/>
    </row>
    <row r="397" spans="1:3" s="151" customFormat="1" ht="12.75">
      <c r="A397" s="149"/>
      <c r="B397" s="150"/>
      <c r="C397" s="116"/>
    </row>
    <row r="398" spans="1:3" s="151" customFormat="1" ht="12.75">
      <c r="A398" s="149"/>
      <c r="B398" s="150"/>
      <c r="C398" s="116"/>
    </row>
    <row r="399" spans="1:3" s="151" customFormat="1" ht="12.75">
      <c r="A399" s="149"/>
      <c r="B399" s="150"/>
      <c r="C399" s="116"/>
    </row>
    <row r="400" spans="1:3" s="151" customFormat="1" ht="12.75">
      <c r="A400" s="149"/>
      <c r="B400" s="150"/>
      <c r="C400" s="116"/>
    </row>
    <row r="401" spans="1:3" s="151" customFormat="1" ht="12.75">
      <c r="A401" s="149"/>
      <c r="B401" s="150"/>
      <c r="C401" s="116"/>
    </row>
    <row r="402" spans="1:3" s="151" customFormat="1" ht="12.75">
      <c r="A402" s="149"/>
      <c r="B402" s="150"/>
      <c r="C402" s="116"/>
    </row>
    <row r="403" spans="1:3" s="151" customFormat="1" ht="12.75">
      <c r="A403" s="149"/>
      <c r="B403" s="150"/>
      <c r="C403" s="116"/>
    </row>
    <row r="404" spans="1:3" s="151" customFormat="1" ht="12.75">
      <c r="A404" s="149"/>
      <c r="B404" s="150"/>
      <c r="C404" s="116"/>
    </row>
    <row r="405" spans="1:3" s="151" customFormat="1" ht="12.75">
      <c r="A405" s="149"/>
      <c r="B405" s="150"/>
      <c r="C405" s="116"/>
    </row>
    <row r="406" spans="1:3" s="151" customFormat="1" ht="12.75">
      <c r="A406" s="149"/>
      <c r="B406" s="150"/>
      <c r="C406" s="116"/>
    </row>
    <row r="407" spans="1:3" s="151" customFormat="1" ht="12.75">
      <c r="A407" s="149"/>
      <c r="B407" s="150"/>
      <c r="C407" s="116"/>
    </row>
    <row r="408" spans="1:3" s="151" customFormat="1" ht="12.75">
      <c r="A408" s="149"/>
      <c r="B408" s="150"/>
      <c r="C408" s="116"/>
    </row>
    <row r="409" spans="1:3" s="151" customFormat="1" ht="12.75">
      <c r="A409" s="149"/>
      <c r="B409" s="150"/>
      <c r="C409" s="116"/>
    </row>
    <row r="410" spans="1:3" s="151" customFormat="1" ht="12.75">
      <c r="A410" s="149"/>
      <c r="B410" s="150"/>
      <c r="C410" s="116"/>
    </row>
    <row r="411" spans="1:3" s="151" customFormat="1" ht="12.75">
      <c r="A411" s="149"/>
      <c r="B411" s="150"/>
      <c r="C411" s="116"/>
    </row>
    <row r="412" spans="1:3" s="151" customFormat="1" ht="12.75">
      <c r="A412" s="149"/>
      <c r="B412" s="150"/>
      <c r="C412" s="116"/>
    </row>
    <row r="413" spans="1:3" s="151" customFormat="1" ht="12.75">
      <c r="A413" s="149"/>
      <c r="B413" s="150"/>
      <c r="C413" s="116"/>
    </row>
    <row r="414" spans="1:3" s="151" customFormat="1" ht="12.75">
      <c r="A414" s="149"/>
      <c r="B414" s="150"/>
      <c r="C414" s="116"/>
    </row>
    <row r="415" spans="1:3" s="151" customFormat="1" ht="12.75">
      <c r="A415" s="149"/>
      <c r="B415" s="150"/>
      <c r="C415" s="116"/>
    </row>
    <row r="416" spans="1:3" s="151" customFormat="1" ht="12.75">
      <c r="A416" s="149"/>
      <c r="B416" s="150"/>
      <c r="C416" s="116"/>
    </row>
    <row r="417" spans="1:3" s="151" customFormat="1" ht="12.75">
      <c r="A417" s="149"/>
      <c r="B417" s="150"/>
      <c r="C417" s="116"/>
    </row>
    <row r="418" spans="1:3" s="151" customFormat="1" ht="12.75">
      <c r="A418" s="149"/>
      <c r="B418" s="150"/>
      <c r="C418" s="116"/>
    </row>
    <row r="419" spans="1:3" s="151" customFormat="1" ht="12.75">
      <c r="A419" s="149"/>
      <c r="B419" s="150"/>
      <c r="C419" s="116"/>
    </row>
    <row r="420" spans="1:3" s="151" customFormat="1" ht="12.75">
      <c r="A420" s="149"/>
      <c r="B420" s="150"/>
      <c r="C420" s="116"/>
    </row>
    <row r="421" spans="1:3" s="151" customFormat="1" ht="12.75">
      <c r="A421" s="149"/>
      <c r="B421" s="150"/>
      <c r="C421" s="116"/>
    </row>
    <row r="422" spans="1:3" s="151" customFormat="1" ht="12.75">
      <c r="A422" s="149"/>
      <c r="B422" s="150"/>
      <c r="C422" s="116"/>
    </row>
    <row r="423" spans="1:3" s="151" customFormat="1" ht="12.75">
      <c r="A423" s="149"/>
      <c r="B423" s="150"/>
      <c r="C423" s="116"/>
    </row>
    <row r="424" spans="1:3" s="151" customFormat="1" ht="12.75">
      <c r="A424" s="149"/>
      <c r="B424" s="150"/>
      <c r="C424" s="116"/>
    </row>
    <row r="425" spans="1:3" s="151" customFormat="1" ht="12.75">
      <c r="A425" s="149"/>
      <c r="B425" s="150"/>
      <c r="C425" s="116"/>
    </row>
    <row r="426" spans="1:3" s="151" customFormat="1" ht="12.75">
      <c r="A426" s="149"/>
      <c r="B426" s="150"/>
      <c r="C426" s="116"/>
    </row>
    <row r="427" spans="1:3" s="151" customFormat="1" ht="12.75">
      <c r="A427" s="149"/>
      <c r="B427" s="150"/>
      <c r="C427" s="116"/>
    </row>
    <row r="428" spans="1:3" s="151" customFormat="1" ht="12.75">
      <c r="A428" s="149"/>
      <c r="B428" s="150"/>
      <c r="C428" s="116"/>
    </row>
    <row r="429" spans="1:3" s="151" customFormat="1" ht="12.75">
      <c r="A429" s="149"/>
      <c r="B429" s="150"/>
      <c r="C429" s="116"/>
    </row>
    <row r="430" spans="1:3" s="151" customFormat="1" ht="12.75">
      <c r="A430" s="149"/>
      <c r="B430" s="150"/>
      <c r="C430" s="116"/>
    </row>
    <row r="431" spans="1:3" s="151" customFormat="1" ht="12.75">
      <c r="A431" s="149"/>
      <c r="B431" s="150"/>
      <c r="C431" s="116"/>
    </row>
    <row r="432" spans="1:3" s="151" customFormat="1" ht="12.75">
      <c r="A432" s="149"/>
      <c r="B432" s="150"/>
      <c r="C432" s="116"/>
    </row>
    <row r="433" spans="1:3" s="151" customFormat="1" ht="12.75">
      <c r="A433" s="149"/>
      <c r="B433" s="150"/>
      <c r="C433" s="116"/>
    </row>
    <row r="434" spans="1:3" s="151" customFormat="1" ht="12.75">
      <c r="A434" s="149"/>
      <c r="B434" s="150"/>
      <c r="C434" s="116"/>
    </row>
    <row r="435" spans="1:3" s="151" customFormat="1" ht="12.75">
      <c r="A435" s="149"/>
      <c r="B435" s="150"/>
      <c r="C435" s="116"/>
    </row>
    <row r="436" spans="1:3" s="151" customFormat="1" ht="12.75">
      <c r="A436" s="149"/>
      <c r="B436" s="150"/>
      <c r="C436" s="116"/>
    </row>
    <row r="437" spans="1:3" s="151" customFormat="1" ht="12.75">
      <c r="A437" s="149"/>
      <c r="B437" s="150"/>
      <c r="C437" s="116"/>
    </row>
    <row r="438" spans="1:3" s="151" customFormat="1" ht="12.75">
      <c r="A438" s="149"/>
      <c r="B438" s="150"/>
      <c r="C438" s="116"/>
    </row>
    <row r="439" spans="1:3" s="151" customFormat="1" ht="12.75">
      <c r="A439" s="149"/>
      <c r="B439" s="150"/>
      <c r="C439" s="116"/>
    </row>
    <row r="440" spans="1:3" s="151" customFormat="1" ht="12.75">
      <c r="A440" s="149"/>
      <c r="B440" s="150"/>
      <c r="C440" s="116"/>
    </row>
    <row r="441" spans="1:3" s="151" customFormat="1" ht="12.75">
      <c r="A441" s="149"/>
      <c r="B441" s="150"/>
      <c r="C441" s="116"/>
    </row>
    <row r="442" spans="1:3" s="151" customFormat="1" ht="12.75">
      <c r="A442" s="149"/>
      <c r="B442" s="150"/>
      <c r="C442" s="116"/>
    </row>
    <row r="443" spans="1:3" s="151" customFormat="1" ht="12.75">
      <c r="A443" s="149"/>
      <c r="B443" s="150"/>
      <c r="C443" s="116"/>
    </row>
    <row r="444" spans="1:3" s="151" customFormat="1" ht="12.75">
      <c r="A444" s="149"/>
      <c r="B444" s="150"/>
      <c r="C444" s="116"/>
    </row>
    <row r="445" spans="1:3" s="151" customFormat="1" ht="12.75">
      <c r="A445" s="149"/>
      <c r="B445" s="150"/>
      <c r="C445" s="116"/>
    </row>
    <row r="446" spans="1:3" s="151" customFormat="1" ht="12.75">
      <c r="A446" s="149"/>
      <c r="B446" s="150"/>
      <c r="C446" s="116"/>
    </row>
    <row r="447" spans="1:3" s="151" customFormat="1" ht="12.75">
      <c r="A447" s="149"/>
      <c r="B447" s="150"/>
      <c r="C447" s="116"/>
    </row>
    <row r="448" spans="1:3" s="151" customFormat="1" ht="12.75">
      <c r="A448" s="149"/>
      <c r="B448" s="150"/>
      <c r="C448" s="116"/>
    </row>
    <row r="449" spans="1:3" s="151" customFormat="1" ht="12.75">
      <c r="A449" s="149"/>
      <c r="B449" s="150"/>
      <c r="C449" s="116"/>
    </row>
    <row r="450" spans="1:3" s="151" customFormat="1" ht="12.75">
      <c r="A450" s="149"/>
      <c r="B450" s="150"/>
      <c r="C450" s="116"/>
    </row>
    <row r="451" spans="1:3" s="151" customFormat="1" ht="12.75">
      <c r="A451" s="149"/>
      <c r="B451" s="150"/>
      <c r="C451" s="116"/>
    </row>
    <row r="452" spans="1:3" s="151" customFormat="1" ht="12.75">
      <c r="A452" s="149"/>
      <c r="B452" s="150"/>
      <c r="C452" s="116"/>
    </row>
    <row r="453" spans="1:3" s="151" customFormat="1" ht="12.75">
      <c r="A453" s="149"/>
      <c r="B453" s="150"/>
      <c r="C453" s="116"/>
    </row>
    <row r="454" spans="1:3" s="151" customFormat="1" ht="12.75">
      <c r="A454" s="149"/>
      <c r="B454" s="150"/>
      <c r="C454" s="116"/>
    </row>
    <row r="455" spans="1:3" s="151" customFormat="1" ht="12.75">
      <c r="A455" s="149"/>
      <c r="B455" s="150"/>
      <c r="C455" s="116"/>
    </row>
    <row r="456" spans="1:3" s="151" customFormat="1" ht="12.75">
      <c r="A456" s="149"/>
      <c r="B456" s="150"/>
      <c r="C456" s="116"/>
    </row>
    <row r="457" spans="1:3" s="151" customFormat="1" ht="12.75">
      <c r="A457" s="149"/>
      <c r="B457" s="150"/>
      <c r="C457" s="116"/>
    </row>
    <row r="458" spans="1:3" s="151" customFormat="1" ht="12.75">
      <c r="A458" s="149"/>
      <c r="B458" s="150"/>
      <c r="C458" s="116"/>
    </row>
    <row r="459" spans="1:3" s="151" customFormat="1" ht="12.75">
      <c r="A459" s="149"/>
      <c r="B459" s="150"/>
      <c r="C459" s="116"/>
    </row>
    <row r="460" spans="1:3" s="151" customFormat="1" ht="12.75">
      <c r="A460" s="149"/>
      <c r="B460" s="150"/>
      <c r="C460" s="116"/>
    </row>
    <row r="461" spans="1:3" s="151" customFormat="1" ht="12.75">
      <c r="A461" s="149"/>
      <c r="B461" s="150"/>
      <c r="C461" s="116"/>
    </row>
    <row r="462" spans="1:3" s="151" customFormat="1" ht="12.75">
      <c r="A462" s="149"/>
      <c r="B462" s="150"/>
      <c r="C462" s="116"/>
    </row>
    <row r="463" spans="1:3" s="151" customFormat="1" ht="12.75">
      <c r="A463" s="149"/>
      <c r="B463" s="150"/>
      <c r="C463" s="116"/>
    </row>
    <row r="464" spans="1:3" s="151" customFormat="1" ht="12.75">
      <c r="A464" s="149"/>
      <c r="B464" s="150"/>
      <c r="C464" s="116"/>
    </row>
    <row r="465" spans="1:3" s="151" customFormat="1" ht="12.75">
      <c r="A465" s="149"/>
      <c r="B465" s="150"/>
      <c r="C465" s="116"/>
    </row>
    <row r="466" spans="1:3" s="151" customFormat="1" ht="12.75">
      <c r="A466" s="149"/>
      <c r="B466" s="150"/>
      <c r="C466" s="116"/>
    </row>
    <row r="467" spans="1:3" s="151" customFormat="1" ht="12.75">
      <c r="A467" s="149"/>
      <c r="B467" s="150"/>
      <c r="C467" s="116"/>
    </row>
    <row r="468" spans="1:3" s="151" customFormat="1" ht="12.75">
      <c r="A468" s="149"/>
      <c r="B468" s="150"/>
      <c r="C468" s="116"/>
    </row>
    <row r="469" spans="1:3" s="151" customFormat="1" ht="12.75">
      <c r="A469" s="149"/>
      <c r="B469" s="150"/>
      <c r="C469" s="116"/>
    </row>
    <row r="470" spans="1:3" s="151" customFormat="1" ht="12.75">
      <c r="A470" s="149"/>
      <c r="B470" s="150"/>
      <c r="C470" s="116"/>
    </row>
    <row r="471" spans="1:3" s="151" customFormat="1" ht="12.75">
      <c r="A471" s="149"/>
      <c r="B471" s="150"/>
      <c r="C471" s="116"/>
    </row>
    <row r="472" spans="1:3" s="151" customFormat="1" ht="12.75">
      <c r="A472" s="149"/>
      <c r="B472" s="150"/>
      <c r="C472" s="116"/>
    </row>
    <row r="473" spans="1:3" s="151" customFormat="1" ht="12.75">
      <c r="A473" s="149"/>
      <c r="B473" s="150"/>
      <c r="C473" s="116"/>
    </row>
    <row r="474" spans="1:3" s="151" customFormat="1" ht="12.75">
      <c r="A474" s="149"/>
      <c r="B474" s="150"/>
      <c r="C474" s="116"/>
    </row>
    <row r="475" spans="1:3" s="151" customFormat="1" ht="12.75">
      <c r="A475" s="149"/>
      <c r="B475" s="150"/>
      <c r="C475" s="116"/>
    </row>
    <row r="476" spans="1:3" s="151" customFormat="1" ht="12.75">
      <c r="A476" s="149"/>
      <c r="B476" s="150"/>
      <c r="C476" s="116"/>
    </row>
    <row r="477" spans="1:3" s="151" customFormat="1" ht="12.75">
      <c r="A477" s="149"/>
      <c r="B477" s="150"/>
      <c r="C477" s="116"/>
    </row>
    <row r="478" spans="1:3" s="151" customFormat="1" ht="12.75">
      <c r="A478" s="149"/>
      <c r="B478" s="150"/>
      <c r="C478" s="116"/>
    </row>
    <row r="479" spans="1:3" s="151" customFormat="1" ht="12.75">
      <c r="A479" s="149"/>
      <c r="B479" s="150"/>
      <c r="C479" s="116"/>
    </row>
    <row r="480" spans="1:3" s="151" customFormat="1" ht="12.75">
      <c r="A480" s="149"/>
      <c r="B480" s="150"/>
      <c r="C480" s="116"/>
    </row>
    <row r="481" spans="1:3" s="151" customFormat="1" ht="12.75">
      <c r="A481" s="149"/>
      <c r="B481" s="150"/>
      <c r="C481" s="116"/>
    </row>
    <row r="482" spans="1:3" s="151" customFormat="1" ht="12.75">
      <c r="A482" s="149"/>
      <c r="B482" s="150"/>
      <c r="C482" s="116"/>
    </row>
    <row r="483" spans="1:3" s="151" customFormat="1" ht="12.75">
      <c r="A483" s="149"/>
      <c r="B483" s="150"/>
      <c r="C483" s="116"/>
    </row>
    <row r="484" spans="1:3" s="151" customFormat="1" ht="12.75">
      <c r="A484" s="149"/>
      <c r="B484" s="150"/>
      <c r="C484" s="116"/>
    </row>
    <row r="485" spans="1:3" s="151" customFormat="1" ht="12.75">
      <c r="A485" s="149"/>
      <c r="B485" s="150"/>
      <c r="C485" s="116"/>
    </row>
    <row r="486" spans="1:3" s="151" customFormat="1" ht="12.75">
      <c r="A486" s="149"/>
      <c r="B486" s="150"/>
      <c r="C486" s="116"/>
    </row>
    <row r="487" spans="1:3" s="151" customFormat="1" ht="12.75">
      <c r="A487" s="149"/>
      <c r="B487" s="150"/>
      <c r="C487" s="116"/>
    </row>
    <row r="488" spans="1:3" s="151" customFormat="1" ht="12.75">
      <c r="A488" s="149"/>
      <c r="B488" s="150"/>
      <c r="C488" s="116"/>
    </row>
    <row r="489" spans="1:3" s="151" customFormat="1" ht="12.75">
      <c r="A489" s="149"/>
      <c r="B489" s="150"/>
      <c r="C489" s="116"/>
    </row>
    <row r="490" spans="1:3" s="151" customFormat="1" ht="12.75">
      <c r="A490" s="149"/>
      <c r="B490" s="150"/>
      <c r="C490" s="116"/>
    </row>
    <row r="491" spans="1:3" s="151" customFormat="1" ht="12.75">
      <c r="A491" s="149"/>
      <c r="B491" s="150"/>
      <c r="C491" s="116"/>
    </row>
    <row r="492" spans="1:3" s="151" customFormat="1" ht="12.75">
      <c r="A492" s="149"/>
      <c r="B492" s="150"/>
      <c r="C492" s="116"/>
    </row>
    <row r="493" spans="1:3" s="151" customFormat="1" ht="12.75">
      <c r="A493" s="149"/>
      <c r="B493" s="150"/>
      <c r="C493" s="116"/>
    </row>
    <row r="494" spans="1:3" s="151" customFormat="1" ht="12.75">
      <c r="A494" s="149"/>
      <c r="B494" s="150"/>
      <c r="C494" s="116"/>
    </row>
    <row r="495" spans="1:3" s="151" customFormat="1" ht="12.75">
      <c r="A495" s="149"/>
      <c r="B495" s="150"/>
      <c r="C495" s="116"/>
    </row>
    <row r="496" spans="1:3" s="151" customFormat="1" ht="12.75">
      <c r="A496" s="149"/>
      <c r="B496" s="150"/>
      <c r="C496" s="116"/>
    </row>
    <row r="497" spans="1:3" s="151" customFormat="1" ht="12.75">
      <c r="A497" s="149"/>
      <c r="B497" s="150"/>
      <c r="C497" s="116"/>
    </row>
    <row r="498" spans="1:3" s="151" customFormat="1" ht="12.75">
      <c r="A498" s="149"/>
      <c r="B498" s="150"/>
      <c r="C498" s="116"/>
    </row>
    <row r="499" spans="1:3" s="151" customFormat="1" ht="12.75">
      <c r="A499" s="149"/>
      <c r="B499" s="150"/>
      <c r="C499" s="116"/>
    </row>
    <row r="500" spans="1:3" s="151" customFormat="1" ht="12.75">
      <c r="A500" s="149"/>
      <c r="B500" s="150"/>
      <c r="C500" s="116"/>
    </row>
    <row r="501" spans="1:3" s="151" customFormat="1" ht="12.75">
      <c r="A501" s="149"/>
      <c r="B501" s="150"/>
      <c r="C501" s="116"/>
    </row>
    <row r="502" spans="1:3" s="151" customFormat="1" ht="12.75">
      <c r="A502" s="149"/>
      <c r="B502" s="150"/>
      <c r="C502" s="116"/>
    </row>
    <row r="503" spans="1:3" s="151" customFormat="1" ht="12.75">
      <c r="A503" s="149"/>
      <c r="B503" s="150"/>
      <c r="C503" s="116"/>
    </row>
    <row r="504" spans="1:3" s="151" customFormat="1" ht="12.75">
      <c r="A504" s="149"/>
      <c r="B504" s="150"/>
      <c r="C504" s="116"/>
    </row>
    <row r="505" spans="1:3" s="151" customFormat="1" ht="12.75">
      <c r="A505" s="149"/>
      <c r="B505" s="150"/>
      <c r="C505" s="116"/>
    </row>
    <row r="506" spans="1:3" s="151" customFormat="1" ht="12.75">
      <c r="A506" s="149"/>
      <c r="B506" s="150"/>
      <c r="C506" s="116"/>
    </row>
    <row r="507" spans="1:3" s="151" customFormat="1" ht="12.75">
      <c r="A507" s="149"/>
      <c r="B507" s="150"/>
      <c r="C507" s="116"/>
    </row>
    <row r="508" spans="1:3" s="151" customFormat="1" ht="12.75">
      <c r="A508" s="149"/>
      <c r="B508" s="150"/>
      <c r="C508" s="116"/>
    </row>
    <row r="509" spans="1:3" s="151" customFormat="1" ht="12.75">
      <c r="A509" s="149"/>
      <c r="B509" s="150"/>
      <c r="C509" s="116"/>
    </row>
    <row r="510" spans="1:3" s="151" customFormat="1" ht="12.75">
      <c r="A510" s="149"/>
      <c r="B510" s="150"/>
      <c r="C510" s="116"/>
    </row>
    <row r="511" spans="1:3" s="151" customFormat="1" ht="12.75">
      <c r="A511" s="149"/>
      <c r="B511" s="150"/>
      <c r="C511" s="116"/>
    </row>
    <row r="512" spans="1:3" s="151" customFormat="1" ht="12.75">
      <c r="A512" s="149"/>
      <c r="B512" s="150"/>
      <c r="C512" s="116"/>
    </row>
    <row r="513" spans="1:3" s="151" customFormat="1" ht="12.75">
      <c r="A513" s="149"/>
      <c r="B513" s="150"/>
      <c r="C513" s="116"/>
    </row>
    <row r="514" spans="1:3" s="151" customFormat="1" ht="12.75">
      <c r="A514" s="149"/>
      <c r="B514" s="150"/>
      <c r="C514" s="116"/>
    </row>
    <row r="515" spans="1:3" s="151" customFormat="1" ht="12.75">
      <c r="A515" s="149"/>
      <c r="B515" s="150"/>
      <c r="C515" s="116"/>
    </row>
    <row r="516" spans="1:3" s="151" customFormat="1" ht="12.75">
      <c r="A516" s="149"/>
      <c r="B516" s="150"/>
      <c r="C516" s="116"/>
    </row>
    <row r="517" spans="1:3" s="151" customFormat="1" ht="12.75">
      <c r="A517" s="149"/>
      <c r="B517" s="150"/>
      <c r="C517" s="116"/>
    </row>
    <row r="518" spans="1:3" s="151" customFormat="1" ht="12.75">
      <c r="A518" s="149"/>
      <c r="B518" s="150"/>
      <c r="C518" s="116"/>
    </row>
    <row r="519" spans="1:3" s="151" customFormat="1" ht="12.75">
      <c r="A519" s="149"/>
      <c r="B519" s="150"/>
      <c r="C519" s="116"/>
    </row>
    <row r="520" spans="1:3" s="151" customFormat="1" ht="12.75">
      <c r="A520" s="149"/>
      <c r="B520" s="150"/>
      <c r="C520" s="116"/>
    </row>
    <row r="521" spans="1:3" s="151" customFormat="1" ht="12.75">
      <c r="A521" s="149"/>
      <c r="B521" s="150"/>
      <c r="C521" s="116"/>
    </row>
    <row r="522" spans="1:3" s="151" customFormat="1" ht="12.75">
      <c r="A522" s="149"/>
      <c r="B522" s="150"/>
      <c r="C522" s="116"/>
    </row>
    <row r="523" spans="1:3" s="151" customFormat="1" ht="12.75">
      <c r="A523" s="149"/>
      <c r="B523" s="150"/>
      <c r="C523" s="116"/>
    </row>
    <row r="524" spans="1:3" s="151" customFormat="1" ht="12.75">
      <c r="A524" s="149"/>
      <c r="B524" s="150"/>
      <c r="C524" s="116"/>
    </row>
    <row r="525" spans="1:3" s="151" customFormat="1" ht="12.75">
      <c r="A525" s="149"/>
      <c r="B525" s="150"/>
      <c r="C525" s="116"/>
    </row>
    <row r="526" spans="1:3" s="151" customFormat="1" ht="12.75">
      <c r="A526" s="149"/>
      <c r="B526" s="150"/>
      <c r="C526" s="116"/>
    </row>
    <row r="527" spans="1:3" s="151" customFormat="1" ht="12.75">
      <c r="A527" s="149"/>
      <c r="B527" s="150"/>
      <c r="C527" s="116"/>
    </row>
    <row r="528" spans="1:3" s="151" customFormat="1" ht="12.75">
      <c r="A528" s="149"/>
      <c r="B528" s="150"/>
      <c r="C528" s="116"/>
    </row>
    <row r="529" spans="1:3" s="151" customFormat="1" ht="12.75">
      <c r="A529" s="149"/>
      <c r="B529" s="150"/>
      <c r="C529" s="116"/>
    </row>
    <row r="530" spans="1:3" s="151" customFormat="1" ht="12.75">
      <c r="A530" s="149"/>
      <c r="B530" s="150"/>
      <c r="C530" s="116"/>
    </row>
    <row r="531" spans="1:3" s="151" customFormat="1" ht="12.75">
      <c r="A531" s="149"/>
      <c r="B531" s="150"/>
      <c r="C531" s="116"/>
    </row>
    <row r="532" spans="1:3" s="151" customFormat="1" ht="12.75">
      <c r="A532" s="149"/>
      <c r="B532" s="150"/>
      <c r="C532" s="116"/>
    </row>
    <row r="533" spans="1:3" s="151" customFormat="1" ht="12.75">
      <c r="A533" s="149"/>
      <c r="B533" s="150"/>
      <c r="C533" s="116"/>
    </row>
    <row r="534" spans="1:3" s="151" customFormat="1" ht="12.75">
      <c r="A534" s="149"/>
      <c r="B534" s="150"/>
      <c r="C534" s="116"/>
    </row>
    <row r="535" spans="1:3" s="151" customFormat="1" ht="12.75">
      <c r="A535" s="149"/>
      <c r="B535" s="150"/>
      <c r="C535" s="116"/>
    </row>
    <row r="536" spans="1:3" s="151" customFormat="1" ht="12.75">
      <c r="A536" s="149"/>
      <c r="B536" s="150"/>
      <c r="C536" s="116"/>
    </row>
    <row r="537" spans="1:3" s="151" customFormat="1" ht="12.75">
      <c r="A537" s="149"/>
      <c r="B537" s="150"/>
      <c r="C537" s="116"/>
    </row>
    <row r="538" spans="1:3" s="151" customFormat="1" ht="12.75">
      <c r="A538" s="149"/>
      <c r="B538" s="150"/>
      <c r="C538" s="116"/>
    </row>
    <row r="539" spans="1:3" s="151" customFormat="1" ht="12.75">
      <c r="A539" s="149"/>
      <c r="B539" s="150"/>
      <c r="C539" s="116"/>
    </row>
    <row r="540" spans="1:3" s="151" customFormat="1" ht="12.75">
      <c r="A540" s="149"/>
      <c r="B540" s="150"/>
      <c r="C540" s="116"/>
    </row>
    <row r="541" spans="1:3" s="151" customFormat="1" ht="12.75">
      <c r="A541" s="149"/>
      <c r="B541" s="150"/>
      <c r="C541" s="116"/>
    </row>
    <row r="542" spans="1:3" s="151" customFormat="1" ht="12.75">
      <c r="A542" s="149"/>
      <c r="B542" s="150"/>
      <c r="C542" s="116"/>
    </row>
    <row r="543" spans="1:3" s="151" customFormat="1" ht="12.75">
      <c r="A543" s="149"/>
      <c r="B543" s="150"/>
      <c r="C543" s="116"/>
    </row>
    <row r="544" spans="1:3" s="151" customFormat="1" ht="12.75">
      <c r="A544" s="149"/>
      <c r="B544" s="150"/>
      <c r="C544" s="116"/>
    </row>
    <row r="545" spans="1:3" s="151" customFormat="1" ht="12.75">
      <c r="A545" s="149"/>
      <c r="B545" s="150"/>
      <c r="C545" s="116"/>
    </row>
    <row r="546" spans="1:3" s="151" customFormat="1" ht="12.75">
      <c r="A546" s="149"/>
      <c r="B546" s="150"/>
      <c r="C546" s="116"/>
    </row>
    <row r="547" spans="1:3" s="151" customFormat="1" ht="12.75">
      <c r="A547" s="149"/>
      <c r="B547" s="150"/>
      <c r="C547" s="116"/>
    </row>
    <row r="548" spans="1:3" s="151" customFormat="1" ht="12.75">
      <c r="A548" s="149"/>
      <c r="B548" s="150"/>
      <c r="C548" s="116"/>
    </row>
    <row r="549" spans="1:3" s="151" customFormat="1" ht="12.75">
      <c r="A549" s="149"/>
      <c r="B549" s="150"/>
      <c r="C549" s="116"/>
    </row>
    <row r="550" spans="1:3" s="151" customFormat="1" ht="12.75">
      <c r="A550" s="149"/>
      <c r="B550" s="150"/>
      <c r="C550" s="116"/>
    </row>
    <row r="551" spans="1:3" s="151" customFormat="1" ht="12.75">
      <c r="A551" s="149"/>
      <c r="B551" s="150"/>
      <c r="C551" s="116"/>
    </row>
    <row r="552" spans="1:3" s="151" customFormat="1" ht="12.75">
      <c r="A552" s="149"/>
      <c r="B552" s="150"/>
      <c r="C552" s="116"/>
    </row>
    <row r="553" spans="1:3" s="151" customFormat="1" ht="12.75">
      <c r="A553" s="149"/>
      <c r="B553" s="150"/>
      <c r="C553" s="116"/>
    </row>
    <row r="554" spans="1:3" s="151" customFormat="1" ht="12.75">
      <c r="A554" s="149"/>
      <c r="B554" s="150"/>
      <c r="C554" s="116"/>
    </row>
    <row r="555" spans="1:3" s="151" customFormat="1" ht="12.75">
      <c r="A555" s="149"/>
      <c r="B555" s="150"/>
      <c r="C555" s="116"/>
    </row>
    <row r="556" spans="1:3" s="151" customFormat="1" ht="12.75">
      <c r="A556" s="149"/>
      <c r="B556" s="150"/>
      <c r="C556" s="116"/>
    </row>
    <row r="557" spans="1:3" s="151" customFormat="1" ht="12.75">
      <c r="A557" s="149"/>
      <c r="B557" s="150"/>
      <c r="C557" s="116"/>
    </row>
    <row r="558" spans="1:3" s="151" customFormat="1" ht="12.75">
      <c r="A558" s="149"/>
      <c r="B558" s="150"/>
      <c r="C558" s="116"/>
    </row>
    <row r="559" spans="1:3" s="151" customFormat="1" ht="12.75">
      <c r="A559" s="149"/>
      <c r="B559" s="150"/>
      <c r="C559" s="116"/>
    </row>
    <row r="560" spans="1:3" s="151" customFormat="1" ht="12.75">
      <c r="A560" s="149"/>
      <c r="B560" s="150"/>
      <c r="C560" s="116"/>
    </row>
    <row r="561" spans="1:3" s="151" customFormat="1" ht="12.75">
      <c r="A561" s="149"/>
      <c r="B561" s="150"/>
      <c r="C561" s="116"/>
    </row>
    <row r="562" spans="1:3" s="151" customFormat="1" ht="12.75">
      <c r="A562" s="149"/>
      <c r="B562" s="150"/>
      <c r="C562" s="116"/>
    </row>
    <row r="563" spans="1:3" s="151" customFormat="1" ht="12.75">
      <c r="A563" s="149"/>
      <c r="B563" s="150"/>
      <c r="C563" s="116"/>
    </row>
    <row r="564" spans="1:3" s="151" customFormat="1" ht="12.75">
      <c r="A564" s="149"/>
      <c r="B564" s="150"/>
      <c r="C564" s="116"/>
    </row>
    <row r="565" spans="1:3" s="151" customFormat="1" ht="12.75">
      <c r="A565" s="149"/>
      <c r="B565" s="150"/>
      <c r="C565" s="116"/>
    </row>
    <row r="566" spans="1:3" s="151" customFormat="1" ht="12.75">
      <c r="A566" s="149"/>
      <c r="B566" s="150"/>
      <c r="C566" s="116"/>
    </row>
    <row r="567" spans="1:3" s="151" customFormat="1" ht="12.75">
      <c r="A567" s="149"/>
      <c r="B567" s="150"/>
      <c r="C567" s="116"/>
    </row>
    <row r="568" spans="1:3" s="151" customFormat="1" ht="12.75">
      <c r="A568" s="149"/>
      <c r="B568" s="150"/>
      <c r="C568" s="116"/>
    </row>
    <row r="569" spans="1:3" s="151" customFormat="1" ht="12.75">
      <c r="A569" s="149"/>
      <c r="B569" s="150"/>
      <c r="C569" s="116"/>
    </row>
    <row r="570" spans="1:3" s="151" customFormat="1" ht="12.75">
      <c r="A570" s="149"/>
      <c r="B570" s="150"/>
      <c r="C570" s="116"/>
    </row>
    <row r="571" spans="1:3" s="151" customFormat="1" ht="12.75">
      <c r="A571" s="149"/>
      <c r="B571" s="150"/>
      <c r="C571" s="116"/>
    </row>
    <row r="572" spans="1:3" s="151" customFormat="1" ht="12.75">
      <c r="A572" s="149"/>
      <c r="B572" s="150"/>
      <c r="C572" s="116"/>
    </row>
    <row r="573" spans="1:3" s="151" customFormat="1" ht="12.75">
      <c r="A573" s="149"/>
      <c r="B573" s="150"/>
      <c r="C573" s="116"/>
    </row>
    <row r="574" spans="1:3" s="151" customFormat="1" ht="12.75">
      <c r="A574" s="149"/>
      <c r="B574" s="150"/>
      <c r="C574" s="116"/>
    </row>
    <row r="575" spans="1:3" s="151" customFormat="1" ht="12.75">
      <c r="A575" s="149"/>
      <c r="B575" s="150"/>
      <c r="C575" s="116"/>
    </row>
    <row r="576" spans="1:3" s="151" customFormat="1" ht="12.75">
      <c r="A576" s="149"/>
      <c r="B576" s="150"/>
      <c r="C576" s="116"/>
    </row>
    <row r="577" spans="1:3" s="151" customFormat="1" ht="12.75">
      <c r="A577" s="149"/>
      <c r="B577" s="150"/>
      <c r="C577" s="116"/>
    </row>
    <row r="578" spans="1:3" s="151" customFormat="1" ht="12.75">
      <c r="A578" s="149"/>
      <c r="B578" s="150"/>
      <c r="C578" s="116"/>
    </row>
    <row r="579" spans="1:3" s="151" customFormat="1" ht="12.75">
      <c r="A579" s="149"/>
      <c r="B579" s="150"/>
      <c r="C579" s="116"/>
    </row>
    <row r="580" spans="1:3" s="151" customFormat="1" ht="12.75">
      <c r="A580" s="149"/>
      <c r="B580" s="150"/>
      <c r="C580" s="116"/>
    </row>
    <row r="581" spans="1:3" s="151" customFormat="1" ht="12.75">
      <c r="A581" s="149"/>
      <c r="B581" s="150"/>
      <c r="C581" s="116"/>
    </row>
    <row r="582" spans="1:3" s="151" customFormat="1" ht="12.75">
      <c r="A582" s="149"/>
      <c r="B582" s="150"/>
      <c r="C582" s="116"/>
    </row>
    <row r="583" spans="1:3" s="151" customFormat="1" ht="12.75">
      <c r="A583" s="149"/>
      <c r="B583" s="150"/>
      <c r="C583" s="116"/>
    </row>
    <row r="584" spans="1:3" s="151" customFormat="1" ht="12.75">
      <c r="A584" s="149"/>
      <c r="B584" s="150"/>
      <c r="C584" s="116"/>
    </row>
    <row r="585" spans="1:3" s="151" customFormat="1" ht="12.75">
      <c r="A585" s="149"/>
      <c r="B585" s="150"/>
      <c r="C585" s="116"/>
    </row>
    <row r="586" spans="1:3" s="151" customFormat="1" ht="12.75">
      <c r="A586" s="149"/>
      <c r="B586" s="150"/>
      <c r="C586" s="116"/>
    </row>
    <row r="587" spans="1:3" s="151" customFormat="1" ht="12.75">
      <c r="A587" s="149"/>
      <c r="B587" s="150"/>
      <c r="C587" s="116"/>
    </row>
    <row r="588" spans="1:3" s="151" customFormat="1" ht="12.75">
      <c r="A588" s="149"/>
      <c r="B588" s="150"/>
      <c r="C588" s="116"/>
    </row>
    <row r="589" spans="1:3" s="151" customFormat="1" ht="12.75">
      <c r="A589" s="149"/>
      <c r="B589" s="150"/>
      <c r="C589" s="116"/>
    </row>
    <row r="590" spans="1:3" s="151" customFormat="1" ht="12.75">
      <c r="A590" s="149"/>
      <c r="B590" s="150"/>
      <c r="C590" s="116"/>
    </row>
    <row r="591" spans="1:3" s="151" customFormat="1" ht="12.75">
      <c r="A591" s="149"/>
      <c r="B591" s="150"/>
      <c r="C591" s="116"/>
    </row>
    <row r="592" spans="1:3" s="151" customFormat="1" ht="12.75">
      <c r="A592" s="149"/>
      <c r="B592" s="150"/>
      <c r="C592" s="116"/>
    </row>
    <row r="593" spans="1:3" s="151" customFormat="1" ht="12.75">
      <c r="A593" s="149"/>
      <c r="B593" s="150"/>
      <c r="C593" s="116"/>
    </row>
    <row r="594" spans="1:3" s="151" customFormat="1" ht="12.75">
      <c r="A594" s="149"/>
      <c r="B594" s="150"/>
      <c r="C594" s="116"/>
    </row>
    <row r="595" spans="1:3" s="151" customFormat="1" ht="12.75">
      <c r="A595" s="149"/>
      <c r="B595" s="150"/>
      <c r="C595" s="116"/>
    </row>
    <row r="596" spans="1:3" s="151" customFormat="1" ht="12.75">
      <c r="A596" s="149"/>
      <c r="B596" s="150"/>
      <c r="C596" s="116"/>
    </row>
    <row r="597" spans="1:3" s="151" customFormat="1" ht="12.75">
      <c r="A597" s="149"/>
      <c r="B597" s="150"/>
      <c r="C597" s="116"/>
    </row>
    <row r="598" spans="1:3" s="151" customFormat="1" ht="12.75">
      <c r="A598" s="149"/>
      <c r="B598" s="150"/>
      <c r="C598" s="116"/>
    </row>
    <row r="599" spans="1:3" s="151" customFormat="1" ht="12.75">
      <c r="A599" s="149"/>
      <c r="B599" s="150"/>
      <c r="C599" s="116"/>
    </row>
    <row r="600" spans="1:3" s="151" customFormat="1" ht="12.75">
      <c r="A600" s="149"/>
      <c r="B600" s="150"/>
      <c r="C600" s="116"/>
    </row>
    <row r="601" spans="1:3" s="151" customFormat="1" ht="12.75">
      <c r="A601" s="149"/>
      <c r="B601" s="150"/>
      <c r="C601" s="116"/>
    </row>
    <row r="602" spans="1:3" s="151" customFormat="1" ht="12.75">
      <c r="A602" s="149"/>
      <c r="B602" s="150"/>
      <c r="C602" s="116"/>
    </row>
    <row r="603" spans="1:3" s="151" customFormat="1" ht="12.75">
      <c r="A603" s="149"/>
      <c r="B603" s="150"/>
      <c r="C603" s="116"/>
    </row>
    <row r="604" spans="1:3" s="151" customFormat="1" ht="12.75">
      <c r="A604" s="149"/>
      <c r="B604" s="150"/>
      <c r="C604" s="116"/>
    </row>
    <row r="605" spans="1:3" s="151" customFormat="1" ht="12.75">
      <c r="A605" s="149"/>
      <c r="B605" s="150"/>
      <c r="C605" s="116"/>
    </row>
    <row r="606" spans="1:3" s="151" customFormat="1" ht="12.75">
      <c r="A606" s="149"/>
      <c r="B606" s="150"/>
      <c r="C606" s="116"/>
    </row>
    <row r="607" spans="1:3" s="151" customFormat="1" ht="12.75">
      <c r="A607" s="149"/>
      <c r="B607" s="150"/>
      <c r="C607" s="116"/>
    </row>
    <row r="608" spans="1:3" s="151" customFormat="1" ht="12.75">
      <c r="A608" s="149"/>
      <c r="B608" s="150"/>
      <c r="C608" s="116"/>
    </row>
    <row r="609" spans="1:3" s="151" customFormat="1" ht="12.75">
      <c r="A609" s="149"/>
      <c r="B609" s="150"/>
      <c r="C609" s="116"/>
    </row>
    <row r="610" spans="1:3" s="151" customFormat="1" ht="12.75">
      <c r="A610" s="149"/>
      <c r="B610" s="150"/>
      <c r="C610" s="116"/>
    </row>
    <row r="611" spans="1:3" s="151" customFormat="1" ht="12.75">
      <c r="A611" s="149"/>
      <c r="B611" s="150"/>
      <c r="C611" s="116"/>
    </row>
    <row r="612" spans="1:3" s="151" customFormat="1" ht="12.75">
      <c r="A612" s="149"/>
      <c r="B612" s="150"/>
      <c r="C612" s="116"/>
    </row>
    <row r="613" spans="1:3" s="151" customFormat="1" ht="12.75">
      <c r="A613" s="149"/>
      <c r="B613" s="150"/>
      <c r="C613" s="116"/>
    </row>
    <row r="614" spans="1:3" s="151" customFormat="1" ht="12.75">
      <c r="A614" s="149"/>
      <c r="B614" s="150"/>
      <c r="C614" s="116"/>
    </row>
    <row r="615" spans="1:3" s="151" customFormat="1" ht="12.75">
      <c r="A615" s="149"/>
      <c r="B615" s="150"/>
      <c r="C615" s="116"/>
    </row>
    <row r="616" spans="1:3" s="151" customFormat="1" ht="12.75">
      <c r="A616" s="149"/>
      <c r="B616" s="150"/>
      <c r="C616" s="116"/>
    </row>
    <row r="617" spans="1:3" s="151" customFormat="1" ht="12.75">
      <c r="A617" s="149"/>
      <c r="B617" s="150"/>
      <c r="C617" s="116"/>
    </row>
    <row r="618" spans="1:3" s="151" customFormat="1" ht="12.75">
      <c r="A618" s="149"/>
      <c r="B618" s="150"/>
      <c r="C618" s="116"/>
    </row>
    <row r="619" spans="1:3" s="151" customFormat="1" ht="12.75">
      <c r="A619" s="149"/>
      <c r="B619" s="150"/>
      <c r="C619" s="116"/>
    </row>
    <row r="620" spans="1:3" s="151" customFormat="1" ht="12.75">
      <c r="A620" s="149"/>
      <c r="B620" s="150"/>
      <c r="C620" s="116"/>
    </row>
    <row r="621" spans="1:3" s="151" customFormat="1" ht="12.75">
      <c r="A621" s="149"/>
      <c r="B621" s="150"/>
      <c r="C621" s="116"/>
    </row>
    <row r="622" spans="1:3" s="151" customFormat="1" ht="12.75">
      <c r="A622" s="149"/>
      <c r="B622" s="150"/>
      <c r="C622" s="116"/>
    </row>
    <row r="623" spans="1:3" s="151" customFormat="1" ht="12.75">
      <c r="A623" s="149"/>
      <c r="B623" s="150"/>
      <c r="C623" s="116"/>
    </row>
    <row r="624" spans="1:3" s="151" customFormat="1" ht="12.75">
      <c r="A624" s="149"/>
      <c r="B624" s="150"/>
      <c r="C624" s="116"/>
    </row>
    <row r="625" spans="1:3" s="151" customFormat="1" ht="12.75">
      <c r="A625" s="149"/>
      <c r="B625" s="150"/>
      <c r="C625" s="116"/>
    </row>
    <row r="626" spans="1:3" s="151" customFormat="1" ht="12.75">
      <c r="A626" s="149"/>
      <c r="B626" s="150"/>
      <c r="C626" s="116"/>
    </row>
    <row r="627" spans="1:3" s="151" customFormat="1" ht="12.75">
      <c r="A627" s="149"/>
      <c r="B627" s="150"/>
      <c r="C627" s="116"/>
    </row>
    <row r="628" spans="1:3" s="151" customFormat="1" ht="12.75">
      <c r="A628" s="149"/>
      <c r="B628" s="150"/>
      <c r="C628" s="116"/>
    </row>
    <row r="629" spans="1:3" s="151" customFormat="1" ht="12.75">
      <c r="A629" s="149"/>
      <c r="B629" s="150"/>
      <c r="C629" s="116"/>
    </row>
    <row r="630" spans="1:3" s="151" customFormat="1" ht="12.75">
      <c r="A630" s="149"/>
      <c r="B630" s="150"/>
      <c r="C630" s="116"/>
    </row>
    <row r="631" spans="1:3" s="151" customFormat="1" ht="12.75">
      <c r="A631" s="149"/>
      <c r="B631" s="150"/>
      <c r="C631" s="116"/>
    </row>
    <row r="632" spans="1:3" s="151" customFormat="1" ht="12.75">
      <c r="A632" s="149"/>
      <c r="B632" s="150"/>
      <c r="C632" s="116"/>
    </row>
    <row r="633" spans="1:3" s="151" customFormat="1" ht="12.75">
      <c r="A633" s="149"/>
      <c r="B633" s="150"/>
      <c r="C633" s="116"/>
    </row>
    <row r="634" spans="1:3" s="151" customFormat="1" ht="12.75">
      <c r="A634" s="149"/>
      <c r="B634" s="150"/>
      <c r="C634" s="116"/>
    </row>
    <row r="635" spans="1:3" s="151" customFormat="1" ht="12.75">
      <c r="A635" s="149"/>
      <c r="B635" s="150"/>
      <c r="C635" s="116"/>
    </row>
    <row r="636" spans="1:3" s="151" customFormat="1" ht="12.75">
      <c r="A636" s="149"/>
      <c r="B636" s="150"/>
      <c r="C636" s="116"/>
    </row>
    <row r="637" spans="1:3" s="151" customFormat="1" ht="12.75">
      <c r="A637" s="149"/>
      <c r="B637" s="150"/>
      <c r="C637" s="116"/>
    </row>
    <row r="638" spans="1:3" s="151" customFormat="1" ht="12.75">
      <c r="A638" s="149"/>
      <c r="B638" s="150"/>
      <c r="C638" s="116"/>
    </row>
    <row r="639" spans="1:3" s="151" customFormat="1" ht="12.75">
      <c r="A639" s="149"/>
      <c r="B639" s="150"/>
      <c r="C639" s="116"/>
    </row>
    <row r="640" spans="1:3" s="151" customFormat="1" ht="12.75">
      <c r="A640" s="149"/>
      <c r="B640" s="150"/>
      <c r="C640" s="116"/>
    </row>
    <row r="641" spans="1:3" s="151" customFormat="1" ht="12.75">
      <c r="A641" s="149"/>
      <c r="B641" s="150"/>
      <c r="C641" s="116"/>
    </row>
    <row r="642" spans="1:3" s="151" customFormat="1" ht="12.75">
      <c r="A642" s="149"/>
      <c r="B642" s="150"/>
      <c r="C642" s="116"/>
    </row>
    <row r="643" spans="1:3" s="151" customFormat="1" ht="12.75">
      <c r="A643" s="149"/>
      <c r="B643" s="150"/>
      <c r="C643" s="116"/>
    </row>
    <row r="644" spans="1:3" s="151" customFormat="1" ht="12.75">
      <c r="A644" s="149"/>
      <c r="B644" s="150"/>
      <c r="C644" s="116"/>
    </row>
    <row r="645" spans="1:3" s="151" customFormat="1" ht="12.75">
      <c r="A645" s="149"/>
      <c r="B645" s="150"/>
      <c r="C645" s="116"/>
    </row>
    <row r="646" spans="1:3" s="151" customFormat="1" ht="12.75">
      <c r="A646" s="149"/>
      <c r="B646" s="150"/>
      <c r="C646" s="116"/>
    </row>
    <row r="647" spans="1:3" s="151" customFormat="1" ht="12.75">
      <c r="A647" s="149"/>
      <c r="B647" s="150"/>
      <c r="C647" s="116"/>
    </row>
    <row r="648" spans="1:3" s="151" customFormat="1" ht="12.75">
      <c r="A648" s="149"/>
      <c r="B648" s="150"/>
      <c r="C648" s="116"/>
    </row>
    <row r="649" spans="1:3" s="151" customFormat="1" ht="12.75">
      <c r="A649" s="149"/>
      <c r="B649" s="150"/>
      <c r="C649" s="116"/>
    </row>
    <row r="650" spans="1:3" s="151" customFormat="1" ht="12.75">
      <c r="A650" s="149"/>
      <c r="B650" s="150"/>
      <c r="C650" s="116"/>
    </row>
    <row r="651" spans="1:3" s="151" customFormat="1" ht="12.75">
      <c r="A651" s="149"/>
      <c r="B651" s="150"/>
      <c r="C651" s="116"/>
    </row>
    <row r="652" spans="1:3" s="151" customFormat="1" ht="12.75">
      <c r="A652" s="149"/>
      <c r="B652" s="150"/>
      <c r="C652" s="116"/>
    </row>
    <row r="653" spans="1:3" s="151" customFormat="1" ht="12.75">
      <c r="A653" s="149"/>
      <c r="B653" s="150"/>
      <c r="C653" s="116"/>
    </row>
    <row r="654" spans="1:3" s="151" customFormat="1" ht="12.75">
      <c r="A654" s="149"/>
      <c r="B654" s="150"/>
      <c r="C654" s="116"/>
    </row>
    <row r="655" spans="1:3" s="151" customFormat="1" ht="12.75">
      <c r="A655" s="149"/>
      <c r="B655" s="150"/>
      <c r="C655" s="116"/>
    </row>
    <row r="656" spans="1:3" s="151" customFormat="1" ht="12.75">
      <c r="A656" s="149"/>
      <c r="B656" s="150"/>
      <c r="C656" s="116"/>
    </row>
    <row r="657" spans="1:3" s="151" customFormat="1" ht="12.75">
      <c r="A657" s="149"/>
      <c r="B657" s="150"/>
      <c r="C657" s="116"/>
    </row>
    <row r="658" spans="1:3" s="151" customFormat="1" ht="12.75">
      <c r="A658" s="149"/>
      <c r="B658" s="150"/>
      <c r="C658" s="116"/>
    </row>
    <row r="659" spans="1:3" s="151" customFormat="1" ht="12.75">
      <c r="A659" s="149"/>
      <c r="B659" s="150"/>
      <c r="C659" s="116"/>
    </row>
    <row r="660" spans="1:3" s="151" customFormat="1" ht="12.75">
      <c r="A660" s="149"/>
      <c r="B660" s="150"/>
      <c r="C660" s="116"/>
    </row>
    <row r="661" spans="1:3" s="151" customFormat="1" ht="12.75">
      <c r="A661" s="149"/>
      <c r="B661" s="150"/>
      <c r="C661" s="116"/>
    </row>
    <row r="662" spans="1:3" s="151" customFormat="1" ht="12.75">
      <c r="A662" s="149"/>
      <c r="B662" s="150"/>
      <c r="C662" s="116"/>
    </row>
    <row r="663" spans="1:3" s="151" customFormat="1" ht="12.75">
      <c r="A663" s="149"/>
      <c r="B663" s="150"/>
      <c r="C663" s="116"/>
    </row>
    <row r="664" spans="1:3" s="151" customFormat="1" ht="12.75">
      <c r="A664" s="149"/>
      <c r="B664" s="150"/>
      <c r="C664" s="116"/>
    </row>
    <row r="665" spans="1:3" s="151" customFormat="1" ht="12.75">
      <c r="A665" s="149"/>
      <c r="B665" s="150"/>
      <c r="C665" s="116"/>
    </row>
    <row r="666" spans="1:3" s="151" customFormat="1" ht="12.75">
      <c r="A666" s="149"/>
      <c r="B666" s="150"/>
      <c r="C666" s="116"/>
    </row>
    <row r="667" spans="1:3" s="151" customFormat="1" ht="12.75">
      <c r="A667" s="149"/>
      <c r="B667" s="150"/>
      <c r="C667" s="116"/>
    </row>
    <row r="668" spans="1:3" s="151" customFormat="1" ht="12.75">
      <c r="A668" s="149"/>
      <c r="B668" s="150"/>
      <c r="C668" s="116"/>
    </row>
    <row r="669" spans="1:3" s="151" customFormat="1" ht="12.75">
      <c r="A669" s="149"/>
      <c r="B669" s="150"/>
      <c r="C669" s="116"/>
    </row>
    <row r="670" spans="1:3" s="151" customFormat="1" ht="12.75">
      <c r="A670" s="149"/>
      <c r="B670" s="150"/>
      <c r="C670" s="116"/>
    </row>
    <row r="671" spans="1:3" s="151" customFormat="1" ht="12.75">
      <c r="A671" s="149"/>
      <c r="B671" s="150"/>
      <c r="C671" s="116"/>
    </row>
    <row r="672" spans="1:3" s="151" customFormat="1" ht="12.75">
      <c r="A672" s="149"/>
      <c r="B672" s="150"/>
      <c r="C672" s="116"/>
    </row>
    <row r="673" spans="1:3" s="151" customFormat="1" ht="12.75">
      <c r="A673" s="149"/>
      <c r="B673" s="150"/>
      <c r="C673" s="116"/>
    </row>
    <row r="674" spans="1:3" s="151" customFormat="1" ht="12.75">
      <c r="A674" s="149"/>
      <c r="B674" s="150"/>
      <c r="C674" s="116"/>
    </row>
    <row r="675" spans="1:3" s="151" customFormat="1" ht="12.75">
      <c r="A675" s="149"/>
      <c r="B675" s="150"/>
      <c r="C675" s="116"/>
    </row>
    <row r="676" spans="1:3" s="151" customFormat="1" ht="12.75">
      <c r="A676" s="149"/>
      <c r="B676" s="150"/>
      <c r="C676" s="116"/>
    </row>
    <row r="677" spans="1:3" s="151" customFormat="1" ht="12.75">
      <c r="A677" s="149"/>
      <c r="B677" s="150"/>
      <c r="C677" s="116"/>
    </row>
    <row r="678" spans="1:3" s="151" customFormat="1" ht="12.75">
      <c r="A678" s="149"/>
      <c r="B678" s="150"/>
      <c r="C678" s="116"/>
    </row>
    <row r="679" spans="1:3" s="151" customFormat="1" ht="12.75">
      <c r="A679" s="149"/>
      <c r="B679" s="150"/>
      <c r="C679" s="116"/>
    </row>
    <row r="680" spans="1:3" s="151" customFormat="1" ht="12.75">
      <c r="A680" s="149"/>
      <c r="B680" s="150"/>
      <c r="C680" s="116"/>
    </row>
    <row r="681" spans="1:3" s="151" customFormat="1" ht="12.75">
      <c r="A681" s="149"/>
      <c r="B681" s="150"/>
      <c r="C681" s="116"/>
    </row>
    <row r="682" spans="1:3" s="151" customFormat="1" ht="12.75">
      <c r="A682" s="149"/>
      <c r="B682" s="150"/>
      <c r="C682" s="116"/>
    </row>
    <row r="683" spans="1:3" s="151" customFormat="1" ht="12.75">
      <c r="A683" s="149"/>
      <c r="B683" s="150"/>
      <c r="C683" s="116"/>
    </row>
    <row r="684" spans="1:3" s="151" customFormat="1" ht="12.75">
      <c r="A684" s="149"/>
      <c r="B684" s="150"/>
      <c r="C684" s="116"/>
    </row>
    <row r="685" spans="1:3" s="151" customFormat="1" ht="12.75">
      <c r="A685" s="149"/>
      <c r="B685" s="150"/>
      <c r="C685" s="116"/>
    </row>
    <row r="686" spans="1:3" s="151" customFormat="1" ht="12.75">
      <c r="A686" s="149"/>
      <c r="B686" s="150"/>
      <c r="C686" s="116"/>
    </row>
    <row r="687" spans="1:3" s="151" customFormat="1" ht="12.75">
      <c r="A687" s="149"/>
      <c r="B687" s="150"/>
      <c r="C687" s="116"/>
    </row>
    <row r="688" spans="1:3" s="151" customFormat="1" ht="12.75">
      <c r="A688" s="149"/>
      <c r="B688" s="150"/>
      <c r="C688" s="116"/>
    </row>
    <row r="689" spans="1:3" s="151" customFormat="1" ht="12.75">
      <c r="A689" s="149"/>
      <c r="B689" s="150"/>
      <c r="C689" s="116"/>
    </row>
    <row r="690" spans="1:3" s="151" customFormat="1" ht="12.75">
      <c r="A690" s="149"/>
      <c r="B690" s="150"/>
      <c r="C690" s="116"/>
    </row>
    <row r="691" spans="1:3" s="151" customFormat="1" ht="12.75">
      <c r="A691" s="149"/>
      <c r="B691" s="150"/>
      <c r="C691" s="116"/>
    </row>
    <row r="692" spans="1:3" s="151" customFormat="1" ht="12.75">
      <c r="A692" s="149"/>
      <c r="B692" s="150"/>
      <c r="C692" s="116"/>
    </row>
    <row r="693" spans="1:3" s="151" customFormat="1" ht="12.75">
      <c r="A693" s="149"/>
      <c r="B693" s="150"/>
      <c r="C693" s="116"/>
    </row>
    <row r="694" spans="1:3" s="151" customFormat="1" ht="12.75">
      <c r="A694" s="149"/>
      <c r="B694" s="150"/>
      <c r="C694" s="116"/>
    </row>
    <row r="695" spans="1:3" s="151" customFormat="1" ht="12.75">
      <c r="A695" s="149"/>
      <c r="B695" s="150"/>
      <c r="C695" s="116"/>
    </row>
    <row r="696" spans="1:3" s="151" customFormat="1" ht="12.75">
      <c r="A696" s="149"/>
      <c r="B696" s="150"/>
      <c r="C696" s="116"/>
    </row>
    <row r="697" spans="1:3" s="151" customFormat="1" ht="12.75">
      <c r="A697" s="149"/>
      <c r="B697" s="150"/>
      <c r="C697" s="116"/>
    </row>
    <row r="698" spans="1:3" s="151" customFormat="1" ht="12.75">
      <c r="A698" s="149"/>
      <c r="B698" s="150"/>
      <c r="C698" s="116"/>
    </row>
    <row r="699" spans="1:3" s="151" customFormat="1" ht="12.75">
      <c r="A699" s="149"/>
      <c r="B699" s="150"/>
      <c r="C699" s="116"/>
    </row>
    <row r="700" spans="1:3" s="151" customFormat="1" ht="12.75">
      <c r="A700" s="149"/>
      <c r="B700" s="150"/>
      <c r="C700" s="116"/>
    </row>
    <row r="701" spans="1:3" s="151" customFormat="1" ht="12.75">
      <c r="A701" s="149"/>
      <c r="B701" s="150"/>
      <c r="C701" s="116"/>
    </row>
    <row r="702" spans="1:3" s="151" customFormat="1" ht="12.75">
      <c r="A702" s="149"/>
      <c r="B702" s="150"/>
      <c r="C702" s="116"/>
    </row>
    <row r="703" spans="1:3" s="151" customFormat="1" ht="12.75">
      <c r="A703" s="149"/>
      <c r="B703" s="150"/>
      <c r="C703" s="116"/>
    </row>
    <row r="704" spans="1:3" s="151" customFormat="1" ht="12.75">
      <c r="A704" s="149"/>
      <c r="B704" s="150"/>
      <c r="C704" s="116"/>
    </row>
    <row r="705" spans="1:3" s="151" customFormat="1" ht="12.75">
      <c r="A705" s="149"/>
      <c r="B705" s="150"/>
      <c r="C705" s="116"/>
    </row>
    <row r="706" spans="1:3" s="151" customFormat="1" ht="12.75">
      <c r="A706" s="149"/>
      <c r="B706" s="150"/>
      <c r="C706" s="116"/>
    </row>
    <row r="707" spans="1:3" s="151" customFormat="1" ht="12.75">
      <c r="A707" s="149"/>
      <c r="B707" s="150"/>
      <c r="C707" s="116"/>
    </row>
    <row r="708" spans="1:3" s="151" customFormat="1" ht="12.75">
      <c r="A708" s="149"/>
      <c r="B708" s="150"/>
      <c r="C708" s="116"/>
    </row>
    <row r="709" spans="1:3" s="151" customFormat="1" ht="12.75">
      <c r="A709" s="149"/>
      <c r="B709" s="150"/>
      <c r="C709" s="116"/>
    </row>
    <row r="710" spans="1:3" s="151" customFormat="1" ht="12.75">
      <c r="A710" s="149"/>
      <c r="B710" s="150"/>
      <c r="C710" s="116"/>
    </row>
    <row r="711" spans="1:3" s="151" customFormat="1" ht="12.75">
      <c r="A711" s="149"/>
      <c r="B711" s="150"/>
      <c r="C711" s="116"/>
    </row>
    <row r="712" spans="1:3" s="151" customFormat="1" ht="12.75">
      <c r="A712" s="149"/>
      <c r="B712" s="150"/>
      <c r="C712" s="116"/>
    </row>
    <row r="713" spans="1:3" s="151" customFormat="1" ht="12.75">
      <c r="A713" s="149"/>
      <c r="B713" s="150"/>
      <c r="C713" s="116"/>
    </row>
    <row r="714" spans="1:3" s="151" customFormat="1" ht="12.75">
      <c r="A714" s="149"/>
      <c r="B714" s="150"/>
      <c r="C714" s="116"/>
    </row>
    <row r="715" spans="1:3" s="151" customFormat="1" ht="12.75">
      <c r="A715" s="149"/>
      <c r="B715" s="150"/>
      <c r="C715" s="116"/>
    </row>
    <row r="716" spans="1:3" s="151" customFormat="1" ht="12.75">
      <c r="A716" s="149"/>
      <c r="B716" s="150"/>
      <c r="C716" s="116"/>
    </row>
    <row r="717" spans="1:3" s="151" customFormat="1" ht="12.75">
      <c r="A717" s="149"/>
      <c r="B717" s="150"/>
      <c r="C717" s="116"/>
    </row>
    <row r="718" spans="1:3" s="151" customFormat="1" ht="12.75">
      <c r="A718" s="149"/>
      <c r="B718" s="150"/>
      <c r="C718" s="116"/>
    </row>
    <row r="719" spans="1:3" s="151" customFormat="1" ht="12.75">
      <c r="A719" s="149"/>
      <c r="B719" s="150"/>
      <c r="C719" s="116"/>
    </row>
    <row r="720" spans="1:3" s="151" customFormat="1" ht="12.75">
      <c r="A720" s="149"/>
      <c r="B720" s="150"/>
      <c r="C720" s="116"/>
    </row>
    <row r="721" spans="1:3" s="151" customFormat="1" ht="12.75">
      <c r="A721" s="149"/>
      <c r="B721" s="150"/>
      <c r="C721" s="116"/>
    </row>
    <row r="722" spans="1:3" s="151" customFormat="1" ht="12.75">
      <c r="A722" s="149"/>
      <c r="B722" s="150"/>
      <c r="C722" s="116"/>
    </row>
    <row r="723" spans="1:3" s="151" customFormat="1" ht="12.75">
      <c r="A723" s="149"/>
      <c r="B723" s="150"/>
      <c r="C723" s="116"/>
    </row>
    <row r="724" spans="1:3" s="151" customFormat="1" ht="12.75">
      <c r="A724" s="149"/>
      <c r="B724" s="150"/>
      <c r="C724" s="116"/>
    </row>
    <row r="725" spans="1:3" s="151" customFormat="1" ht="12.75">
      <c r="A725" s="149"/>
      <c r="B725" s="150"/>
      <c r="C725" s="116"/>
    </row>
    <row r="726" spans="1:3" s="151" customFormat="1" ht="12.75">
      <c r="A726" s="149"/>
      <c r="B726" s="150"/>
      <c r="C726" s="116"/>
    </row>
    <row r="727" spans="1:3" s="151" customFormat="1" ht="12.75">
      <c r="A727" s="149"/>
      <c r="B727" s="150"/>
      <c r="C727" s="116"/>
    </row>
    <row r="728" spans="1:3" s="151" customFormat="1" ht="12.75">
      <c r="A728" s="149"/>
      <c r="B728" s="150"/>
      <c r="C728" s="116"/>
    </row>
    <row r="729" spans="1:3" s="151" customFormat="1" ht="12.75">
      <c r="A729" s="149"/>
      <c r="B729" s="150"/>
      <c r="C729" s="116"/>
    </row>
    <row r="730" spans="1:3" s="151" customFormat="1" ht="12.75">
      <c r="A730" s="149"/>
      <c r="B730" s="150"/>
      <c r="C730" s="116"/>
    </row>
    <row r="731" spans="1:3" s="151" customFormat="1" ht="12.75">
      <c r="A731" s="149"/>
      <c r="B731" s="150"/>
      <c r="C731" s="116"/>
    </row>
    <row r="732" spans="1:3" s="151" customFormat="1" ht="12.75">
      <c r="A732" s="149"/>
      <c r="B732" s="150"/>
      <c r="C732" s="116"/>
    </row>
    <row r="733" spans="1:3" s="151" customFormat="1" ht="12.75">
      <c r="A733" s="149"/>
      <c r="B733" s="150"/>
      <c r="C733" s="116"/>
    </row>
    <row r="734" spans="1:3" s="151" customFormat="1" ht="12.75">
      <c r="A734" s="149"/>
      <c r="B734" s="150"/>
      <c r="C734" s="116"/>
    </row>
    <row r="735" spans="1:3" s="151" customFormat="1" ht="12.75">
      <c r="A735" s="149"/>
      <c r="B735" s="150"/>
      <c r="C735" s="116"/>
    </row>
    <row r="736" spans="1:3" s="151" customFormat="1" ht="12.75">
      <c r="A736" s="149"/>
      <c r="B736" s="150"/>
      <c r="C736" s="116"/>
    </row>
    <row r="737" spans="1:3" s="151" customFormat="1" ht="12.75">
      <c r="A737" s="149"/>
      <c r="B737" s="150"/>
      <c r="C737" s="116"/>
    </row>
    <row r="738" spans="1:3" s="151" customFormat="1" ht="12.75">
      <c r="A738" s="149"/>
      <c r="B738" s="150"/>
      <c r="C738" s="116"/>
    </row>
    <row r="739" spans="1:3" s="151" customFormat="1" ht="12.75">
      <c r="A739" s="149"/>
      <c r="B739" s="150"/>
      <c r="C739" s="116"/>
    </row>
    <row r="740" spans="1:3" s="151" customFormat="1" ht="12.75">
      <c r="A740" s="149"/>
      <c r="B740" s="150"/>
      <c r="C740" s="116"/>
    </row>
    <row r="741" spans="1:3" s="151" customFormat="1" ht="12.75">
      <c r="A741" s="149"/>
      <c r="B741" s="150"/>
      <c r="C741" s="116"/>
    </row>
    <row r="742" spans="1:3" s="151" customFormat="1" ht="12.75">
      <c r="A742" s="149"/>
      <c r="B742" s="150"/>
      <c r="C742" s="116"/>
    </row>
    <row r="743" spans="1:3" s="151" customFormat="1" ht="12.75">
      <c r="A743" s="149"/>
      <c r="B743" s="150"/>
      <c r="C743" s="116"/>
    </row>
    <row r="744" spans="1:3" s="151" customFormat="1" ht="12.75">
      <c r="A744" s="149"/>
      <c r="B744" s="150"/>
      <c r="C744" s="116"/>
    </row>
    <row r="745" spans="1:3" s="151" customFormat="1" ht="12.75">
      <c r="A745" s="149"/>
      <c r="B745" s="150"/>
      <c r="C745" s="116"/>
    </row>
    <row r="746" spans="1:3" s="151" customFormat="1" ht="12.75">
      <c r="A746" s="149"/>
      <c r="B746" s="150"/>
      <c r="C746" s="116"/>
    </row>
    <row r="747" spans="1:3" s="151" customFormat="1" ht="12.75">
      <c r="A747" s="149"/>
      <c r="B747" s="150"/>
      <c r="C747" s="116"/>
    </row>
    <row r="748" spans="1:3" s="151" customFormat="1" ht="12.75">
      <c r="A748" s="149"/>
      <c r="B748" s="150"/>
      <c r="C748" s="116"/>
    </row>
    <row r="749" spans="1:3" s="151" customFormat="1" ht="12.75">
      <c r="A749" s="149"/>
      <c r="B749" s="150"/>
      <c r="C749" s="116"/>
    </row>
    <row r="750" spans="1:3" s="151" customFormat="1" ht="12.75">
      <c r="A750" s="149"/>
      <c r="B750" s="150"/>
      <c r="C750" s="116"/>
    </row>
  </sheetData>
  <sheetProtection password="CAF5" sheet="1"/>
  <mergeCells count="43">
    <mergeCell ref="B30:D30"/>
    <mergeCell ref="E30:F30"/>
    <mergeCell ref="B29:D29"/>
    <mergeCell ref="E29:F29"/>
    <mergeCell ref="B27:D27"/>
    <mergeCell ref="E27:F27"/>
    <mergeCell ref="B28:D28"/>
    <mergeCell ref="B24:D24"/>
    <mergeCell ref="E24:F24"/>
    <mergeCell ref="B25:D25"/>
    <mergeCell ref="B26:D26"/>
    <mergeCell ref="E26:F26"/>
    <mergeCell ref="B19:D19"/>
    <mergeCell ref="B21:D21"/>
    <mergeCell ref="B23:D23"/>
    <mergeCell ref="B16:D16"/>
    <mergeCell ref="E16:F16"/>
    <mergeCell ref="B17:D17"/>
    <mergeCell ref="B18:D18"/>
    <mergeCell ref="E18:F18"/>
    <mergeCell ref="B13:D13"/>
    <mergeCell ref="B14:D14"/>
    <mergeCell ref="E14:F14"/>
    <mergeCell ref="B15:D15"/>
    <mergeCell ref="B10:D10"/>
    <mergeCell ref="E10:F10"/>
    <mergeCell ref="B11:D11"/>
    <mergeCell ref="E11:F11"/>
    <mergeCell ref="B12:D12"/>
    <mergeCell ref="E12:F12"/>
    <mergeCell ref="B7:D7"/>
    <mergeCell ref="E7:F7"/>
    <mergeCell ref="B8:D8"/>
    <mergeCell ref="E8:F8"/>
    <mergeCell ref="B9:D9"/>
    <mergeCell ref="E9:F9"/>
    <mergeCell ref="A2:F2"/>
    <mergeCell ref="A3:F3"/>
    <mergeCell ref="A4:F4"/>
    <mergeCell ref="B5:D5"/>
    <mergeCell ref="E5:F5"/>
    <mergeCell ref="B6:D6"/>
    <mergeCell ref="E6:F6"/>
  </mergeCells>
  <printOptions horizontalCentered="1"/>
  <pageMargins left="0.5905511811023623" right="0.5905511811023623" top="0.984251968503937" bottom="0.984251968503937" header="0" footer="0"/>
  <pageSetup firstPageNumber="2" useFirstPageNumber="1" fitToHeight="4" horizontalDpi="300" verticalDpi="300" orientation="portrait" paperSize="9" scale="73" r:id="rId1"/>
  <headerFooter scaleWithDoc="0" alignWithMargins="0">
    <oddHeader>&amp;RR3-676/2204 Sp. Pohanca – Kapele od km 3.350 do km 3.780; IV. FAZA
PLOČNIK S KANALIZACIJO IN KRIŽIŠČE "PRI BUBKI"
</oddHeader>
    <oddFooter>&amp;R
&amp;P</oddFooter>
    <firstFooter>&amp;R&amp;P</firstFooter>
  </headerFooter>
  <rowBreaks count="6" manualBreakCount="6">
    <brk id="29" max="255" man="1"/>
    <brk id="114" max="255" man="1"/>
    <brk id="178" max="5" man="1"/>
    <brk id="215" max="5" man="1"/>
    <brk id="293" max="5" man="1"/>
    <brk id="301" max="5" man="1"/>
  </rowBreaks>
</worksheet>
</file>

<file path=xl/worksheets/sheet3.xml><?xml version="1.0" encoding="utf-8"?>
<worksheet xmlns="http://schemas.openxmlformats.org/spreadsheetml/2006/main" xmlns:r="http://schemas.openxmlformats.org/officeDocument/2006/relationships">
  <dimension ref="A1:F544"/>
  <sheetViews>
    <sheetView view="pageLayout" zoomScaleNormal="115" zoomScaleSheetLayoutView="115" workbookViewId="0" topLeftCell="A10">
      <selection activeCell="B16" sqref="B16:D16"/>
    </sheetView>
  </sheetViews>
  <sheetFormatPr defaultColWidth="9.00390625" defaultRowHeight="12.75"/>
  <cols>
    <col min="1" max="1" width="10.125" style="93" bestFit="1" customWidth="1"/>
    <col min="2" max="2" width="44.25390625" style="4" customWidth="1"/>
    <col min="3" max="3" width="9.125" style="5" customWidth="1"/>
    <col min="4" max="5" width="15.75390625" style="6" customWidth="1"/>
    <col min="6" max="6" width="18.75390625" style="6" customWidth="1"/>
    <col min="7" max="16384" width="9.125" style="5" customWidth="1"/>
  </cols>
  <sheetData>
    <row r="1" spans="1:6" ht="26.25" customHeight="1">
      <c r="A1" s="3"/>
      <c r="E1" s="7"/>
      <c r="F1" s="7"/>
    </row>
    <row r="2" spans="1:6" ht="54.75" customHeight="1">
      <c r="A2" s="263" t="s">
        <v>32</v>
      </c>
      <c r="B2" s="263"/>
      <c r="C2" s="263"/>
      <c r="D2" s="263"/>
      <c r="E2" s="263"/>
      <c r="F2" s="263"/>
    </row>
    <row r="3" spans="1:6" ht="47.25" customHeight="1">
      <c r="A3" s="264" t="s">
        <v>437</v>
      </c>
      <c r="B3" s="264"/>
      <c r="C3" s="264"/>
      <c r="D3" s="264"/>
      <c r="E3" s="264"/>
      <c r="F3" s="264"/>
    </row>
    <row r="4" spans="1:6" s="8" customFormat="1" ht="45" customHeight="1">
      <c r="A4" s="265" t="s">
        <v>126</v>
      </c>
      <c r="B4" s="265"/>
      <c r="C4" s="265"/>
      <c r="D4" s="265"/>
      <c r="E4" s="265"/>
      <c r="F4" s="265"/>
    </row>
    <row r="5" spans="1:6" ht="12.75">
      <c r="A5" s="9"/>
      <c r="B5" s="257"/>
      <c r="C5" s="257"/>
      <c r="D5" s="257"/>
      <c r="E5" s="262"/>
      <c r="F5" s="262"/>
    </row>
    <row r="6" spans="1:6" ht="12.75">
      <c r="A6" s="9"/>
      <c r="B6" s="266"/>
      <c r="C6" s="257"/>
      <c r="D6" s="257"/>
      <c r="E6" s="262"/>
      <c r="F6" s="262"/>
    </row>
    <row r="7" spans="1:6" ht="12.75">
      <c r="A7" s="9"/>
      <c r="B7" s="257"/>
      <c r="C7" s="257"/>
      <c r="D7" s="257"/>
      <c r="E7" s="262"/>
      <c r="F7" s="262"/>
    </row>
    <row r="8" spans="1:6" ht="12.75">
      <c r="A8" s="9"/>
      <c r="B8" s="257"/>
      <c r="C8" s="257"/>
      <c r="D8" s="257"/>
      <c r="E8" s="262"/>
      <c r="F8" s="262"/>
    </row>
    <row r="9" spans="1:6" ht="12.75">
      <c r="A9" s="9"/>
      <c r="B9" s="257"/>
      <c r="C9" s="257"/>
      <c r="D9" s="257"/>
      <c r="E9" s="262"/>
      <c r="F9" s="262"/>
    </row>
    <row r="10" spans="1:6" ht="12.75">
      <c r="A10" s="9"/>
      <c r="B10" s="257"/>
      <c r="C10" s="257"/>
      <c r="D10" s="257"/>
      <c r="E10" s="262"/>
      <c r="F10" s="262"/>
    </row>
    <row r="11" spans="1:6" ht="12.75">
      <c r="A11" s="9"/>
      <c r="B11" s="257"/>
      <c r="C11" s="257"/>
      <c r="D11" s="257"/>
      <c r="E11" s="262"/>
      <c r="F11" s="262"/>
    </row>
    <row r="12" spans="1:6" ht="12.75">
      <c r="A12" s="9"/>
      <c r="B12" s="257"/>
      <c r="C12" s="257"/>
      <c r="D12" s="257"/>
      <c r="E12" s="262"/>
      <c r="F12" s="262"/>
    </row>
    <row r="13" spans="1:6" s="12" customFormat="1" ht="15">
      <c r="A13" s="10" t="s">
        <v>26</v>
      </c>
      <c r="B13" s="261" t="s">
        <v>25</v>
      </c>
      <c r="C13" s="261"/>
      <c r="D13" s="261"/>
      <c r="E13" s="230">
        <f>F42</f>
        <v>0</v>
      </c>
      <c r="F13" s="230"/>
    </row>
    <row r="14" spans="1:6" s="12" customFormat="1" ht="15">
      <c r="A14" s="10"/>
      <c r="B14" s="257"/>
      <c r="C14" s="257"/>
      <c r="D14" s="257"/>
      <c r="E14" s="258"/>
      <c r="F14" s="258"/>
    </row>
    <row r="15" spans="1:6" s="12" customFormat="1" ht="15">
      <c r="A15" s="10" t="s">
        <v>27</v>
      </c>
      <c r="B15" s="261" t="s">
        <v>29</v>
      </c>
      <c r="C15" s="261"/>
      <c r="D15" s="261"/>
      <c r="E15" s="230">
        <f>F67</f>
        <v>0</v>
      </c>
      <c r="F15" s="230"/>
    </row>
    <row r="16" spans="1:6" s="12" customFormat="1" ht="15">
      <c r="A16" s="10"/>
      <c r="B16" s="257"/>
      <c r="C16" s="257"/>
      <c r="D16" s="257"/>
      <c r="E16" s="258"/>
      <c r="F16" s="258"/>
    </row>
    <row r="17" spans="1:6" s="12" customFormat="1" ht="15">
      <c r="A17" s="10" t="s">
        <v>28</v>
      </c>
      <c r="B17" s="261" t="s">
        <v>30</v>
      </c>
      <c r="C17" s="261"/>
      <c r="D17" s="261"/>
      <c r="E17" s="230">
        <f>F88</f>
        <v>0</v>
      </c>
      <c r="F17" s="230"/>
    </row>
    <row r="18" spans="1:6" s="12" customFormat="1" ht="15">
      <c r="A18" s="10"/>
      <c r="B18" s="257"/>
      <c r="C18" s="257"/>
      <c r="D18" s="257"/>
      <c r="E18" s="258"/>
      <c r="F18" s="258"/>
    </row>
    <row r="19" spans="1:6" s="12" customFormat="1" ht="15">
      <c r="A19" s="10" t="s">
        <v>9</v>
      </c>
      <c r="B19" s="261" t="s">
        <v>20</v>
      </c>
      <c r="C19" s="261"/>
      <c r="D19" s="261"/>
      <c r="E19" s="230">
        <f>F117</f>
        <v>0</v>
      </c>
      <c r="F19" s="230"/>
    </row>
    <row r="20" spans="1:6" s="12" customFormat="1" ht="15.75" thickBot="1">
      <c r="A20" s="13"/>
      <c r="B20" s="259"/>
      <c r="C20" s="259"/>
      <c r="D20" s="259"/>
      <c r="E20" s="260"/>
      <c r="F20" s="260"/>
    </row>
    <row r="21" spans="1:6" s="12" customFormat="1" ht="15">
      <c r="A21" s="10"/>
      <c r="B21" s="250"/>
      <c r="C21" s="250"/>
      <c r="D21" s="250"/>
      <c r="E21" s="251"/>
      <c r="F21" s="251"/>
    </row>
    <row r="22" spans="1:6" s="16" customFormat="1" ht="15.75">
      <c r="A22" s="14"/>
      <c r="B22" s="252" t="s">
        <v>34</v>
      </c>
      <c r="C22" s="252"/>
      <c r="D22" s="252"/>
      <c r="E22" s="231">
        <f>E13+E15+E17+E19</f>
        <v>0</v>
      </c>
      <c r="F22" s="231"/>
    </row>
    <row r="23" spans="1:6" s="16" customFormat="1" ht="15.75">
      <c r="A23" s="14"/>
      <c r="B23" s="255"/>
      <c r="C23" s="255"/>
      <c r="D23" s="255"/>
      <c r="E23" s="256"/>
      <c r="F23" s="256"/>
    </row>
    <row r="24" spans="1:6" s="18" customFormat="1" ht="15.75">
      <c r="A24" s="17"/>
      <c r="B24" s="253"/>
      <c r="C24" s="253"/>
      <c r="D24" s="253"/>
      <c r="E24" s="254"/>
      <c r="F24" s="254"/>
    </row>
    <row r="25" spans="1:6" ht="12.75">
      <c r="A25" s="19" t="s">
        <v>12</v>
      </c>
      <c r="B25" s="20" t="s">
        <v>13</v>
      </c>
      <c r="C25" s="21" t="s">
        <v>24</v>
      </c>
      <c r="D25" s="21" t="s">
        <v>14</v>
      </c>
      <c r="E25" s="21" t="s">
        <v>15</v>
      </c>
      <c r="F25" s="21" t="s">
        <v>16</v>
      </c>
    </row>
    <row r="26" spans="1:6" ht="12.75">
      <c r="A26" s="22"/>
      <c r="B26" s="23"/>
      <c r="C26" s="24"/>
      <c r="D26" s="25"/>
      <c r="E26" s="25"/>
      <c r="F26" s="25"/>
    </row>
    <row r="27" spans="1:6" s="24" customFormat="1" ht="12.75">
      <c r="A27" s="26"/>
      <c r="B27" s="27"/>
      <c r="C27" s="28"/>
      <c r="D27" s="25"/>
      <c r="F27" s="25"/>
    </row>
    <row r="28" spans="1:6" s="24" customFormat="1" ht="12.75">
      <c r="A28" s="26"/>
      <c r="B28" s="27"/>
      <c r="C28" s="28"/>
      <c r="D28" s="25"/>
      <c r="F28" s="25"/>
    </row>
    <row r="29" spans="1:6" s="24" customFormat="1" ht="110.25">
      <c r="A29" s="29"/>
      <c r="B29" s="30" t="str">
        <f>A4</f>
        <v>Izgradnja oziroma rekonstrukcija pločnika in AP
ob občinski cesti LC 024662 Glogov Brod – Dečno selo in
 ob državni cesti R3-676/2204 Sp. Pohanca – Kapele od km 2.590 do km 3.790</v>
      </c>
      <c r="C29" s="31"/>
      <c r="D29" s="31"/>
      <c r="E29" s="32"/>
      <c r="F29" s="32"/>
    </row>
    <row r="30" spans="1:6" s="24" customFormat="1" ht="15.75">
      <c r="A30" s="29"/>
      <c r="B30" s="31"/>
      <c r="C30" s="31"/>
      <c r="D30" s="31"/>
      <c r="E30" s="1"/>
      <c r="F30" s="32"/>
    </row>
    <row r="31" spans="1:6" s="24" customFormat="1" ht="15.75">
      <c r="A31" s="29"/>
      <c r="B31" s="30"/>
      <c r="C31" s="15"/>
      <c r="D31" s="32"/>
      <c r="E31" s="1"/>
      <c r="F31" s="32"/>
    </row>
    <row r="32" spans="1:6" s="24" customFormat="1" ht="15.75">
      <c r="A32" s="14" t="s">
        <v>26</v>
      </c>
      <c r="B32" s="30" t="s">
        <v>19</v>
      </c>
      <c r="C32" s="15"/>
      <c r="D32" s="32"/>
      <c r="E32" s="1"/>
      <c r="F32" s="32"/>
    </row>
    <row r="33" spans="1:6" s="24" customFormat="1" ht="15.75">
      <c r="A33" s="14" t="s">
        <v>48</v>
      </c>
      <c r="B33" s="16" t="s">
        <v>49</v>
      </c>
      <c r="C33" s="15"/>
      <c r="D33" s="32"/>
      <c r="E33" s="1"/>
      <c r="F33" s="32"/>
    </row>
    <row r="34" spans="1:6" s="24" customFormat="1" ht="15.75">
      <c r="A34" s="14"/>
      <c r="B34" s="33"/>
      <c r="C34" s="15"/>
      <c r="D34" s="32"/>
      <c r="E34" s="1"/>
      <c r="F34" s="32"/>
    </row>
    <row r="35" spans="1:6" s="24" customFormat="1" ht="30">
      <c r="A35" s="10" t="s">
        <v>274</v>
      </c>
      <c r="B35" s="11" t="s">
        <v>273</v>
      </c>
      <c r="C35" s="34" t="s">
        <v>77</v>
      </c>
      <c r="D35" s="35">
        <v>195</v>
      </c>
      <c r="E35" s="2"/>
      <c r="F35" s="37">
        <f>(D35*E35)</f>
        <v>0</v>
      </c>
    </row>
    <row r="36" spans="1:6" s="24" customFormat="1" ht="15.75">
      <c r="A36" s="14"/>
      <c r="B36" s="16"/>
      <c r="C36" s="15"/>
      <c r="D36" s="32"/>
      <c r="E36" s="1"/>
      <c r="F36" s="32"/>
    </row>
    <row r="37" spans="1:6" ht="30">
      <c r="A37" s="38" t="s">
        <v>270</v>
      </c>
      <c r="B37" s="11" t="s">
        <v>269</v>
      </c>
      <c r="C37" s="34" t="s">
        <v>77</v>
      </c>
      <c r="D37" s="35">
        <v>195</v>
      </c>
      <c r="E37" s="2"/>
      <c r="F37" s="37">
        <f>(D37*E37)</f>
        <v>0</v>
      </c>
    </row>
    <row r="38" spans="1:6" ht="25.5">
      <c r="A38" s="38"/>
      <c r="B38" s="39" t="s">
        <v>268</v>
      </c>
      <c r="C38" s="34"/>
      <c r="D38" s="35"/>
      <c r="E38" s="2"/>
      <c r="F38" s="37"/>
    </row>
    <row r="39" spans="1:6" ht="15">
      <c r="A39" s="38"/>
      <c r="B39" s="11"/>
      <c r="C39" s="34"/>
      <c r="D39" s="35"/>
      <c r="E39" s="2"/>
      <c r="F39" s="37"/>
    </row>
    <row r="40" spans="1:6" ht="30">
      <c r="A40" s="38" t="s">
        <v>90</v>
      </c>
      <c r="B40" s="11" t="s">
        <v>89</v>
      </c>
      <c r="C40" s="34" t="s">
        <v>78</v>
      </c>
      <c r="D40" s="35">
        <v>518</v>
      </c>
      <c r="E40" s="2"/>
      <c r="F40" s="37">
        <f>(D40*E40)</f>
        <v>0</v>
      </c>
    </row>
    <row r="41" spans="1:6" ht="15">
      <c r="A41" s="40"/>
      <c r="B41" s="41"/>
      <c r="C41" s="34"/>
      <c r="D41" s="35"/>
      <c r="E41" s="2"/>
      <c r="F41" s="37"/>
    </row>
    <row r="42" spans="1:6" ht="15.75">
      <c r="A42" s="42"/>
      <c r="B42" s="43" t="s">
        <v>0</v>
      </c>
      <c r="C42" s="15"/>
      <c r="D42" s="44"/>
      <c r="E42" s="1"/>
      <c r="F42" s="32">
        <f>SUM(F33:F41)</f>
        <v>0</v>
      </c>
    </row>
    <row r="43" spans="1:6" ht="15">
      <c r="A43" s="42"/>
      <c r="B43" s="11"/>
      <c r="C43" s="45"/>
      <c r="D43" s="46"/>
      <c r="E43" s="2"/>
      <c r="F43" s="36"/>
    </row>
    <row r="44" spans="1:6" ht="15.75">
      <c r="A44" s="14" t="s">
        <v>27</v>
      </c>
      <c r="B44" s="30" t="s">
        <v>31</v>
      </c>
      <c r="C44" s="15"/>
      <c r="D44" s="32"/>
      <c r="E44" s="1"/>
      <c r="F44" s="32"/>
    </row>
    <row r="45" spans="1:6" ht="15.75">
      <c r="A45" s="14" t="s">
        <v>50</v>
      </c>
      <c r="B45" s="30" t="s">
        <v>51</v>
      </c>
      <c r="C45" s="15"/>
      <c r="D45" s="32"/>
      <c r="E45" s="1"/>
      <c r="F45" s="32"/>
    </row>
    <row r="46" spans="1:6" ht="15.75">
      <c r="A46" s="14"/>
      <c r="B46" s="30"/>
      <c r="C46" s="15"/>
      <c r="D46" s="32"/>
      <c r="E46" s="1"/>
      <c r="F46" s="32"/>
    </row>
    <row r="47" spans="1:6" ht="30">
      <c r="A47" s="38" t="s">
        <v>115</v>
      </c>
      <c r="B47" s="11" t="s">
        <v>84</v>
      </c>
      <c r="C47" s="34" t="s">
        <v>79</v>
      </c>
      <c r="D47" s="35">
        <v>150</v>
      </c>
      <c r="E47" s="2"/>
      <c r="F47" s="37">
        <f>(D47*E47)</f>
        <v>0</v>
      </c>
    </row>
    <row r="48" spans="1:6" ht="123" customHeight="1">
      <c r="A48" s="38"/>
      <c r="B48" s="4" t="s">
        <v>152</v>
      </c>
      <c r="C48" s="34"/>
      <c r="D48" s="35"/>
      <c r="E48" s="2"/>
      <c r="F48" s="37"/>
    </row>
    <row r="49" spans="1:6" ht="15">
      <c r="A49" s="40"/>
      <c r="B49" s="11"/>
      <c r="C49" s="34"/>
      <c r="D49" s="35"/>
      <c r="E49" s="96"/>
      <c r="F49" s="37"/>
    </row>
    <row r="50" spans="1:6" ht="15.75">
      <c r="A50" s="14" t="s">
        <v>52</v>
      </c>
      <c r="B50" s="30" t="s">
        <v>53</v>
      </c>
      <c r="C50" s="15"/>
      <c r="D50" s="44"/>
      <c r="E50" s="1"/>
      <c r="F50" s="32"/>
    </row>
    <row r="51" spans="1:6" ht="15.75">
      <c r="A51" s="14"/>
      <c r="B51" s="30"/>
      <c r="C51" s="15"/>
      <c r="D51" s="44"/>
      <c r="E51" s="1"/>
      <c r="F51" s="32"/>
    </row>
    <row r="52" spans="1:6" ht="30">
      <c r="A52" s="38" t="s">
        <v>86</v>
      </c>
      <c r="B52" s="11" t="s">
        <v>85</v>
      </c>
      <c r="C52" s="34" t="s">
        <v>77</v>
      </c>
      <c r="D52" s="35">
        <v>385</v>
      </c>
      <c r="E52" s="2"/>
      <c r="F52" s="37">
        <f>(D52*E52)</f>
        <v>0</v>
      </c>
    </row>
    <row r="53" spans="1:6" ht="15.75">
      <c r="A53" s="14"/>
      <c r="B53" s="30"/>
      <c r="C53" s="15"/>
      <c r="D53" s="44"/>
      <c r="E53" s="1"/>
      <c r="F53" s="32"/>
    </row>
    <row r="54" spans="1:6" ht="15.75">
      <c r="A54" s="14" t="s">
        <v>54</v>
      </c>
      <c r="B54" s="16" t="s">
        <v>55</v>
      </c>
      <c r="C54" s="15"/>
      <c r="D54" s="44"/>
      <c r="E54" s="1"/>
      <c r="F54" s="32"/>
    </row>
    <row r="55" spans="1:6" s="52" customFormat="1" ht="15">
      <c r="A55" s="48"/>
      <c r="B55" s="49"/>
      <c r="C55" s="34"/>
      <c r="D55" s="50"/>
      <c r="E55" s="97"/>
      <c r="F55" s="51"/>
    </row>
    <row r="56" spans="1:6" s="52" customFormat="1" ht="30">
      <c r="A56" s="53" t="s">
        <v>285</v>
      </c>
      <c r="B56" s="11" t="s">
        <v>283</v>
      </c>
      <c r="C56" s="34" t="s">
        <v>79</v>
      </c>
      <c r="D56" s="35">
        <v>168</v>
      </c>
      <c r="E56" s="2"/>
      <c r="F56" s="37">
        <f>(D56*E56)</f>
        <v>0</v>
      </c>
    </row>
    <row r="57" spans="1:6" s="52" customFormat="1" ht="25.5">
      <c r="A57" s="53"/>
      <c r="B57" s="4" t="s">
        <v>158</v>
      </c>
      <c r="C57" s="34"/>
      <c r="D57" s="35"/>
      <c r="E57" s="2"/>
      <c r="F57" s="37"/>
    </row>
    <row r="58" spans="1:6" s="52" customFormat="1" ht="15">
      <c r="A58" s="48"/>
      <c r="B58" s="49"/>
      <c r="C58" s="34"/>
      <c r="D58" s="50"/>
      <c r="E58" s="97"/>
      <c r="F58" s="51"/>
    </row>
    <row r="59" spans="1:6" ht="31.5">
      <c r="A59" s="14" t="s">
        <v>72</v>
      </c>
      <c r="B59" s="30" t="s">
        <v>73</v>
      </c>
      <c r="C59" s="15"/>
      <c r="D59" s="44"/>
      <c r="E59" s="1"/>
      <c r="F59" s="32"/>
    </row>
    <row r="60" spans="1:6" ht="15">
      <c r="A60" s="12"/>
      <c r="B60" s="11"/>
      <c r="C60" s="34"/>
      <c r="D60" s="35"/>
      <c r="E60" s="2"/>
      <c r="F60" s="37"/>
    </row>
    <row r="61" spans="1:6" ht="30">
      <c r="A61" s="38" t="s">
        <v>121</v>
      </c>
      <c r="B61" s="11" t="s">
        <v>122</v>
      </c>
      <c r="C61" s="34" t="s">
        <v>74</v>
      </c>
      <c r="D61" s="35">
        <f>SUM(D63,D65)</f>
        <v>360.06</v>
      </c>
      <c r="E61" s="2"/>
      <c r="F61" s="37">
        <f>(D61*E61)</f>
        <v>0</v>
      </c>
    </row>
    <row r="62" spans="1:6" ht="15">
      <c r="A62" s="38"/>
      <c r="B62" s="11"/>
      <c r="C62" s="34"/>
      <c r="D62" s="35"/>
      <c r="E62" s="2"/>
      <c r="F62" s="37"/>
    </row>
    <row r="63" spans="1:6" ht="45">
      <c r="A63" s="38" t="s">
        <v>76</v>
      </c>
      <c r="B63" s="11" t="s">
        <v>93</v>
      </c>
      <c r="C63" s="34" t="s">
        <v>74</v>
      </c>
      <c r="D63" s="35">
        <f>(D47)*2</f>
        <v>300</v>
      </c>
      <c r="E63" s="2"/>
      <c r="F63" s="37">
        <f>(D63*E63)</f>
        <v>0</v>
      </c>
    </row>
    <row r="64" spans="1:6" ht="15">
      <c r="A64" s="54"/>
      <c r="B64" s="11"/>
      <c r="C64" s="34"/>
      <c r="D64" s="35"/>
      <c r="E64" s="2"/>
      <c r="F64" s="37"/>
    </row>
    <row r="65" spans="1:6" ht="45">
      <c r="A65" s="40" t="s">
        <v>75</v>
      </c>
      <c r="B65" s="11" t="s">
        <v>94</v>
      </c>
      <c r="C65" s="34" t="s">
        <v>74</v>
      </c>
      <c r="D65" s="35">
        <f>((0.1*D35)+(0.04*D37))*2.2</f>
        <v>60.06000000000001</v>
      </c>
      <c r="E65" s="2"/>
      <c r="F65" s="37">
        <f>(D65*E65)</f>
        <v>0</v>
      </c>
    </row>
    <row r="66" spans="1:6" ht="15">
      <c r="A66" s="40"/>
      <c r="B66" s="11"/>
      <c r="C66" s="34"/>
      <c r="D66" s="35"/>
      <c r="E66" s="2"/>
      <c r="F66" s="37"/>
    </row>
    <row r="67" spans="1:6" ht="15.75">
      <c r="A67" s="55"/>
      <c r="B67" s="56" t="s">
        <v>1</v>
      </c>
      <c r="C67" s="15"/>
      <c r="D67" s="44"/>
      <c r="E67" s="1"/>
      <c r="F67" s="32">
        <f>SUM(F46:F66)</f>
        <v>0</v>
      </c>
    </row>
    <row r="68" spans="1:6" ht="12.75" customHeight="1">
      <c r="A68" s="55"/>
      <c r="B68" s="56"/>
      <c r="C68" s="15"/>
      <c r="D68" s="44"/>
      <c r="E68" s="1"/>
      <c r="F68" s="32"/>
    </row>
    <row r="69" spans="1:6" ht="15.75">
      <c r="A69" s="14" t="s">
        <v>28</v>
      </c>
      <c r="B69" s="30" t="s">
        <v>35</v>
      </c>
      <c r="C69" s="15"/>
      <c r="D69" s="44"/>
      <c r="E69" s="1"/>
      <c r="F69" s="32"/>
    </row>
    <row r="70" spans="1:6" ht="15.75">
      <c r="A70" s="14" t="s">
        <v>58</v>
      </c>
      <c r="B70" s="30" t="s">
        <v>59</v>
      </c>
      <c r="C70" s="15"/>
      <c r="D70" s="44"/>
      <c r="E70" s="1"/>
      <c r="F70" s="32"/>
    </row>
    <row r="71" spans="1:6" ht="15.75">
      <c r="A71" s="14" t="s">
        <v>60</v>
      </c>
      <c r="B71" s="57" t="s">
        <v>61</v>
      </c>
      <c r="C71" s="15"/>
      <c r="D71" s="44"/>
      <c r="E71" s="1"/>
      <c r="F71" s="32"/>
    </row>
    <row r="72" spans="1:6" ht="15.75">
      <c r="A72" s="14"/>
      <c r="B72" s="57"/>
      <c r="C72" s="15"/>
      <c r="D72" s="44"/>
      <c r="E72" s="1"/>
      <c r="F72" s="32"/>
    </row>
    <row r="73" spans="1:6" ht="45">
      <c r="A73" s="38" t="s">
        <v>41</v>
      </c>
      <c r="B73" s="11" t="s">
        <v>91</v>
      </c>
      <c r="C73" s="34" t="s">
        <v>79</v>
      </c>
      <c r="D73" s="35">
        <v>72</v>
      </c>
      <c r="E73" s="2"/>
      <c r="F73" s="37">
        <f>(D73*E73)</f>
        <v>0</v>
      </c>
    </row>
    <row r="74" spans="1:6" ht="15.75">
      <c r="A74" s="14"/>
      <c r="B74" s="57"/>
      <c r="C74" s="15"/>
      <c r="D74" s="44"/>
      <c r="E74" s="1"/>
      <c r="F74" s="32"/>
    </row>
    <row r="75" spans="1:6" ht="34.5" customHeight="1">
      <c r="A75" s="14" t="s">
        <v>63</v>
      </c>
      <c r="B75" s="58" t="s">
        <v>62</v>
      </c>
      <c r="C75" s="15"/>
      <c r="D75" s="44"/>
      <c r="E75" s="1"/>
      <c r="F75" s="32"/>
    </row>
    <row r="76" spans="1:6" ht="15.75">
      <c r="A76" s="14"/>
      <c r="B76" s="59"/>
      <c r="C76" s="15"/>
      <c r="D76" s="44"/>
      <c r="E76" s="1"/>
      <c r="F76" s="32"/>
    </row>
    <row r="77" spans="1:6" ht="45">
      <c r="A77" s="53" t="s">
        <v>165</v>
      </c>
      <c r="B77" s="60" t="s">
        <v>287</v>
      </c>
      <c r="C77" s="34" t="s">
        <v>77</v>
      </c>
      <c r="D77" s="35">
        <v>385</v>
      </c>
      <c r="E77" s="2"/>
      <c r="F77" s="37">
        <f>(D77*E77)</f>
        <v>0</v>
      </c>
    </row>
    <row r="78" spans="1:6" ht="15">
      <c r="A78" s="53"/>
      <c r="B78" s="61" t="s">
        <v>288</v>
      </c>
      <c r="C78" s="34"/>
      <c r="D78" s="35"/>
      <c r="E78" s="2"/>
      <c r="F78" s="37"/>
    </row>
    <row r="79" spans="1:6" ht="15">
      <c r="A79" s="53"/>
      <c r="B79" s="61"/>
      <c r="C79" s="34"/>
      <c r="D79" s="35"/>
      <c r="E79" s="2"/>
      <c r="F79" s="37"/>
    </row>
    <row r="80" spans="1:6" ht="15.75">
      <c r="A80" s="14" t="s">
        <v>64</v>
      </c>
      <c r="B80" s="30" t="s">
        <v>65</v>
      </c>
      <c r="C80" s="15"/>
      <c r="D80" s="44"/>
      <c r="E80" s="1"/>
      <c r="F80" s="32"/>
    </row>
    <row r="81" spans="1:6" ht="31.5">
      <c r="A81" s="62" t="s">
        <v>82</v>
      </c>
      <c r="B81" s="63" t="s">
        <v>83</v>
      </c>
      <c r="C81" s="34"/>
      <c r="D81" s="35"/>
      <c r="E81" s="2"/>
      <c r="F81" s="37"/>
    </row>
    <row r="82" spans="1:6" ht="15.75">
      <c r="A82" s="62"/>
      <c r="B82" s="63"/>
      <c r="C82" s="34"/>
      <c r="D82" s="35"/>
      <c r="E82" s="2"/>
      <c r="F82" s="37"/>
    </row>
    <row r="83" spans="1:6" ht="45">
      <c r="A83" s="40" t="s">
        <v>123</v>
      </c>
      <c r="B83" s="64" t="s">
        <v>167</v>
      </c>
      <c r="C83" s="34" t="s">
        <v>77</v>
      </c>
      <c r="D83" s="65">
        <v>580</v>
      </c>
      <c r="E83" s="2"/>
      <c r="F83" s="37">
        <f>(D83*E83)</f>
        <v>0</v>
      </c>
    </row>
    <row r="84" spans="1:6" ht="15">
      <c r="A84" s="40"/>
      <c r="B84" s="66" t="s">
        <v>288</v>
      </c>
      <c r="C84" s="34"/>
      <c r="D84" s="65"/>
      <c r="E84" s="2"/>
      <c r="F84" s="37"/>
    </row>
    <row r="85" spans="1:6" ht="15">
      <c r="A85" s="40"/>
      <c r="B85" s="64"/>
      <c r="C85" s="34"/>
      <c r="D85" s="65"/>
      <c r="E85" s="2"/>
      <c r="F85" s="37"/>
    </row>
    <row r="86" spans="1:6" s="72" customFormat="1" ht="45">
      <c r="A86" s="67" t="s">
        <v>123</v>
      </c>
      <c r="B86" s="68" t="s">
        <v>101</v>
      </c>
      <c r="C86" s="69" t="s">
        <v>169</v>
      </c>
      <c r="D86" s="70">
        <v>518</v>
      </c>
      <c r="E86" s="98"/>
      <c r="F86" s="71">
        <f>(D86*E86)</f>
        <v>0</v>
      </c>
    </row>
    <row r="87" spans="1:6" ht="15">
      <c r="A87" s="40"/>
      <c r="B87" s="68"/>
      <c r="C87" s="34"/>
      <c r="D87" s="65"/>
      <c r="E87" s="2"/>
      <c r="F87" s="37"/>
    </row>
    <row r="88" spans="1:6" ht="15.75">
      <c r="A88" s="14"/>
      <c r="B88" s="56" t="s">
        <v>2</v>
      </c>
      <c r="C88" s="15"/>
      <c r="D88" s="44"/>
      <c r="E88" s="1"/>
      <c r="F88" s="32">
        <f>SUM(F72:F87)</f>
        <v>0</v>
      </c>
    </row>
    <row r="89" spans="1:6" ht="15">
      <c r="A89" s="55"/>
      <c r="B89" s="73"/>
      <c r="C89" s="74"/>
      <c r="D89" s="75"/>
      <c r="E89" s="96"/>
      <c r="F89" s="47"/>
    </row>
    <row r="90" spans="1:6" ht="15.75">
      <c r="A90" s="76" t="s">
        <v>9</v>
      </c>
      <c r="B90" s="30" t="s">
        <v>22</v>
      </c>
      <c r="C90" s="15"/>
      <c r="D90" s="44"/>
      <c r="E90" s="1"/>
      <c r="F90" s="32"/>
    </row>
    <row r="91" spans="1:6" ht="15.75">
      <c r="A91" s="76"/>
      <c r="B91" s="30"/>
      <c r="C91" s="15"/>
      <c r="D91" s="44"/>
      <c r="E91" s="1"/>
      <c r="F91" s="32"/>
    </row>
    <row r="92" spans="1:6" ht="15.75">
      <c r="A92" s="76" t="s">
        <v>229</v>
      </c>
      <c r="B92" s="30" t="s">
        <v>228</v>
      </c>
      <c r="C92" s="15"/>
      <c r="D92" s="44"/>
      <c r="E92" s="1"/>
      <c r="F92" s="32"/>
    </row>
    <row r="93" spans="1:6" ht="15.75">
      <c r="A93" s="76"/>
      <c r="B93" s="30"/>
      <c r="C93" s="15"/>
      <c r="D93" s="44"/>
      <c r="E93" s="1"/>
      <c r="F93" s="32"/>
    </row>
    <row r="94" spans="1:6" ht="30">
      <c r="A94" s="77" t="s">
        <v>231</v>
      </c>
      <c r="B94" s="73" t="s">
        <v>230</v>
      </c>
      <c r="C94" s="78" t="s">
        <v>18</v>
      </c>
      <c r="D94" s="35">
        <v>11</v>
      </c>
      <c r="E94" s="96"/>
      <c r="F94" s="47">
        <f>(D94*E94)</f>
        <v>0</v>
      </c>
    </row>
    <row r="95" spans="1:6" ht="15.75">
      <c r="A95" s="76"/>
      <c r="B95" s="30"/>
      <c r="C95" s="15"/>
      <c r="D95" s="44"/>
      <c r="E95" s="1"/>
      <c r="F95" s="32"/>
    </row>
    <row r="96" spans="1:6" ht="45">
      <c r="A96" s="48" t="s">
        <v>424</v>
      </c>
      <c r="B96" s="73" t="s">
        <v>423</v>
      </c>
      <c r="C96" s="78" t="s">
        <v>18</v>
      </c>
      <c r="D96" s="35">
        <v>4</v>
      </c>
      <c r="E96" s="96"/>
      <c r="F96" s="47">
        <f>(D96*E96)</f>
        <v>0</v>
      </c>
    </row>
    <row r="97" spans="1:6" ht="26.25">
      <c r="A97" s="76"/>
      <c r="B97" s="79" t="s">
        <v>234</v>
      </c>
      <c r="C97" s="15"/>
      <c r="D97" s="44"/>
      <c r="E97" s="1"/>
      <c r="F97" s="32"/>
    </row>
    <row r="98" spans="1:6" ht="15.75">
      <c r="A98" s="76"/>
      <c r="B98" s="30"/>
      <c r="C98" s="15"/>
      <c r="D98" s="44"/>
      <c r="E98" s="1"/>
      <c r="F98" s="32"/>
    </row>
    <row r="99" spans="1:6" ht="45">
      <c r="A99" s="40" t="s">
        <v>233</v>
      </c>
      <c r="B99" s="73" t="s">
        <v>232</v>
      </c>
      <c r="C99" s="78" t="s">
        <v>18</v>
      </c>
      <c r="D99" s="35">
        <v>7</v>
      </c>
      <c r="E99" s="96"/>
      <c r="F99" s="47">
        <f>(D99*E99)</f>
        <v>0</v>
      </c>
    </row>
    <row r="100" spans="1:6" ht="26.25">
      <c r="A100" s="76"/>
      <c r="B100" s="79" t="s">
        <v>234</v>
      </c>
      <c r="C100" s="15"/>
      <c r="D100" s="44"/>
      <c r="E100" s="1"/>
      <c r="F100" s="32"/>
    </row>
    <row r="101" spans="1:6" ht="15.75">
      <c r="A101" s="76"/>
      <c r="B101" s="79"/>
      <c r="C101" s="15"/>
      <c r="D101" s="44"/>
      <c r="E101" s="1"/>
      <c r="F101" s="32"/>
    </row>
    <row r="102" spans="1:6" ht="60">
      <c r="A102" s="48" t="s">
        <v>236</v>
      </c>
      <c r="B102" s="73" t="s">
        <v>320</v>
      </c>
      <c r="C102" s="78" t="s">
        <v>18</v>
      </c>
      <c r="D102" s="35">
        <v>4</v>
      </c>
      <c r="E102" s="96"/>
      <c r="F102" s="47">
        <f>(D102*E102)</f>
        <v>0</v>
      </c>
    </row>
    <row r="103" spans="1:6" ht="15.75">
      <c r="A103" s="76"/>
      <c r="B103" s="79"/>
      <c r="C103" s="15"/>
      <c r="D103" s="44"/>
      <c r="E103" s="1"/>
      <c r="F103" s="32"/>
    </row>
    <row r="104" spans="1:6" ht="30">
      <c r="A104" s="48" t="s">
        <v>237</v>
      </c>
      <c r="B104" s="73" t="s">
        <v>425</v>
      </c>
      <c r="C104" s="78" t="s">
        <v>18</v>
      </c>
      <c r="D104" s="35">
        <v>9</v>
      </c>
      <c r="E104" s="96"/>
      <c r="F104" s="47">
        <f>(D104*E104)</f>
        <v>0</v>
      </c>
    </row>
    <row r="105" spans="1:6" ht="15.75">
      <c r="A105" s="76"/>
      <c r="B105" s="30"/>
      <c r="C105" s="15"/>
      <c r="D105" s="44"/>
      <c r="E105" s="1"/>
      <c r="F105" s="32"/>
    </row>
    <row r="106" spans="1:6" ht="15.75">
      <c r="A106" s="76" t="s">
        <v>68</v>
      </c>
      <c r="B106" s="30" t="s">
        <v>69</v>
      </c>
      <c r="C106" s="15"/>
      <c r="D106" s="44"/>
      <c r="E106" s="1"/>
      <c r="F106" s="32"/>
    </row>
    <row r="107" spans="1:6" ht="15.75">
      <c r="A107" s="76"/>
      <c r="B107" s="30"/>
      <c r="C107" s="15"/>
      <c r="D107" s="44"/>
      <c r="E107" s="1"/>
      <c r="F107" s="32"/>
    </row>
    <row r="108" spans="1:6" s="83" customFormat="1" ht="75">
      <c r="A108" s="48" t="s">
        <v>239</v>
      </c>
      <c r="B108" s="80" t="s">
        <v>238</v>
      </c>
      <c r="C108" s="81" t="s">
        <v>78</v>
      </c>
      <c r="D108" s="47">
        <v>172</v>
      </c>
      <c r="E108" s="2"/>
      <c r="F108" s="82">
        <f>(D108*E108)</f>
        <v>0</v>
      </c>
    </row>
    <row r="109" spans="1:6" s="83" customFormat="1" ht="15">
      <c r="A109" s="48"/>
      <c r="B109" s="80"/>
      <c r="C109" s="81"/>
      <c r="D109" s="47"/>
      <c r="E109" s="2"/>
      <c r="F109" s="82"/>
    </row>
    <row r="110" spans="1:6" s="83" customFormat="1" ht="81.75" customHeight="1">
      <c r="A110" s="48" t="s">
        <v>322</v>
      </c>
      <c r="B110" s="80" t="s">
        <v>321</v>
      </c>
      <c r="C110" s="34" t="s">
        <v>77</v>
      </c>
      <c r="D110" s="35">
        <v>3</v>
      </c>
      <c r="E110" s="2"/>
      <c r="F110" s="47">
        <f>(D110*E110)</f>
        <v>0</v>
      </c>
    </row>
    <row r="111" spans="1:6" s="83" customFormat="1" ht="15">
      <c r="A111" s="48"/>
      <c r="B111" s="80"/>
      <c r="C111" s="81"/>
      <c r="D111" s="47"/>
      <c r="E111" s="2"/>
      <c r="F111" s="82"/>
    </row>
    <row r="112" spans="1:6" s="83" customFormat="1" ht="30">
      <c r="A112" s="53" t="s">
        <v>244</v>
      </c>
      <c r="B112" s="80" t="s">
        <v>243</v>
      </c>
      <c r="C112" s="81" t="s">
        <v>78</v>
      </c>
      <c r="D112" s="47">
        <v>335</v>
      </c>
      <c r="E112" s="2"/>
      <c r="F112" s="82">
        <f>(D112*E112)</f>
        <v>0</v>
      </c>
    </row>
    <row r="113" spans="1:6" s="83" customFormat="1" ht="15">
      <c r="A113" s="48"/>
      <c r="B113" s="80"/>
      <c r="C113" s="81"/>
      <c r="D113" s="47"/>
      <c r="E113" s="2"/>
      <c r="F113" s="82"/>
    </row>
    <row r="114" spans="1:6" s="83" customFormat="1" ht="105">
      <c r="A114" s="53" t="s">
        <v>248</v>
      </c>
      <c r="B114" s="80" t="s">
        <v>247</v>
      </c>
      <c r="C114" s="34" t="s">
        <v>77</v>
      </c>
      <c r="D114" s="35">
        <v>32</v>
      </c>
      <c r="E114" s="2"/>
      <c r="F114" s="47">
        <f>(D114*E114)</f>
        <v>0</v>
      </c>
    </row>
    <row r="115" spans="1:6" s="83" customFormat="1" ht="15">
      <c r="A115" s="53"/>
      <c r="B115" s="84" t="s">
        <v>249</v>
      </c>
      <c r="C115" s="81"/>
      <c r="D115" s="47"/>
      <c r="E115" s="2"/>
      <c r="F115" s="82"/>
    </row>
    <row r="116" spans="1:6" s="83" customFormat="1" ht="15">
      <c r="A116" s="53"/>
      <c r="B116" s="84"/>
      <c r="C116" s="81"/>
      <c r="D116" s="47"/>
      <c r="E116" s="2"/>
      <c r="F116" s="82"/>
    </row>
    <row r="117" spans="1:6" ht="15.75">
      <c r="A117" s="85"/>
      <c r="B117" s="86" t="s">
        <v>4</v>
      </c>
      <c r="C117" s="56"/>
      <c r="D117" s="87"/>
      <c r="E117" s="88"/>
      <c r="F117" s="89">
        <f>SUM(F91:F116)</f>
        <v>0</v>
      </c>
    </row>
    <row r="118" spans="1:6" ht="15.75">
      <c r="A118" s="72"/>
      <c r="B118" s="72"/>
      <c r="C118" s="15"/>
      <c r="D118" s="44"/>
      <c r="E118" s="32"/>
      <c r="F118" s="32"/>
    </row>
    <row r="119" spans="1:6" ht="110.25">
      <c r="A119" s="90" t="s">
        <v>6</v>
      </c>
      <c r="B119" s="31" t="str">
        <f>A4</f>
        <v>Izgradnja oziroma rekonstrukcija pločnika in AP
ob občinski cesti LC 024662 Glogov Brod – Dečno selo in
 ob državni cesti R3-676/2204 Sp. Pohanca – Kapele od km 2.590 do km 3.790</v>
      </c>
      <c r="C119" s="31"/>
      <c r="D119" s="91"/>
      <c r="E119" s="92"/>
      <c r="F119" s="32">
        <f>SUM(F42+F67+F88+F117)</f>
        <v>0</v>
      </c>
    </row>
    <row r="125" spans="1:3" s="6" customFormat="1" ht="12.75">
      <c r="A125" s="93"/>
      <c r="B125" s="4"/>
      <c r="C125" s="5"/>
    </row>
    <row r="126" spans="1:3" s="6" customFormat="1" ht="12.75">
      <c r="A126" s="93"/>
      <c r="B126" s="4"/>
      <c r="C126" s="5"/>
    </row>
    <row r="127" spans="1:3" s="6" customFormat="1" ht="12.75">
      <c r="A127" s="93"/>
      <c r="B127" s="4"/>
      <c r="C127" s="5"/>
    </row>
    <row r="128" spans="1:3" s="6" customFormat="1" ht="12.75">
      <c r="A128" s="93"/>
      <c r="B128" s="4"/>
      <c r="C128" s="5"/>
    </row>
    <row r="129" spans="1:3" s="6" customFormat="1" ht="12.75">
      <c r="A129" s="93"/>
      <c r="B129" s="4"/>
      <c r="C129" s="5"/>
    </row>
    <row r="130" spans="1:3" s="6" customFormat="1" ht="12.75">
      <c r="A130" s="93"/>
      <c r="B130" s="4"/>
      <c r="C130" s="5"/>
    </row>
    <row r="131" spans="1:3" s="6" customFormat="1" ht="12.75">
      <c r="A131" s="93"/>
      <c r="B131" s="4"/>
      <c r="C131" s="5"/>
    </row>
    <row r="132" spans="1:3" s="6" customFormat="1" ht="36.75" customHeight="1">
      <c r="A132" s="93"/>
      <c r="B132" s="94"/>
      <c r="C132" s="5"/>
    </row>
    <row r="133" spans="1:3" s="6" customFormat="1" ht="12.75">
      <c r="A133" s="93"/>
      <c r="B133" s="95"/>
      <c r="C133" s="5"/>
    </row>
    <row r="134" spans="1:3" s="6" customFormat="1" ht="12.75">
      <c r="A134" s="93"/>
      <c r="B134" s="95"/>
      <c r="C134" s="5"/>
    </row>
    <row r="135" spans="1:3" s="6" customFormat="1" ht="12.75">
      <c r="A135" s="93"/>
      <c r="B135" s="95"/>
      <c r="C135" s="5"/>
    </row>
    <row r="136" spans="1:3" s="6" customFormat="1" ht="12.75">
      <c r="A136" s="93"/>
      <c r="B136" s="4"/>
      <c r="C136" s="5"/>
    </row>
    <row r="137" spans="1:3" s="6" customFormat="1" ht="12.75">
      <c r="A137" s="93"/>
      <c r="B137" s="4"/>
      <c r="C137" s="5"/>
    </row>
    <row r="138" spans="1:3" s="6" customFormat="1" ht="12.75">
      <c r="A138" s="93"/>
      <c r="B138" s="4"/>
      <c r="C138" s="5"/>
    </row>
    <row r="139" spans="1:3" s="6" customFormat="1" ht="12.75">
      <c r="A139" s="93"/>
      <c r="B139" s="4"/>
      <c r="C139" s="5"/>
    </row>
    <row r="140" spans="1:3" s="6" customFormat="1" ht="12.75">
      <c r="A140" s="93"/>
      <c r="B140" s="4"/>
      <c r="C140" s="5"/>
    </row>
    <row r="141" spans="1:3" s="6" customFormat="1" ht="12.75">
      <c r="A141" s="93"/>
      <c r="B141" s="4"/>
      <c r="C141" s="5"/>
    </row>
    <row r="142" spans="1:3" s="6" customFormat="1" ht="12.75">
      <c r="A142" s="93"/>
      <c r="B142" s="4"/>
      <c r="C142" s="5"/>
    </row>
    <row r="143" spans="1:3" s="6" customFormat="1" ht="12.75">
      <c r="A143" s="93"/>
      <c r="B143" s="4"/>
      <c r="C143" s="5"/>
    </row>
    <row r="144" spans="1:3" s="6" customFormat="1" ht="12.75">
      <c r="A144" s="93"/>
      <c r="B144" s="4"/>
      <c r="C144" s="5"/>
    </row>
    <row r="145" spans="1:3" s="6" customFormat="1" ht="12.75">
      <c r="A145" s="93"/>
      <c r="B145" s="4"/>
      <c r="C145" s="5"/>
    </row>
    <row r="146" spans="1:3" s="6" customFormat="1" ht="12.75">
      <c r="A146" s="93"/>
      <c r="B146" s="4"/>
      <c r="C146" s="5"/>
    </row>
    <row r="147" spans="1:3" s="6" customFormat="1" ht="12.75">
      <c r="A147" s="93"/>
      <c r="B147" s="4"/>
      <c r="C147" s="5"/>
    </row>
    <row r="148" spans="1:3" s="6" customFormat="1" ht="12.75">
      <c r="A148" s="93"/>
      <c r="B148" s="4"/>
      <c r="C148" s="5"/>
    </row>
    <row r="149" spans="1:3" s="6" customFormat="1" ht="12.75">
      <c r="A149" s="93"/>
      <c r="B149" s="4"/>
      <c r="C149" s="5"/>
    </row>
    <row r="150" spans="1:3" s="6" customFormat="1" ht="12.75">
      <c r="A150" s="93"/>
      <c r="B150" s="4"/>
      <c r="C150" s="5"/>
    </row>
    <row r="151" spans="1:3" s="6" customFormat="1" ht="12.75">
      <c r="A151" s="93"/>
      <c r="B151" s="4"/>
      <c r="C151" s="5"/>
    </row>
    <row r="152" spans="1:3" s="6" customFormat="1" ht="12.75">
      <c r="A152" s="93"/>
      <c r="B152" s="4"/>
      <c r="C152" s="5"/>
    </row>
    <row r="153" spans="1:3" s="6" customFormat="1" ht="12.75">
      <c r="A153" s="93"/>
      <c r="B153" s="4"/>
      <c r="C153" s="5"/>
    </row>
    <row r="154" spans="1:3" s="6" customFormat="1" ht="12.75">
      <c r="A154" s="93"/>
      <c r="B154" s="4"/>
      <c r="C154" s="5"/>
    </row>
    <row r="155" spans="1:3" s="6" customFormat="1" ht="12.75">
      <c r="A155" s="93"/>
      <c r="B155" s="4"/>
      <c r="C155" s="5"/>
    </row>
    <row r="156" spans="1:3" s="6" customFormat="1" ht="12.75">
      <c r="A156" s="93"/>
      <c r="B156" s="4"/>
      <c r="C156" s="5"/>
    </row>
    <row r="157" spans="1:3" s="6" customFormat="1" ht="12.75">
      <c r="A157" s="93"/>
      <c r="B157" s="4"/>
      <c r="C157" s="5"/>
    </row>
    <row r="158" spans="1:3" s="6" customFormat="1" ht="12.75">
      <c r="A158" s="93"/>
      <c r="B158" s="4"/>
      <c r="C158" s="5"/>
    </row>
    <row r="159" spans="1:3" s="6" customFormat="1" ht="12.75">
      <c r="A159" s="93"/>
      <c r="B159" s="4"/>
      <c r="C159" s="5"/>
    </row>
    <row r="160" spans="1:3" s="6" customFormat="1" ht="12.75">
      <c r="A160" s="93"/>
      <c r="B160" s="4"/>
      <c r="C160" s="5"/>
    </row>
    <row r="161" spans="1:3" s="6" customFormat="1" ht="12.75">
      <c r="A161" s="93"/>
      <c r="B161" s="4"/>
      <c r="C161" s="5"/>
    </row>
    <row r="162" spans="1:3" s="6" customFormat="1" ht="12.75">
      <c r="A162" s="93"/>
      <c r="B162" s="4"/>
      <c r="C162" s="5"/>
    </row>
    <row r="163" spans="1:3" s="6" customFormat="1" ht="12.75">
      <c r="A163" s="93"/>
      <c r="B163" s="4"/>
      <c r="C163" s="5"/>
    </row>
    <row r="164" spans="1:3" s="6" customFormat="1" ht="12.75">
      <c r="A164" s="93"/>
      <c r="B164" s="4"/>
      <c r="C164" s="5"/>
    </row>
    <row r="165" spans="1:3" s="6" customFormat="1" ht="12.75">
      <c r="A165" s="93"/>
      <c r="B165" s="4"/>
      <c r="C165" s="5"/>
    </row>
    <row r="166" spans="1:3" s="6" customFormat="1" ht="12.75">
      <c r="A166" s="93"/>
      <c r="B166" s="4"/>
      <c r="C166" s="5"/>
    </row>
    <row r="167" spans="1:3" s="6" customFormat="1" ht="12.75">
      <c r="A167" s="93"/>
      <c r="B167" s="4"/>
      <c r="C167" s="5"/>
    </row>
    <row r="168" spans="1:3" s="6" customFormat="1" ht="12.75">
      <c r="A168" s="93"/>
      <c r="B168" s="4"/>
      <c r="C168" s="5"/>
    </row>
    <row r="169" spans="1:3" s="6" customFormat="1" ht="12.75">
      <c r="A169" s="93"/>
      <c r="B169" s="4"/>
      <c r="C169" s="5"/>
    </row>
    <row r="170" spans="1:3" s="6" customFormat="1" ht="12.75">
      <c r="A170" s="93"/>
      <c r="B170" s="4"/>
      <c r="C170" s="5"/>
    </row>
    <row r="171" spans="1:3" s="6" customFormat="1" ht="12.75">
      <c r="A171" s="93"/>
      <c r="B171" s="4"/>
      <c r="C171" s="5"/>
    </row>
    <row r="172" spans="1:3" s="6" customFormat="1" ht="12.75">
      <c r="A172" s="93"/>
      <c r="B172" s="4"/>
      <c r="C172" s="5"/>
    </row>
    <row r="173" spans="1:3" s="6" customFormat="1" ht="12.75">
      <c r="A173" s="93"/>
      <c r="B173" s="4"/>
      <c r="C173" s="5"/>
    </row>
    <row r="174" spans="1:3" s="6" customFormat="1" ht="12.75">
      <c r="A174" s="93"/>
      <c r="B174" s="4"/>
      <c r="C174" s="5"/>
    </row>
    <row r="175" spans="1:3" s="6" customFormat="1" ht="12.75">
      <c r="A175" s="93"/>
      <c r="B175" s="4"/>
      <c r="C175" s="5"/>
    </row>
    <row r="176" spans="1:3" s="6" customFormat="1" ht="12.75">
      <c r="A176" s="93"/>
      <c r="B176" s="4"/>
      <c r="C176" s="5"/>
    </row>
    <row r="177" spans="1:3" s="6" customFormat="1" ht="12.75">
      <c r="A177" s="93"/>
      <c r="B177" s="4"/>
      <c r="C177" s="5"/>
    </row>
    <row r="178" spans="1:3" s="6" customFormat="1" ht="12.75">
      <c r="A178" s="93"/>
      <c r="B178" s="4"/>
      <c r="C178" s="5"/>
    </row>
    <row r="179" spans="1:3" s="6" customFormat="1" ht="12.75">
      <c r="A179" s="93"/>
      <c r="B179" s="4"/>
      <c r="C179" s="5"/>
    </row>
    <row r="180" spans="1:3" s="6" customFormat="1" ht="12.75">
      <c r="A180" s="93"/>
      <c r="B180" s="4"/>
      <c r="C180" s="5"/>
    </row>
    <row r="181" spans="1:3" s="6" customFormat="1" ht="12.75">
      <c r="A181" s="93"/>
      <c r="B181" s="4"/>
      <c r="C181" s="5"/>
    </row>
    <row r="182" spans="1:3" s="6" customFormat="1" ht="12.75">
      <c r="A182" s="93"/>
      <c r="B182" s="4"/>
      <c r="C182" s="5"/>
    </row>
    <row r="183" spans="1:3" s="6" customFormat="1" ht="12.75">
      <c r="A183" s="93"/>
      <c r="B183" s="4"/>
      <c r="C183" s="5"/>
    </row>
    <row r="184" spans="1:3" s="6" customFormat="1" ht="12.75">
      <c r="A184" s="93"/>
      <c r="B184" s="4"/>
      <c r="C184" s="5"/>
    </row>
    <row r="185" spans="1:3" s="6" customFormat="1" ht="12.75">
      <c r="A185" s="93"/>
      <c r="B185" s="4"/>
      <c r="C185" s="5"/>
    </row>
    <row r="186" spans="1:3" s="6" customFormat="1" ht="12.75">
      <c r="A186" s="93"/>
      <c r="B186" s="4"/>
      <c r="C186" s="5"/>
    </row>
    <row r="187" spans="1:3" s="6" customFormat="1" ht="12.75">
      <c r="A187" s="93"/>
      <c r="B187" s="4"/>
      <c r="C187" s="5"/>
    </row>
    <row r="188" spans="1:3" s="6" customFormat="1" ht="12.75">
      <c r="A188" s="93"/>
      <c r="B188" s="4"/>
      <c r="C188" s="5"/>
    </row>
    <row r="189" spans="1:3" s="6" customFormat="1" ht="12.75">
      <c r="A189" s="93"/>
      <c r="B189" s="4"/>
      <c r="C189" s="5"/>
    </row>
    <row r="190" spans="1:3" s="6" customFormat="1" ht="12.75">
      <c r="A190" s="93"/>
      <c r="B190" s="4"/>
      <c r="C190" s="5"/>
    </row>
    <row r="191" spans="1:3" s="6" customFormat="1" ht="12.75">
      <c r="A191" s="93"/>
      <c r="B191" s="4"/>
      <c r="C191" s="5"/>
    </row>
    <row r="192" spans="1:3" s="6" customFormat="1" ht="12.75">
      <c r="A192" s="93"/>
      <c r="B192" s="4"/>
      <c r="C192" s="5"/>
    </row>
    <row r="193" spans="1:3" s="6" customFormat="1" ht="12.75">
      <c r="A193" s="93"/>
      <c r="B193" s="4"/>
      <c r="C193" s="5"/>
    </row>
    <row r="194" spans="1:3" s="6" customFormat="1" ht="12.75">
      <c r="A194" s="93"/>
      <c r="B194" s="4"/>
      <c r="C194" s="5"/>
    </row>
    <row r="195" spans="1:3" s="6" customFormat="1" ht="12.75">
      <c r="A195" s="93"/>
      <c r="B195" s="4"/>
      <c r="C195" s="5"/>
    </row>
    <row r="196" spans="1:3" s="6" customFormat="1" ht="12.75">
      <c r="A196" s="93"/>
      <c r="B196" s="4"/>
      <c r="C196" s="5"/>
    </row>
    <row r="197" spans="1:3" s="6" customFormat="1" ht="12.75">
      <c r="A197" s="93"/>
      <c r="B197" s="4"/>
      <c r="C197" s="5"/>
    </row>
    <row r="198" spans="1:3" s="6" customFormat="1" ht="12.75">
      <c r="A198" s="93"/>
      <c r="B198" s="4"/>
      <c r="C198" s="5"/>
    </row>
    <row r="199" spans="1:3" s="6" customFormat="1" ht="12.75">
      <c r="A199" s="93"/>
      <c r="B199" s="4"/>
      <c r="C199" s="5"/>
    </row>
    <row r="200" spans="1:3" s="6" customFormat="1" ht="12.75">
      <c r="A200" s="93"/>
      <c r="B200" s="4"/>
      <c r="C200" s="5"/>
    </row>
    <row r="201" spans="1:3" s="6" customFormat="1" ht="12.75">
      <c r="A201" s="93"/>
      <c r="B201" s="4"/>
      <c r="C201" s="5"/>
    </row>
    <row r="202" spans="1:3" s="6" customFormat="1" ht="12.75">
      <c r="A202" s="93"/>
      <c r="B202" s="4"/>
      <c r="C202" s="5"/>
    </row>
    <row r="203" spans="1:3" s="6" customFormat="1" ht="12.75">
      <c r="A203" s="93"/>
      <c r="B203" s="4"/>
      <c r="C203" s="5"/>
    </row>
    <row r="204" spans="1:3" s="6" customFormat="1" ht="12.75">
      <c r="A204" s="93"/>
      <c r="B204" s="4"/>
      <c r="C204" s="5"/>
    </row>
    <row r="205" spans="1:3" s="6" customFormat="1" ht="12.75">
      <c r="A205" s="93"/>
      <c r="B205" s="4"/>
      <c r="C205" s="5"/>
    </row>
    <row r="206" spans="1:3" s="6" customFormat="1" ht="12.75">
      <c r="A206" s="93"/>
      <c r="B206" s="4"/>
      <c r="C206" s="5"/>
    </row>
    <row r="207" spans="1:3" s="6" customFormat="1" ht="12.75">
      <c r="A207" s="93"/>
      <c r="B207" s="4"/>
      <c r="C207" s="5"/>
    </row>
    <row r="208" spans="1:3" s="6" customFormat="1" ht="12.75">
      <c r="A208" s="93"/>
      <c r="B208" s="4"/>
      <c r="C208" s="5"/>
    </row>
    <row r="209" spans="1:3" s="6" customFormat="1" ht="12.75">
      <c r="A209" s="93"/>
      <c r="B209" s="4"/>
      <c r="C209" s="5"/>
    </row>
    <row r="210" spans="1:3" s="6" customFormat="1" ht="12.75">
      <c r="A210" s="93"/>
      <c r="B210" s="4"/>
      <c r="C210" s="5"/>
    </row>
    <row r="211" spans="1:3" s="6" customFormat="1" ht="12.75">
      <c r="A211" s="93"/>
      <c r="B211" s="4"/>
      <c r="C211" s="5"/>
    </row>
    <row r="212" spans="1:3" s="6" customFormat="1" ht="12.75">
      <c r="A212" s="93"/>
      <c r="B212" s="4"/>
      <c r="C212" s="5"/>
    </row>
    <row r="213" spans="1:3" s="6" customFormat="1" ht="12.75">
      <c r="A213" s="93"/>
      <c r="B213" s="4"/>
      <c r="C213" s="5"/>
    </row>
    <row r="214" spans="1:3" s="6" customFormat="1" ht="12.75">
      <c r="A214" s="93"/>
      <c r="B214" s="4"/>
      <c r="C214" s="5"/>
    </row>
    <row r="215" spans="1:3" s="6" customFormat="1" ht="12.75">
      <c r="A215" s="93"/>
      <c r="B215" s="4"/>
      <c r="C215" s="5"/>
    </row>
    <row r="216" spans="1:3" s="6" customFormat="1" ht="12.75">
      <c r="A216" s="93"/>
      <c r="B216" s="4"/>
      <c r="C216" s="5"/>
    </row>
    <row r="217" spans="1:3" s="6" customFormat="1" ht="12.75">
      <c r="A217" s="93"/>
      <c r="B217" s="4"/>
      <c r="C217" s="5"/>
    </row>
    <row r="218" spans="1:3" s="6" customFormat="1" ht="12.75">
      <c r="A218" s="93"/>
      <c r="B218" s="4"/>
      <c r="C218" s="5"/>
    </row>
    <row r="219" spans="1:3" s="6" customFormat="1" ht="12.75">
      <c r="A219" s="93"/>
      <c r="B219" s="4"/>
      <c r="C219" s="5"/>
    </row>
    <row r="220" spans="1:3" s="6" customFormat="1" ht="12.75">
      <c r="A220" s="93"/>
      <c r="B220" s="4"/>
      <c r="C220" s="5"/>
    </row>
    <row r="221" spans="1:3" s="6" customFormat="1" ht="12.75">
      <c r="A221" s="93"/>
      <c r="B221" s="4"/>
      <c r="C221" s="5"/>
    </row>
    <row r="222" spans="1:3" s="6" customFormat="1" ht="12.75">
      <c r="A222" s="93"/>
      <c r="B222" s="4"/>
      <c r="C222" s="5"/>
    </row>
    <row r="223" spans="1:3" s="6" customFormat="1" ht="12.75">
      <c r="A223" s="93"/>
      <c r="B223" s="4"/>
      <c r="C223" s="5"/>
    </row>
    <row r="224" spans="1:3" s="6" customFormat="1" ht="12.75">
      <c r="A224" s="93"/>
      <c r="B224" s="4"/>
      <c r="C224" s="5"/>
    </row>
    <row r="225" spans="1:3" s="6" customFormat="1" ht="12.75">
      <c r="A225" s="93"/>
      <c r="B225" s="4"/>
      <c r="C225" s="5"/>
    </row>
    <row r="226" spans="1:3" s="6" customFormat="1" ht="12.75">
      <c r="A226" s="93"/>
      <c r="B226" s="4"/>
      <c r="C226" s="5"/>
    </row>
    <row r="227" spans="1:3" s="6" customFormat="1" ht="12.75">
      <c r="A227" s="93"/>
      <c r="B227" s="4"/>
      <c r="C227" s="5"/>
    </row>
    <row r="228" spans="1:3" s="6" customFormat="1" ht="12.75">
      <c r="A228" s="93"/>
      <c r="B228" s="4"/>
      <c r="C228" s="5"/>
    </row>
    <row r="229" spans="1:3" s="6" customFormat="1" ht="12.75">
      <c r="A229" s="93"/>
      <c r="B229" s="4"/>
      <c r="C229" s="5"/>
    </row>
    <row r="230" spans="1:3" s="6" customFormat="1" ht="12.75">
      <c r="A230" s="93"/>
      <c r="B230" s="4"/>
      <c r="C230" s="5"/>
    </row>
    <row r="231" spans="1:3" s="6" customFormat="1" ht="12.75">
      <c r="A231" s="93"/>
      <c r="B231" s="4"/>
      <c r="C231" s="5"/>
    </row>
    <row r="232" spans="1:3" s="6" customFormat="1" ht="12.75">
      <c r="A232" s="93"/>
      <c r="B232" s="4"/>
      <c r="C232" s="5"/>
    </row>
    <row r="233" spans="1:3" s="6" customFormat="1" ht="12.75">
      <c r="A233" s="93"/>
      <c r="B233" s="4"/>
      <c r="C233" s="5"/>
    </row>
    <row r="234" spans="1:3" s="6" customFormat="1" ht="12.75">
      <c r="A234" s="93"/>
      <c r="B234" s="4"/>
      <c r="C234" s="5"/>
    </row>
    <row r="235" spans="1:3" s="6" customFormat="1" ht="12.75">
      <c r="A235" s="93"/>
      <c r="B235" s="4"/>
      <c r="C235" s="5"/>
    </row>
    <row r="236" spans="1:3" s="6" customFormat="1" ht="12.75">
      <c r="A236" s="93"/>
      <c r="B236" s="4"/>
      <c r="C236" s="5"/>
    </row>
    <row r="237" spans="1:3" s="6" customFormat="1" ht="12.75">
      <c r="A237" s="93"/>
      <c r="B237" s="4"/>
      <c r="C237" s="5"/>
    </row>
    <row r="238" spans="1:3" s="6" customFormat="1" ht="12.75">
      <c r="A238" s="93"/>
      <c r="B238" s="4"/>
      <c r="C238" s="5"/>
    </row>
    <row r="239" spans="1:3" s="6" customFormat="1" ht="12.75">
      <c r="A239" s="93"/>
      <c r="B239" s="4"/>
      <c r="C239" s="5"/>
    </row>
    <row r="240" spans="1:3" s="6" customFormat="1" ht="12.75">
      <c r="A240" s="93"/>
      <c r="B240" s="4"/>
      <c r="C240" s="5"/>
    </row>
    <row r="241" spans="1:3" s="6" customFormat="1" ht="12.75">
      <c r="A241" s="93"/>
      <c r="B241" s="4"/>
      <c r="C241" s="5"/>
    </row>
    <row r="242" spans="1:3" s="6" customFormat="1" ht="12.75">
      <c r="A242" s="93"/>
      <c r="B242" s="4"/>
      <c r="C242" s="5"/>
    </row>
    <row r="243" spans="1:3" s="6" customFormat="1" ht="12.75">
      <c r="A243" s="93"/>
      <c r="B243" s="4"/>
      <c r="C243" s="5"/>
    </row>
    <row r="244" spans="1:3" s="6" customFormat="1" ht="12.75">
      <c r="A244" s="93"/>
      <c r="B244" s="4"/>
      <c r="C244" s="5"/>
    </row>
    <row r="245" spans="1:3" s="6" customFormat="1" ht="12.75">
      <c r="A245" s="93"/>
      <c r="B245" s="4"/>
      <c r="C245" s="5"/>
    </row>
    <row r="246" spans="1:3" s="6" customFormat="1" ht="12.75">
      <c r="A246" s="93"/>
      <c r="B246" s="4"/>
      <c r="C246" s="5"/>
    </row>
    <row r="247" spans="1:3" s="6" customFormat="1" ht="12.75">
      <c r="A247" s="93"/>
      <c r="B247" s="4"/>
      <c r="C247" s="5"/>
    </row>
    <row r="248" spans="1:3" s="6" customFormat="1" ht="12.75">
      <c r="A248" s="93"/>
      <c r="B248" s="4"/>
      <c r="C248" s="5"/>
    </row>
    <row r="249" spans="1:3" s="6" customFormat="1" ht="12.75">
      <c r="A249" s="93"/>
      <c r="B249" s="4"/>
      <c r="C249" s="5"/>
    </row>
    <row r="250" spans="1:3" s="6" customFormat="1" ht="12.75">
      <c r="A250" s="93"/>
      <c r="B250" s="4"/>
      <c r="C250" s="5"/>
    </row>
    <row r="251" spans="1:3" s="6" customFormat="1" ht="12.75">
      <c r="A251" s="93"/>
      <c r="B251" s="4"/>
      <c r="C251" s="5"/>
    </row>
    <row r="252" spans="1:3" s="6" customFormat="1" ht="12.75">
      <c r="A252" s="93"/>
      <c r="B252" s="4"/>
      <c r="C252" s="5"/>
    </row>
    <row r="253" spans="1:3" s="6" customFormat="1" ht="12.75">
      <c r="A253" s="93"/>
      <c r="B253" s="4"/>
      <c r="C253" s="5"/>
    </row>
    <row r="254" spans="1:3" s="6" customFormat="1" ht="12.75">
      <c r="A254" s="93"/>
      <c r="B254" s="4"/>
      <c r="C254" s="5"/>
    </row>
    <row r="255" spans="1:3" s="6" customFormat="1" ht="12.75">
      <c r="A255" s="93"/>
      <c r="B255" s="4"/>
      <c r="C255" s="5"/>
    </row>
    <row r="256" spans="1:3" s="6" customFormat="1" ht="12.75">
      <c r="A256" s="93"/>
      <c r="B256" s="4"/>
      <c r="C256" s="5"/>
    </row>
    <row r="257" spans="1:3" s="6" customFormat="1" ht="12.75">
      <c r="A257" s="93"/>
      <c r="B257" s="4"/>
      <c r="C257" s="5"/>
    </row>
    <row r="258" spans="1:3" s="6" customFormat="1" ht="12.75">
      <c r="A258" s="93"/>
      <c r="B258" s="4"/>
      <c r="C258" s="5"/>
    </row>
    <row r="259" spans="1:3" s="6" customFormat="1" ht="12.75">
      <c r="A259" s="93"/>
      <c r="B259" s="4"/>
      <c r="C259" s="5"/>
    </row>
    <row r="260" spans="1:3" s="6" customFormat="1" ht="12.75">
      <c r="A260" s="93"/>
      <c r="B260" s="4"/>
      <c r="C260" s="5"/>
    </row>
    <row r="261" spans="1:3" s="6" customFormat="1" ht="12.75">
      <c r="A261" s="93"/>
      <c r="B261" s="4"/>
      <c r="C261" s="5"/>
    </row>
    <row r="262" spans="1:3" s="6" customFormat="1" ht="12.75">
      <c r="A262" s="93"/>
      <c r="B262" s="4"/>
      <c r="C262" s="5"/>
    </row>
    <row r="263" spans="1:3" s="6" customFormat="1" ht="12.75">
      <c r="A263" s="93"/>
      <c r="B263" s="4"/>
      <c r="C263" s="5"/>
    </row>
    <row r="264" spans="1:3" s="6" customFormat="1" ht="12.75">
      <c r="A264" s="93"/>
      <c r="B264" s="4"/>
      <c r="C264" s="5"/>
    </row>
    <row r="265" spans="1:3" s="6" customFormat="1" ht="12.75">
      <c r="A265" s="93"/>
      <c r="B265" s="4"/>
      <c r="C265" s="5"/>
    </row>
    <row r="266" spans="1:3" s="6" customFormat="1" ht="12.75">
      <c r="A266" s="93"/>
      <c r="B266" s="4"/>
      <c r="C266" s="5"/>
    </row>
    <row r="267" spans="1:3" s="6" customFormat="1" ht="12.75">
      <c r="A267" s="93"/>
      <c r="B267" s="4"/>
      <c r="C267" s="5"/>
    </row>
    <row r="268" spans="1:3" s="6" customFormat="1" ht="12.75">
      <c r="A268" s="93"/>
      <c r="B268" s="4"/>
      <c r="C268" s="5"/>
    </row>
    <row r="269" spans="1:3" s="6" customFormat="1" ht="12.75">
      <c r="A269" s="93"/>
      <c r="B269" s="4"/>
      <c r="C269" s="5"/>
    </row>
    <row r="270" spans="1:3" s="6" customFormat="1" ht="12.75">
      <c r="A270" s="93"/>
      <c r="B270" s="4"/>
      <c r="C270" s="5"/>
    </row>
    <row r="271" spans="1:3" s="6" customFormat="1" ht="12.75">
      <c r="A271" s="93"/>
      <c r="B271" s="4"/>
      <c r="C271" s="5"/>
    </row>
    <row r="272" spans="1:3" s="6" customFormat="1" ht="12.75">
      <c r="A272" s="93"/>
      <c r="B272" s="4"/>
      <c r="C272" s="5"/>
    </row>
    <row r="273" spans="1:3" s="6" customFormat="1" ht="12.75">
      <c r="A273" s="93"/>
      <c r="B273" s="4"/>
      <c r="C273" s="5"/>
    </row>
    <row r="274" spans="1:3" s="6" customFormat="1" ht="12.75">
      <c r="A274" s="93"/>
      <c r="B274" s="4"/>
      <c r="C274" s="5"/>
    </row>
    <row r="275" spans="1:3" s="6" customFormat="1" ht="12.75">
      <c r="A275" s="93"/>
      <c r="B275" s="4"/>
      <c r="C275" s="5"/>
    </row>
    <row r="276" spans="1:3" s="6" customFormat="1" ht="12.75">
      <c r="A276" s="93"/>
      <c r="B276" s="4"/>
      <c r="C276" s="5"/>
    </row>
    <row r="277" spans="1:3" s="6" customFormat="1" ht="12.75">
      <c r="A277" s="93"/>
      <c r="B277" s="4"/>
      <c r="C277" s="5"/>
    </row>
    <row r="278" spans="1:3" s="6" customFormat="1" ht="12.75">
      <c r="A278" s="93"/>
      <c r="B278" s="4"/>
      <c r="C278" s="5"/>
    </row>
    <row r="279" spans="1:3" s="6" customFormat="1" ht="12.75">
      <c r="A279" s="93"/>
      <c r="B279" s="4"/>
      <c r="C279" s="5"/>
    </row>
    <row r="280" spans="1:3" s="6" customFormat="1" ht="12.75">
      <c r="A280" s="93"/>
      <c r="B280" s="4"/>
      <c r="C280" s="5"/>
    </row>
    <row r="281" spans="1:3" s="6" customFormat="1" ht="12.75">
      <c r="A281" s="93"/>
      <c r="B281" s="4"/>
      <c r="C281" s="5"/>
    </row>
    <row r="282" spans="1:3" s="6" customFormat="1" ht="12.75">
      <c r="A282" s="93"/>
      <c r="B282" s="4"/>
      <c r="C282" s="5"/>
    </row>
    <row r="283" spans="1:3" s="6" customFormat="1" ht="12.75">
      <c r="A283" s="93"/>
      <c r="B283" s="4"/>
      <c r="C283" s="5"/>
    </row>
    <row r="284" spans="1:3" s="6" customFormat="1" ht="12.75">
      <c r="A284" s="93"/>
      <c r="B284" s="4"/>
      <c r="C284" s="5"/>
    </row>
    <row r="285" spans="1:3" s="6" customFormat="1" ht="12.75">
      <c r="A285" s="93"/>
      <c r="B285" s="4"/>
      <c r="C285" s="5"/>
    </row>
    <row r="286" spans="1:3" s="6" customFormat="1" ht="12.75">
      <c r="A286" s="93"/>
      <c r="B286" s="4"/>
      <c r="C286" s="5"/>
    </row>
    <row r="287" spans="1:3" s="6" customFormat="1" ht="12.75">
      <c r="A287" s="93"/>
      <c r="B287" s="4"/>
      <c r="C287" s="5"/>
    </row>
    <row r="288" spans="1:3" s="6" customFormat="1" ht="12.75">
      <c r="A288" s="93"/>
      <c r="B288" s="4"/>
      <c r="C288" s="5"/>
    </row>
    <row r="289" spans="1:3" s="6" customFormat="1" ht="12.75">
      <c r="A289" s="93"/>
      <c r="B289" s="4"/>
      <c r="C289" s="5"/>
    </row>
    <row r="290" spans="1:3" s="6" customFormat="1" ht="12.75">
      <c r="A290" s="93"/>
      <c r="B290" s="4"/>
      <c r="C290" s="5"/>
    </row>
    <row r="291" spans="1:3" s="6" customFormat="1" ht="12.75">
      <c r="A291" s="93"/>
      <c r="B291" s="4"/>
      <c r="C291" s="5"/>
    </row>
    <row r="292" spans="1:3" s="6" customFormat="1" ht="12.75">
      <c r="A292" s="93"/>
      <c r="B292" s="4"/>
      <c r="C292" s="5"/>
    </row>
    <row r="293" spans="1:3" s="6" customFormat="1" ht="12.75">
      <c r="A293" s="93"/>
      <c r="B293" s="4"/>
      <c r="C293" s="5"/>
    </row>
    <row r="294" spans="1:3" s="6" customFormat="1" ht="12.75">
      <c r="A294" s="93"/>
      <c r="B294" s="4"/>
      <c r="C294" s="5"/>
    </row>
    <row r="295" spans="1:3" s="6" customFormat="1" ht="12.75">
      <c r="A295" s="93"/>
      <c r="B295" s="4"/>
      <c r="C295" s="5"/>
    </row>
    <row r="296" spans="1:3" s="6" customFormat="1" ht="12.75">
      <c r="A296" s="93"/>
      <c r="B296" s="4"/>
      <c r="C296" s="5"/>
    </row>
    <row r="297" spans="1:3" s="6" customFormat="1" ht="12.75">
      <c r="A297" s="93"/>
      <c r="B297" s="4"/>
      <c r="C297" s="5"/>
    </row>
    <row r="298" spans="1:3" s="6" customFormat="1" ht="12.75">
      <c r="A298" s="93"/>
      <c r="B298" s="4"/>
      <c r="C298" s="5"/>
    </row>
    <row r="299" spans="1:3" s="6" customFormat="1" ht="12.75">
      <c r="A299" s="93"/>
      <c r="B299" s="4"/>
      <c r="C299" s="5"/>
    </row>
    <row r="300" spans="1:3" s="6" customFormat="1" ht="12.75">
      <c r="A300" s="93"/>
      <c r="B300" s="4"/>
      <c r="C300" s="5"/>
    </row>
    <row r="301" spans="1:3" s="6" customFormat="1" ht="12.75">
      <c r="A301" s="93"/>
      <c r="B301" s="4"/>
      <c r="C301" s="5"/>
    </row>
    <row r="302" spans="1:3" s="6" customFormat="1" ht="12.75">
      <c r="A302" s="93"/>
      <c r="B302" s="4"/>
      <c r="C302" s="5"/>
    </row>
    <row r="303" spans="1:3" s="6" customFormat="1" ht="12.75">
      <c r="A303" s="93"/>
      <c r="B303" s="4"/>
      <c r="C303" s="5"/>
    </row>
    <row r="304" spans="1:3" s="6" customFormat="1" ht="12.75">
      <c r="A304" s="93"/>
      <c r="B304" s="4"/>
      <c r="C304" s="5"/>
    </row>
    <row r="305" spans="1:3" s="6" customFormat="1" ht="12.75">
      <c r="A305" s="93"/>
      <c r="B305" s="4"/>
      <c r="C305" s="5"/>
    </row>
    <row r="306" spans="1:3" s="6" customFormat="1" ht="12.75">
      <c r="A306" s="93"/>
      <c r="B306" s="4"/>
      <c r="C306" s="5"/>
    </row>
    <row r="307" spans="1:3" s="6" customFormat="1" ht="12.75">
      <c r="A307" s="93"/>
      <c r="B307" s="4"/>
      <c r="C307" s="5"/>
    </row>
    <row r="308" spans="1:3" s="6" customFormat="1" ht="12.75">
      <c r="A308" s="93"/>
      <c r="B308" s="4"/>
      <c r="C308" s="5"/>
    </row>
    <row r="309" spans="1:3" s="6" customFormat="1" ht="12.75">
      <c r="A309" s="93"/>
      <c r="B309" s="4"/>
      <c r="C309" s="5"/>
    </row>
    <row r="310" spans="1:3" s="6" customFormat="1" ht="12.75">
      <c r="A310" s="93"/>
      <c r="B310" s="4"/>
      <c r="C310" s="5"/>
    </row>
    <row r="311" spans="1:3" s="6" customFormat="1" ht="12.75">
      <c r="A311" s="93"/>
      <c r="B311" s="4"/>
      <c r="C311" s="5"/>
    </row>
    <row r="312" spans="1:3" s="6" customFormat="1" ht="12.75">
      <c r="A312" s="93"/>
      <c r="B312" s="4"/>
      <c r="C312" s="5"/>
    </row>
    <row r="313" spans="1:3" s="6" customFormat="1" ht="12.75">
      <c r="A313" s="93"/>
      <c r="B313" s="4"/>
      <c r="C313" s="5"/>
    </row>
    <row r="314" spans="1:3" s="6" customFormat="1" ht="12.75">
      <c r="A314" s="93"/>
      <c r="B314" s="4"/>
      <c r="C314" s="5"/>
    </row>
    <row r="315" spans="1:3" s="6" customFormat="1" ht="12.75">
      <c r="A315" s="93"/>
      <c r="B315" s="4"/>
      <c r="C315" s="5"/>
    </row>
    <row r="316" spans="1:3" s="6" customFormat="1" ht="12.75">
      <c r="A316" s="93"/>
      <c r="B316" s="4"/>
      <c r="C316" s="5"/>
    </row>
    <row r="317" spans="1:3" s="6" customFormat="1" ht="12.75">
      <c r="A317" s="93"/>
      <c r="B317" s="4"/>
      <c r="C317" s="5"/>
    </row>
    <row r="318" spans="1:3" s="6" customFormat="1" ht="12.75">
      <c r="A318" s="93"/>
      <c r="B318" s="4"/>
      <c r="C318" s="5"/>
    </row>
    <row r="319" spans="1:3" s="6" customFormat="1" ht="12.75">
      <c r="A319" s="93"/>
      <c r="B319" s="4"/>
      <c r="C319" s="5"/>
    </row>
    <row r="320" spans="1:3" s="6" customFormat="1" ht="12.75">
      <c r="A320" s="93"/>
      <c r="B320" s="4"/>
      <c r="C320" s="5"/>
    </row>
    <row r="321" spans="1:3" s="6" customFormat="1" ht="12.75">
      <c r="A321" s="93"/>
      <c r="B321" s="4"/>
      <c r="C321" s="5"/>
    </row>
    <row r="322" spans="1:3" s="6" customFormat="1" ht="12.75">
      <c r="A322" s="93"/>
      <c r="B322" s="4"/>
      <c r="C322" s="5"/>
    </row>
    <row r="323" spans="1:3" s="6" customFormat="1" ht="12.75">
      <c r="A323" s="93"/>
      <c r="B323" s="4"/>
      <c r="C323" s="5"/>
    </row>
    <row r="324" spans="1:3" s="6" customFormat="1" ht="12.75">
      <c r="A324" s="93"/>
      <c r="B324" s="4"/>
      <c r="C324" s="5"/>
    </row>
    <row r="325" spans="1:3" s="6" customFormat="1" ht="12.75">
      <c r="A325" s="93"/>
      <c r="B325" s="4"/>
      <c r="C325" s="5"/>
    </row>
    <row r="326" spans="1:3" s="6" customFormat="1" ht="12.75">
      <c r="A326" s="93"/>
      <c r="B326" s="4"/>
      <c r="C326" s="5"/>
    </row>
    <row r="327" spans="1:3" s="6" customFormat="1" ht="12.75">
      <c r="A327" s="93"/>
      <c r="B327" s="4"/>
      <c r="C327" s="5"/>
    </row>
    <row r="328" spans="1:3" s="6" customFormat="1" ht="12.75">
      <c r="A328" s="93"/>
      <c r="B328" s="4"/>
      <c r="C328" s="5"/>
    </row>
    <row r="329" spans="1:3" s="6" customFormat="1" ht="12.75">
      <c r="A329" s="93"/>
      <c r="B329" s="4"/>
      <c r="C329" s="5"/>
    </row>
    <row r="330" spans="1:3" s="6" customFormat="1" ht="12.75">
      <c r="A330" s="93"/>
      <c r="B330" s="4"/>
      <c r="C330" s="5"/>
    </row>
    <row r="331" spans="1:3" s="6" customFormat="1" ht="12.75">
      <c r="A331" s="93"/>
      <c r="B331" s="4"/>
      <c r="C331" s="5"/>
    </row>
    <row r="332" spans="1:3" s="6" customFormat="1" ht="12.75">
      <c r="A332" s="93"/>
      <c r="B332" s="4"/>
      <c r="C332" s="5"/>
    </row>
    <row r="333" spans="1:3" s="6" customFormat="1" ht="12.75">
      <c r="A333" s="93"/>
      <c r="B333" s="4"/>
      <c r="C333" s="5"/>
    </row>
    <row r="334" spans="1:3" s="6" customFormat="1" ht="12.75">
      <c r="A334" s="93"/>
      <c r="B334" s="4"/>
      <c r="C334" s="5"/>
    </row>
    <row r="335" spans="1:3" s="6" customFormat="1" ht="12.75">
      <c r="A335" s="93"/>
      <c r="B335" s="4"/>
      <c r="C335" s="5"/>
    </row>
    <row r="336" spans="1:3" s="6" customFormat="1" ht="12.75">
      <c r="A336" s="93"/>
      <c r="B336" s="4"/>
      <c r="C336" s="5"/>
    </row>
    <row r="337" spans="1:3" s="6" customFormat="1" ht="12.75">
      <c r="A337" s="93"/>
      <c r="B337" s="4"/>
      <c r="C337" s="5"/>
    </row>
    <row r="338" spans="1:3" s="6" customFormat="1" ht="12.75">
      <c r="A338" s="93"/>
      <c r="B338" s="4"/>
      <c r="C338" s="5"/>
    </row>
    <row r="339" spans="1:3" s="6" customFormat="1" ht="12.75">
      <c r="A339" s="93"/>
      <c r="B339" s="4"/>
      <c r="C339" s="5"/>
    </row>
    <row r="340" spans="1:3" s="6" customFormat="1" ht="12.75">
      <c r="A340" s="93"/>
      <c r="B340" s="4"/>
      <c r="C340" s="5"/>
    </row>
    <row r="341" spans="1:3" s="6" customFormat="1" ht="12.75">
      <c r="A341" s="93"/>
      <c r="B341" s="4"/>
      <c r="C341" s="5"/>
    </row>
    <row r="342" spans="1:3" s="6" customFormat="1" ht="12.75">
      <c r="A342" s="93"/>
      <c r="B342" s="4"/>
      <c r="C342" s="5"/>
    </row>
    <row r="343" spans="1:3" s="6" customFormat="1" ht="12.75">
      <c r="A343" s="93"/>
      <c r="B343" s="4"/>
      <c r="C343" s="5"/>
    </row>
    <row r="344" spans="1:3" s="6" customFormat="1" ht="12.75">
      <c r="A344" s="93"/>
      <c r="B344" s="4"/>
      <c r="C344" s="5"/>
    </row>
    <row r="345" spans="1:3" s="6" customFormat="1" ht="12.75">
      <c r="A345" s="93"/>
      <c r="B345" s="4"/>
      <c r="C345" s="5"/>
    </row>
    <row r="346" spans="1:3" s="6" customFormat="1" ht="12.75">
      <c r="A346" s="93"/>
      <c r="B346" s="4"/>
      <c r="C346" s="5"/>
    </row>
    <row r="347" spans="1:3" s="6" customFormat="1" ht="12.75">
      <c r="A347" s="93"/>
      <c r="B347" s="4"/>
      <c r="C347" s="5"/>
    </row>
    <row r="348" spans="1:3" s="6" customFormat="1" ht="12.75">
      <c r="A348" s="93"/>
      <c r="B348" s="4"/>
      <c r="C348" s="5"/>
    </row>
    <row r="349" spans="1:3" s="6" customFormat="1" ht="12.75">
      <c r="A349" s="93"/>
      <c r="B349" s="4"/>
      <c r="C349" s="5"/>
    </row>
    <row r="350" spans="1:3" s="6" customFormat="1" ht="12.75">
      <c r="A350" s="93"/>
      <c r="B350" s="4"/>
      <c r="C350" s="5"/>
    </row>
    <row r="351" spans="1:3" s="6" customFormat="1" ht="12.75">
      <c r="A351" s="93"/>
      <c r="B351" s="4"/>
      <c r="C351" s="5"/>
    </row>
    <row r="352" spans="1:3" s="6" customFormat="1" ht="12.75">
      <c r="A352" s="93"/>
      <c r="B352" s="4"/>
      <c r="C352" s="5"/>
    </row>
    <row r="353" spans="1:3" s="6" customFormat="1" ht="12.75">
      <c r="A353" s="93"/>
      <c r="B353" s="4"/>
      <c r="C353" s="5"/>
    </row>
    <row r="354" spans="1:3" s="6" customFormat="1" ht="12.75">
      <c r="A354" s="93"/>
      <c r="B354" s="4"/>
      <c r="C354" s="5"/>
    </row>
    <row r="355" spans="1:3" s="6" customFormat="1" ht="12.75">
      <c r="A355" s="93"/>
      <c r="B355" s="4"/>
      <c r="C355" s="5"/>
    </row>
    <row r="356" spans="1:3" s="6" customFormat="1" ht="12.75">
      <c r="A356" s="93"/>
      <c r="B356" s="4"/>
      <c r="C356" s="5"/>
    </row>
    <row r="357" spans="1:3" s="6" customFormat="1" ht="12.75">
      <c r="A357" s="93"/>
      <c r="B357" s="4"/>
      <c r="C357" s="5"/>
    </row>
    <row r="358" spans="1:3" s="6" customFormat="1" ht="12.75">
      <c r="A358" s="93"/>
      <c r="B358" s="4"/>
      <c r="C358" s="5"/>
    </row>
    <row r="359" spans="1:3" s="6" customFormat="1" ht="12.75">
      <c r="A359" s="93"/>
      <c r="B359" s="4"/>
      <c r="C359" s="5"/>
    </row>
    <row r="360" spans="1:3" s="6" customFormat="1" ht="12.75">
      <c r="A360" s="93"/>
      <c r="B360" s="4"/>
      <c r="C360" s="5"/>
    </row>
    <row r="361" spans="1:3" s="6" customFormat="1" ht="12.75">
      <c r="A361" s="93"/>
      <c r="B361" s="4"/>
      <c r="C361" s="5"/>
    </row>
    <row r="362" spans="1:3" s="6" customFormat="1" ht="12.75">
      <c r="A362" s="93"/>
      <c r="B362" s="4"/>
      <c r="C362" s="5"/>
    </row>
    <row r="363" spans="1:3" s="6" customFormat="1" ht="12.75">
      <c r="A363" s="93"/>
      <c r="B363" s="4"/>
      <c r="C363" s="5"/>
    </row>
    <row r="364" spans="1:3" s="6" customFormat="1" ht="12.75">
      <c r="A364" s="93"/>
      <c r="B364" s="4"/>
      <c r="C364" s="5"/>
    </row>
    <row r="365" spans="1:3" s="6" customFormat="1" ht="12.75">
      <c r="A365" s="93"/>
      <c r="B365" s="4"/>
      <c r="C365" s="5"/>
    </row>
    <row r="366" spans="1:3" s="6" customFormat="1" ht="12.75">
      <c r="A366" s="93"/>
      <c r="B366" s="4"/>
      <c r="C366" s="5"/>
    </row>
    <row r="367" spans="1:3" s="6" customFormat="1" ht="12.75">
      <c r="A367" s="93"/>
      <c r="B367" s="4"/>
      <c r="C367" s="5"/>
    </row>
    <row r="368" spans="1:3" s="6" customFormat="1" ht="12.75">
      <c r="A368" s="93"/>
      <c r="B368" s="4"/>
      <c r="C368" s="5"/>
    </row>
    <row r="369" spans="1:3" s="6" customFormat="1" ht="12.75">
      <c r="A369" s="93"/>
      <c r="B369" s="4"/>
      <c r="C369" s="5"/>
    </row>
    <row r="370" spans="1:3" s="6" customFormat="1" ht="12.75">
      <c r="A370" s="93"/>
      <c r="B370" s="4"/>
      <c r="C370" s="5"/>
    </row>
    <row r="371" spans="1:3" s="6" customFormat="1" ht="12.75">
      <c r="A371" s="93"/>
      <c r="B371" s="4"/>
      <c r="C371" s="5"/>
    </row>
    <row r="372" spans="1:3" s="6" customFormat="1" ht="12.75">
      <c r="A372" s="93"/>
      <c r="B372" s="4"/>
      <c r="C372" s="5"/>
    </row>
    <row r="373" spans="1:3" s="6" customFormat="1" ht="12.75">
      <c r="A373" s="93"/>
      <c r="B373" s="4"/>
      <c r="C373" s="5"/>
    </row>
    <row r="374" spans="1:3" s="6" customFormat="1" ht="12.75">
      <c r="A374" s="93"/>
      <c r="B374" s="4"/>
      <c r="C374" s="5"/>
    </row>
    <row r="375" spans="1:3" s="6" customFormat="1" ht="12.75">
      <c r="A375" s="93"/>
      <c r="B375" s="4"/>
      <c r="C375" s="5"/>
    </row>
    <row r="376" spans="1:3" s="6" customFormat="1" ht="12.75">
      <c r="A376" s="93"/>
      <c r="B376" s="4"/>
      <c r="C376" s="5"/>
    </row>
    <row r="377" spans="1:3" s="6" customFormat="1" ht="12.75">
      <c r="A377" s="93"/>
      <c r="B377" s="4"/>
      <c r="C377" s="5"/>
    </row>
    <row r="378" spans="1:3" s="6" customFormat="1" ht="12.75">
      <c r="A378" s="93"/>
      <c r="B378" s="4"/>
      <c r="C378" s="5"/>
    </row>
    <row r="379" spans="1:3" s="6" customFormat="1" ht="12.75">
      <c r="A379" s="93"/>
      <c r="B379" s="4"/>
      <c r="C379" s="5"/>
    </row>
    <row r="380" spans="1:3" s="6" customFormat="1" ht="12.75">
      <c r="A380" s="93"/>
      <c r="B380" s="4"/>
      <c r="C380" s="5"/>
    </row>
    <row r="381" spans="1:3" s="6" customFormat="1" ht="12.75">
      <c r="A381" s="93"/>
      <c r="B381" s="4"/>
      <c r="C381" s="5"/>
    </row>
    <row r="382" spans="1:3" s="6" customFormat="1" ht="12.75">
      <c r="A382" s="93"/>
      <c r="B382" s="4"/>
      <c r="C382" s="5"/>
    </row>
    <row r="383" spans="1:3" s="6" customFormat="1" ht="12.75">
      <c r="A383" s="93"/>
      <c r="B383" s="4"/>
      <c r="C383" s="5"/>
    </row>
    <row r="384" spans="1:3" s="6" customFormat="1" ht="12.75">
      <c r="A384" s="93"/>
      <c r="B384" s="4"/>
      <c r="C384" s="5"/>
    </row>
    <row r="385" spans="1:3" s="6" customFormat="1" ht="12.75">
      <c r="A385" s="93"/>
      <c r="B385" s="4"/>
      <c r="C385" s="5"/>
    </row>
    <row r="386" spans="1:3" s="6" customFormat="1" ht="12.75">
      <c r="A386" s="93"/>
      <c r="B386" s="4"/>
      <c r="C386" s="5"/>
    </row>
    <row r="387" spans="1:3" s="6" customFormat="1" ht="12.75">
      <c r="A387" s="93"/>
      <c r="B387" s="4"/>
      <c r="C387" s="5"/>
    </row>
    <row r="388" spans="1:3" s="6" customFormat="1" ht="12.75">
      <c r="A388" s="93"/>
      <c r="B388" s="4"/>
      <c r="C388" s="5"/>
    </row>
    <row r="389" spans="1:3" s="6" customFormat="1" ht="12.75">
      <c r="A389" s="93"/>
      <c r="B389" s="4"/>
      <c r="C389" s="5"/>
    </row>
    <row r="390" spans="1:3" s="6" customFormat="1" ht="12.75">
      <c r="A390" s="93"/>
      <c r="B390" s="4"/>
      <c r="C390" s="5"/>
    </row>
    <row r="391" spans="1:3" s="6" customFormat="1" ht="12.75">
      <c r="A391" s="93"/>
      <c r="B391" s="4"/>
      <c r="C391" s="5"/>
    </row>
    <row r="392" spans="1:3" s="6" customFormat="1" ht="12.75">
      <c r="A392" s="93"/>
      <c r="B392" s="4"/>
      <c r="C392" s="5"/>
    </row>
    <row r="393" spans="1:3" s="6" customFormat="1" ht="12.75">
      <c r="A393" s="93"/>
      <c r="B393" s="4"/>
      <c r="C393" s="5"/>
    </row>
    <row r="394" spans="1:3" s="6" customFormat="1" ht="12.75">
      <c r="A394" s="93"/>
      <c r="B394" s="4"/>
      <c r="C394" s="5"/>
    </row>
    <row r="395" spans="1:3" s="6" customFormat="1" ht="12.75">
      <c r="A395" s="93"/>
      <c r="B395" s="4"/>
      <c r="C395" s="5"/>
    </row>
    <row r="396" spans="1:3" s="6" customFormat="1" ht="12.75">
      <c r="A396" s="93"/>
      <c r="B396" s="4"/>
      <c r="C396" s="5"/>
    </row>
    <row r="397" spans="1:3" s="6" customFormat="1" ht="12.75">
      <c r="A397" s="93"/>
      <c r="B397" s="4"/>
      <c r="C397" s="5"/>
    </row>
    <row r="398" spans="1:3" s="6" customFormat="1" ht="12.75">
      <c r="A398" s="93"/>
      <c r="B398" s="4"/>
      <c r="C398" s="5"/>
    </row>
    <row r="399" spans="1:3" s="6" customFormat="1" ht="12.75">
      <c r="A399" s="93"/>
      <c r="B399" s="4"/>
      <c r="C399" s="5"/>
    </row>
    <row r="400" spans="1:3" s="6" customFormat="1" ht="12.75">
      <c r="A400" s="93"/>
      <c r="B400" s="4"/>
      <c r="C400" s="5"/>
    </row>
    <row r="401" spans="1:3" s="6" customFormat="1" ht="12.75">
      <c r="A401" s="93"/>
      <c r="B401" s="4"/>
      <c r="C401" s="5"/>
    </row>
    <row r="402" spans="1:3" s="6" customFormat="1" ht="12.75">
      <c r="A402" s="93"/>
      <c r="B402" s="4"/>
      <c r="C402" s="5"/>
    </row>
    <row r="403" spans="1:3" s="6" customFormat="1" ht="12.75">
      <c r="A403" s="93"/>
      <c r="B403" s="4"/>
      <c r="C403" s="5"/>
    </row>
    <row r="404" spans="1:3" s="6" customFormat="1" ht="12.75">
      <c r="A404" s="93"/>
      <c r="B404" s="4"/>
      <c r="C404" s="5"/>
    </row>
    <row r="405" spans="1:3" s="6" customFormat="1" ht="12.75">
      <c r="A405" s="93"/>
      <c r="B405" s="4"/>
      <c r="C405" s="5"/>
    </row>
    <row r="406" spans="1:3" s="6" customFormat="1" ht="12.75">
      <c r="A406" s="93"/>
      <c r="B406" s="4"/>
      <c r="C406" s="5"/>
    </row>
    <row r="407" spans="1:3" s="6" customFormat="1" ht="12.75">
      <c r="A407" s="93"/>
      <c r="B407" s="4"/>
      <c r="C407" s="5"/>
    </row>
    <row r="408" spans="1:3" s="6" customFormat="1" ht="12.75">
      <c r="A408" s="93"/>
      <c r="B408" s="4"/>
      <c r="C408" s="5"/>
    </row>
    <row r="409" spans="1:3" s="6" customFormat="1" ht="12.75">
      <c r="A409" s="93"/>
      <c r="B409" s="4"/>
      <c r="C409" s="5"/>
    </row>
    <row r="410" spans="1:3" s="6" customFormat="1" ht="12.75">
      <c r="A410" s="93"/>
      <c r="B410" s="4"/>
      <c r="C410" s="5"/>
    </row>
    <row r="411" spans="1:3" s="6" customFormat="1" ht="12.75">
      <c r="A411" s="93"/>
      <c r="B411" s="4"/>
      <c r="C411" s="5"/>
    </row>
    <row r="412" spans="1:3" s="6" customFormat="1" ht="12.75">
      <c r="A412" s="93"/>
      <c r="B412" s="4"/>
      <c r="C412" s="5"/>
    </row>
    <row r="413" spans="1:3" s="6" customFormat="1" ht="12.75">
      <c r="A413" s="93"/>
      <c r="B413" s="4"/>
      <c r="C413" s="5"/>
    </row>
    <row r="414" spans="1:3" s="6" customFormat="1" ht="12.75">
      <c r="A414" s="93"/>
      <c r="B414" s="4"/>
      <c r="C414" s="5"/>
    </row>
    <row r="415" spans="1:3" s="6" customFormat="1" ht="12.75">
      <c r="A415" s="93"/>
      <c r="B415" s="4"/>
      <c r="C415" s="5"/>
    </row>
    <row r="416" spans="1:3" s="6" customFormat="1" ht="12.75">
      <c r="A416" s="93"/>
      <c r="B416" s="4"/>
      <c r="C416" s="5"/>
    </row>
    <row r="417" spans="1:3" s="6" customFormat="1" ht="12.75">
      <c r="A417" s="93"/>
      <c r="B417" s="4"/>
      <c r="C417" s="5"/>
    </row>
    <row r="418" spans="1:3" s="6" customFormat="1" ht="12.75">
      <c r="A418" s="93"/>
      <c r="B418" s="4"/>
      <c r="C418" s="5"/>
    </row>
    <row r="419" spans="1:3" s="6" customFormat="1" ht="12.75">
      <c r="A419" s="93"/>
      <c r="B419" s="4"/>
      <c r="C419" s="5"/>
    </row>
    <row r="420" spans="1:3" s="6" customFormat="1" ht="12.75">
      <c r="A420" s="93"/>
      <c r="B420" s="4"/>
      <c r="C420" s="5"/>
    </row>
    <row r="421" spans="1:3" s="6" customFormat="1" ht="12.75">
      <c r="A421" s="93"/>
      <c r="B421" s="4"/>
      <c r="C421" s="5"/>
    </row>
    <row r="422" spans="1:3" s="6" customFormat="1" ht="12.75">
      <c r="A422" s="93"/>
      <c r="B422" s="4"/>
      <c r="C422" s="5"/>
    </row>
    <row r="423" spans="1:3" s="6" customFormat="1" ht="12.75">
      <c r="A423" s="93"/>
      <c r="B423" s="4"/>
      <c r="C423" s="5"/>
    </row>
    <row r="424" spans="1:3" s="6" customFormat="1" ht="12.75">
      <c r="A424" s="93"/>
      <c r="B424" s="4"/>
      <c r="C424" s="5"/>
    </row>
    <row r="425" spans="1:3" s="6" customFormat="1" ht="12.75">
      <c r="A425" s="93"/>
      <c r="B425" s="4"/>
      <c r="C425" s="5"/>
    </row>
    <row r="426" spans="1:3" s="6" customFormat="1" ht="12.75">
      <c r="A426" s="93"/>
      <c r="B426" s="4"/>
      <c r="C426" s="5"/>
    </row>
    <row r="427" spans="1:3" s="6" customFormat="1" ht="12.75">
      <c r="A427" s="93"/>
      <c r="B427" s="4"/>
      <c r="C427" s="5"/>
    </row>
    <row r="428" spans="1:3" s="6" customFormat="1" ht="12.75">
      <c r="A428" s="93"/>
      <c r="B428" s="4"/>
      <c r="C428" s="5"/>
    </row>
    <row r="429" spans="1:3" s="6" customFormat="1" ht="12.75">
      <c r="A429" s="93"/>
      <c r="B429" s="4"/>
      <c r="C429" s="5"/>
    </row>
    <row r="430" spans="1:3" s="6" customFormat="1" ht="12.75">
      <c r="A430" s="93"/>
      <c r="B430" s="4"/>
      <c r="C430" s="5"/>
    </row>
    <row r="431" spans="1:3" s="6" customFormat="1" ht="12.75">
      <c r="A431" s="93"/>
      <c r="B431" s="4"/>
      <c r="C431" s="5"/>
    </row>
    <row r="432" spans="1:3" s="6" customFormat="1" ht="12.75">
      <c r="A432" s="93"/>
      <c r="B432" s="4"/>
      <c r="C432" s="5"/>
    </row>
    <row r="433" spans="1:3" s="6" customFormat="1" ht="12.75">
      <c r="A433" s="93"/>
      <c r="B433" s="4"/>
      <c r="C433" s="5"/>
    </row>
    <row r="434" spans="1:3" s="6" customFormat="1" ht="12.75">
      <c r="A434" s="93"/>
      <c r="B434" s="4"/>
      <c r="C434" s="5"/>
    </row>
    <row r="435" spans="1:3" s="6" customFormat="1" ht="12.75">
      <c r="A435" s="93"/>
      <c r="B435" s="4"/>
      <c r="C435" s="5"/>
    </row>
    <row r="436" spans="1:3" s="6" customFormat="1" ht="12.75">
      <c r="A436" s="93"/>
      <c r="B436" s="4"/>
      <c r="C436" s="5"/>
    </row>
    <row r="437" spans="1:3" s="6" customFormat="1" ht="12.75">
      <c r="A437" s="93"/>
      <c r="B437" s="4"/>
      <c r="C437" s="5"/>
    </row>
    <row r="438" spans="1:3" s="6" customFormat="1" ht="12.75">
      <c r="A438" s="93"/>
      <c r="B438" s="4"/>
      <c r="C438" s="5"/>
    </row>
    <row r="439" spans="1:3" s="6" customFormat="1" ht="12.75">
      <c r="A439" s="93"/>
      <c r="B439" s="4"/>
      <c r="C439" s="5"/>
    </row>
    <row r="440" spans="1:3" s="6" customFormat="1" ht="12.75">
      <c r="A440" s="93"/>
      <c r="B440" s="4"/>
      <c r="C440" s="5"/>
    </row>
    <row r="441" spans="1:3" s="6" customFormat="1" ht="12.75">
      <c r="A441" s="93"/>
      <c r="B441" s="4"/>
      <c r="C441" s="5"/>
    </row>
    <row r="442" spans="1:3" s="6" customFormat="1" ht="12.75">
      <c r="A442" s="93"/>
      <c r="B442" s="4"/>
      <c r="C442" s="5"/>
    </row>
    <row r="443" spans="1:3" s="6" customFormat="1" ht="12.75">
      <c r="A443" s="93"/>
      <c r="B443" s="4"/>
      <c r="C443" s="5"/>
    </row>
    <row r="444" spans="1:3" s="6" customFormat="1" ht="12.75">
      <c r="A444" s="93"/>
      <c r="B444" s="4"/>
      <c r="C444" s="5"/>
    </row>
    <row r="445" spans="1:3" s="6" customFormat="1" ht="12.75">
      <c r="A445" s="93"/>
      <c r="B445" s="4"/>
      <c r="C445" s="5"/>
    </row>
    <row r="446" spans="1:3" s="6" customFormat="1" ht="12.75">
      <c r="A446" s="93"/>
      <c r="B446" s="4"/>
      <c r="C446" s="5"/>
    </row>
    <row r="447" spans="1:3" s="6" customFormat="1" ht="12.75">
      <c r="A447" s="93"/>
      <c r="B447" s="4"/>
      <c r="C447" s="5"/>
    </row>
    <row r="448" spans="1:3" s="6" customFormat="1" ht="12.75">
      <c r="A448" s="93"/>
      <c r="B448" s="4"/>
      <c r="C448" s="5"/>
    </row>
    <row r="449" spans="1:3" s="6" customFormat="1" ht="12.75">
      <c r="A449" s="93"/>
      <c r="B449" s="4"/>
      <c r="C449" s="5"/>
    </row>
    <row r="450" spans="1:3" s="6" customFormat="1" ht="12.75">
      <c r="A450" s="93"/>
      <c r="B450" s="4"/>
      <c r="C450" s="5"/>
    </row>
    <row r="451" spans="1:3" s="6" customFormat="1" ht="12.75">
      <c r="A451" s="93"/>
      <c r="B451" s="4"/>
      <c r="C451" s="5"/>
    </row>
    <row r="452" spans="1:3" s="6" customFormat="1" ht="12.75">
      <c r="A452" s="93"/>
      <c r="B452" s="4"/>
      <c r="C452" s="5"/>
    </row>
    <row r="453" spans="1:3" s="6" customFormat="1" ht="12.75">
      <c r="A453" s="93"/>
      <c r="B453" s="4"/>
      <c r="C453" s="5"/>
    </row>
    <row r="454" spans="1:3" s="6" customFormat="1" ht="12.75">
      <c r="A454" s="93"/>
      <c r="B454" s="4"/>
      <c r="C454" s="5"/>
    </row>
    <row r="455" spans="1:3" s="6" customFormat="1" ht="12.75">
      <c r="A455" s="93"/>
      <c r="B455" s="4"/>
      <c r="C455" s="5"/>
    </row>
    <row r="456" spans="1:3" s="6" customFormat="1" ht="12.75">
      <c r="A456" s="93"/>
      <c r="B456" s="4"/>
      <c r="C456" s="5"/>
    </row>
    <row r="457" spans="1:3" s="6" customFormat="1" ht="12.75">
      <c r="A457" s="93"/>
      <c r="B457" s="4"/>
      <c r="C457" s="5"/>
    </row>
    <row r="458" spans="1:3" s="6" customFormat="1" ht="12.75">
      <c r="A458" s="93"/>
      <c r="B458" s="4"/>
      <c r="C458" s="5"/>
    </row>
    <row r="459" spans="1:3" s="6" customFormat="1" ht="12.75">
      <c r="A459" s="93"/>
      <c r="B459" s="4"/>
      <c r="C459" s="5"/>
    </row>
    <row r="460" spans="1:3" s="6" customFormat="1" ht="12.75">
      <c r="A460" s="93"/>
      <c r="B460" s="4"/>
      <c r="C460" s="5"/>
    </row>
    <row r="461" spans="1:3" s="6" customFormat="1" ht="12.75">
      <c r="A461" s="93"/>
      <c r="B461" s="4"/>
      <c r="C461" s="5"/>
    </row>
    <row r="462" spans="1:3" s="6" customFormat="1" ht="12.75">
      <c r="A462" s="93"/>
      <c r="B462" s="4"/>
      <c r="C462" s="5"/>
    </row>
    <row r="463" spans="1:3" s="6" customFormat="1" ht="12.75">
      <c r="A463" s="93"/>
      <c r="B463" s="4"/>
      <c r="C463" s="5"/>
    </row>
    <row r="464" spans="1:3" s="6" customFormat="1" ht="12.75">
      <c r="A464" s="93"/>
      <c r="B464" s="4"/>
      <c r="C464" s="5"/>
    </row>
    <row r="465" spans="1:3" s="6" customFormat="1" ht="12.75">
      <c r="A465" s="93"/>
      <c r="B465" s="4"/>
      <c r="C465" s="5"/>
    </row>
    <row r="466" spans="1:3" s="6" customFormat="1" ht="12.75">
      <c r="A466" s="93"/>
      <c r="B466" s="4"/>
      <c r="C466" s="5"/>
    </row>
    <row r="467" spans="1:3" s="6" customFormat="1" ht="12.75">
      <c r="A467" s="93"/>
      <c r="B467" s="4"/>
      <c r="C467" s="5"/>
    </row>
    <row r="468" spans="1:3" s="6" customFormat="1" ht="12.75">
      <c r="A468" s="93"/>
      <c r="B468" s="4"/>
      <c r="C468" s="5"/>
    </row>
    <row r="469" spans="1:3" s="6" customFormat="1" ht="12.75">
      <c r="A469" s="93"/>
      <c r="B469" s="4"/>
      <c r="C469" s="5"/>
    </row>
    <row r="470" spans="1:3" s="6" customFormat="1" ht="12.75">
      <c r="A470" s="93"/>
      <c r="B470" s="4"/>
      <c r="C470" s="5"/>
    </row>
    <row r="471" spans="1:3" s="6" customFormat="1" ht="12.75">
      <c r="A471" s="93"/>
      <c r="B471" s="4"/>
      <c r="C471" s="5"/>
    </row>
    <row r="472" spans="1:3" s="6" customFormat="1" ht="12.75">
      <c r="A472" s="93"/>
      <c r="B472" s="4"/>
      <c r="C472" s="5"/>
    </row>
    <row r="473" spans="1:3" s="6" customFormat="1" ht="12.75">
      <c r="A473" s="93"/>
      <c r="B473" s="4"/>
      <c r="C473" s="5"/>
    </row>
    <row r="474" spans="1:3" s="6" customFormat="1" ht="12.75">
      <c r="A474" s="93"/>
      <c r="B474" s="4"/>
      <c r="C474" s="5"/>
    </row>
    <row r="475" spans="1:3" s="6" customFormat="1" ht="12.75">
      <c r="A475" s="93"/>
      <c r="B475" s="4"/>
      <c r="C475" s="5"/>
    </row>
    <row r="476" spans="1:3" s="6" customFormat="1" ht="12.75">
      <c r="A476" s="93"/>
      <c r="B476" s="4"/>
      <c r="C476" s="5"/>
    </row>
    <row r="477" spans="1:3" s="6" customFormat="1" ht="12.75">
      <c r="A477" s="93"/>
      <c r="B477" s="4"/>
      <c r="C477" s="5"/>
    </row>
    <row r="478" spans="1:3" s="6" customFormat="1" ht="12.75">
      <c r="A478" s="93"/>
      <c r="B478" s="4"/>
      <c r="C478" s="5"/>
    </row>
    <row r="479" spans="1:3" s="6" customFormat="1" ht="12.75">
      <c r="A479" s="93"/>
      <c r="B479" s="4"/>
      <c r="C479" s="5"/>
    </row>
    <row r="480" spans="1:3" s="6" customFormat="1" ht="12.75">
      <c r="A480" s="93"/>
      <c r="B480" s="4"/>
      <c r="C480" s="5"/>
    </row>
    <row r="481" spans="1:3" s="6" customFormat="1" ht="12.75">
      <c r="A481" s="93"/>
      <c r="B481" s="4"/>
      <c r="C481" s="5"/>
    </row>
    <row r="482" spans="1:3" s="6" customFormat="1" ht="12.75">
      <c r="A482" s="93"/>
      <c r="B482" s="4"/>
      <c r="C482" s="5"/>
    </row>
    <row r="483" spans="1:3" s="6" customFormat="1" ht="12.75">
      <c r="A483" s="93"/>
      <c r="B483" s="4"/>
      <c r="C483" s="5"/>
    </row>
    <row r="484" spans="1:3" s="6" customFormat="1" ht="12.75">
      <c r="A484" s="93"/>
      <c r="B484" s="4"/>
      <c r="C484" s="5"/>
    </row>
    <row r="485" spans="1:3" s="6" customFormat="1" ht="12.75">
      <c r="A485" s="93"/>
      <c r="B485" s="4"/>
      <c r="C485" s="5"/>
    </row>
    <row r="486" spans="1:3" s="6" customFormat="1" ht="12.75">
      <c r="A486" s="93"/>
      <c r="B486" s="4"/>
      <c r="C486" s="5"/>
    </row>
    <row r="487" spans="1:3" s="6" customFormat="1" ht="12.75">
      <c r="A487" s="93"/>
      <c r="B487" s="4"/>
      <c r="C487" s="5"/>
    </row>
    <row r="488" spans="1:3" s="6" customFormat="1" ht="12.75">
      <c r="A488" s="93"/>
      <c r="B488" s="4"/>
      <c r="C488" s="5"/>
    </row>
    <row r="489" spans="1:3" s="6" customFormat="1" ht="12.75">
      <c r="A489" s="93"/>
      <c r="B489" s="4"/>
      <c r="C489" s="5"/>
    </row>
    <row r="490" spans="1:3" s="6" customFormat="1" ht="12.75">
      <c r="A490" s="93"/>
      <c r="B490" s="4"/>
      <c r="C490" s="5"/>
    </row>
    <row r="491" spans="1:3" s="6" customFormat="1" ht="12.75">
      <c r="A491" s="93"/>
      <c r="B491" s="4"/>
      <c r="C491" s="5"/>
    </row>
    <row r="492" spans="1:3" s="6" customFormat="1" ht="12.75">
      <c r="A492" s="93"/>
      <c r="B492" s="4"/>
      <c r="C492" s="5"/>
    </row>
    <row r="493" spans="1:3" s="6" customFormat="1" ht="12.75">
      <c r="A493" s="93"/>
      <c r="B493" s="4"/>
      <c r="C493" s="5"/>
    </row>
    <row r="494" spans="1:3" s="6" customFormat="1" ht="12.75">
      <c r="A494" s="93"/>
      <c r="B494" s="4"/>
      <c r="C494" s="5"/>
    </row>
    <row r="495" spans="1:3" s="6" customFormat="1" ht="12.75">
      <c r="A495" s="93"/>
      <c r="B495" s="4"/>
      <c r="C495" s="5"/>
    </row>
    <row r="496" spans="1:3" s="6" customFormat="1" ht="12.75">
      <c r="A496" s="93"/>
      <c r="B496" s="4"/>
      <c r="C496" s="5"/>
    </row>
    <row r="497" spans="1:3" s="6" customFormat="1" ht="12.75">
      <c r="A497" s="93"/>
      <c r="B497" s="4"/>
      <c r="C497" s="5"/>
    </row>
    <row r="498" spans="1:3" s="6" customFormat="1" ht="12.75">
      <c r="A498" s="93"/>
      <c r="B498" s="4"/>
      <c r="C498" s="5"/>
    </row>
    <row r="499" spans="1:3" s="6" customFormat="1" ht="12.75">
      <c r="A499" s="93"/>
      <c r="B499" s="4"/>
      <c r="C499" s="5"/>
    </row>
    <row r="500" spans="1:3" s="6" customFormat="1" ht="12.75">
      <c r="A500" s="93"/>
      <c r="B500" s="4"/>
      <c r="C500" s="5"/>
    </row>
    <row r="501" spans="1:3" s="6" customFormat="1" ht="12.75">
      <c r="A501" s="93"/>
      <c r="B501" s="4"/>
      <c r="C501" s="5"/>
    </row>
    <row r="502" spans="1:3" s="6" customFormat="1" ht="12.75">
      <c r="A502" s="93"/>
      <c r="B502" s="4"/>
      <c r="C502" s="5"/>
    </row>
    <row r="503" spans="1:3" s="6" customFormat="1" ht="12.75">
      <c r="A503" s="93"/>
      <c r="B503" s="4"/>
      <c r="C503" s="5"/>
    </row>
    <row r="504" spans="1:3" s="6" customFormat="1" ht="12.75">
      <c r="A504" s="93"/>
      <c r="B504" s="4"/>
      <c r="C504" s="5"/>
    </row>
    <row r="505" spans="1:3" s="6" customFormat="1" ht="12.75">
      <c r="A505" s="93"/>
      <c r="B505" s="4"/>
      <c r="C505" s="5"/>
    </row>
    <row r="506" spans="1:3" s="6" customFormat="1" ht="12.75">
      <c r="A506" s="93"/>
      <c r="B506" s="4"/>
      <c r="C506" s="5"/>
    </row>
    <row r="507" spans="1:3" s="6" customFormat="1" ht="12.75">
      <c r="A507" s="93"/>
      <c r="B507" s="4"/>
      <c r="C507" s="5"/>
    </row>
    <row r="508" spans="1:3" s="6" customFormat="1" ht="12.75">
      <c r="A508" s="93"/>
      <c r="B508" s="4"/>
      <c r="C508" s="5"/>
    </row>
    <row r="509" spans="1:3" s="6" customFormat="1" ht="12.75">
      <c r="A509" s="93"/>
      <c r="B509" s="4"/>
      <c r="C509" s="5"/>
    </row>
    <row r="510" spans="1:3" s="6" customFormat="1" ht="12.75">
      <c r="A510" s="93"/>
      <c r="B510" s="4"/>
      <c r="C510" s="5"/>
    </row>
    <row r="511" spans="1:3" s="6" customFormat="1" ht="12.75">
      <c r="A511" s="93"/>
      <c r="B511" s="4"/>
      <c r="C511" s="5"/>
    </row>
    <row r="512" spans="1:3" s="6" customFormat="1" ht="12.75">
      <c r="A512" s="93"/>
      <c r="B512" s="4"/>
      <c r="C512" s="5"/>
    </row>
    <row r="513" spans="1:3" s="6" customFormat="1" ht="12.75">
      <c r="A513" s="93"/>
      <c r="B513" s="4"/>
      <c r="C513" s="5"/>
    </row>
    <row r="514" spans="1:3" s="6" customFormat="1" ht="12.75">
      <c r="A514" s="93"/>
      <c r="B514" s="4"/>
      <c r="C514" s="5"/>
    </row>
    <row r="515" spans="1:3" s="6" customFormat="1" ht="12.75">
      <c r="A515" s="93"/>
      <c r="B515" s="4"/>
      <c r="C515" s="5"/>
    </row>
    <row r="516" spans="1:3" s="6" customFormat="1" ht="12.75">
      <c r="A516" s="93"/>
      <c r="B516" s="4"/>
      <c r="C516" s="5"/>
    </row>
    <row r="517" spans="1:3" s="6" customFormat="1" ht="12.75">
      <c r="A517" s="93"/>
      <c r="B517" s="4"/>
      <c r="C517" s="5"/>
    </row>
    <row r="518" spans="1:3" s="6" customFormat="1" ht="12.75">
      <c r="A518" s="93"/>
      <c r="B518" s="4"/>
      <c r="C518" s="5"/>
    </row>
    <row r="519" spans="1:3" s="6" customFormat="1" ht="12.75">
      <c r="A519" s="93"/>
      <c r="B519" s="4"/>
      <c r="C519" s="5"/>
    </row>
    <row r="520" spans="1:3" s="6" customFormat="1" ht="12.75">
      <c r="A520" s="93"/>
      <c r="B520" s="4"/>
      <c r="C520" s="5"/>
    </row>
    <row r="521" spans="1:3" s="6" customFormat="1" ht="12.75">
      <c r="A521" s="93"/>
      <c r="B521" s="4"/>
      <c r="C521" s="5"/>
    </row>
    <row r="522" spans="1:3" s="6" customFormat="1" ht="12.75">
      <c r="A522" s="93"/>
      <c r="B522" s="4"/>
      <c r="C522" s="5"/>
    </row>
    <row r="523" spans="1:3" s="6" customFormat="1" ht="12.75">
      <c r="A523" s="93"/>
      <c r="B523" s="4"/>
      <c r="C523" s="5"/>
    </row>
    <row r="524" spans="1:3" s="6" customFormat="1" ht="12.75">
      <c r="A524" s="93"/>
      <c r="B524" s="4"/>
      <c r="C524" s="5"/>
    </row>
    <row r="525" spans="1:3" s="6" customFormat="1" ht="12.75">
      <c r="A525" s="93"/>
      <c r="B525" s="4"/>
      <c r="C525" s="5"/>
    </row>
    <row r="526" spans="1:3" s="6" customFormat="1" ht="12.75">
      <c r="A526" s="93"/>
      <c r="B526" s="4"/>
      <c r="C526" s="5"/>
    </row>
    <row r="527" spans="1:3" s="6" customFormat="1" ht="12.75">
      <c r="A527" s="93"/>
      <c r="B527" s="4"/>
      <c r="C527" s="5"/>
    </row>
    <row r="528" spans="1:3" s="6" customFormat="1" ht="12.75">
      <c r="A528" s="93"/>
      <c r="B528" s="4"/>
      <c r="C528" s="5"/>
    </row>
    <row r="529" spans="1:3" s="6" customFormat="1" ht="12.75">
      <c r="A529" s="93"/>
      <c r="B529" s="4"/>
      <c r="C529" s="5"/>
    </row>
    <row r="530" spans="1:3" s="6" customFormat="1" ht="12.75">
      <c r="A530" s="93"/>
      <c r="B530" s="4"/>
      <c r="C530" s="5"/>
    </row>
    <row r="531" spans="1:3" s="6" customFormat="1" ht="12.75">
      <c r="A531" s="93"/>
      <c r="B531" s="4"/>
      <c r="C531" s="5"/>
    </row>
    <row r="532" spans="1:3" s="6" customFormat="1" ht="12.75">
      <c r="A532" s="93"/>
      <c r="B532" s="4"/>
      <c r="C532" s="5"/>
    </row>
    <row r="533" spans="1:3" s="6" customFormat="1" ht="12.75">
      <c r="A533" s="93"/>
      <c r="B533" s="4"/>
      <c r="C533" s="5"/>
    </row>
    <row r="534" spans="1:3" s="6" customFormat="1" ht="12.75">
      <c r="A534" s="93"/>
      <c r="B534" s="4"/>
      <c r="C534" s="5"/>
    </row>
    <row r="535" spans="1:3" s="6" customFormat="1" ht="12.75">
      <c r="A535" s="93"/>
      <c r="B535" s="4"/>
      <c r="C535" s="5"/>
    </row>
    <row r="536" spans="1:3" s="6" customFormat="1" ht="12.75">
      <c r="A536" s="93"/>
      <c r="B536" s="4"/>
      <c r="C536" s="5"/>
    </row>
    <row r="537" spans="1:3" s="6" customFormat="1" ht="12.75">
      <c r="A537" s="93"/>
      <c r="B537" s="4"/>
      <c r="C537" s="5"/>
    </row>
    <row r="538" spans="1:3" s="6" customFormat="1" ht="12.75">
      <c r="A538" s="93"/>
      <c r="B538" s="4"/>
      <c r="C538" s="5"/>
    </row>
    <row r="539" spans="1:3" s="6" customFormat="1" ht="12.75">
      <c r="A539" s="93"/>
      <c r="B539" s="4"/>
      <c r="C539" s="5"/>
    </row>
    <row r="540" spans="1:3" s="6" customFormat="1" ht="12.75">
      <c r="A540" s="93"/>
      <c r="B540" s="4"/>
      <c r="C540" s="5"/>
    </row>
    <row r="541" spans="1:3" s="6" customFormat="1" ht="12.75">
      <c r="A541" s="93"/>
      <c r="B541" s="4"/>
      <c r="C541" s="5"/>
    </row>
    <row r="542" spans="1:3" s="6" customFormat="1" ht="12.75">
      <c r="A542" s="93"/>
      <c r="B542" s="4"/>
      <c r="C542" s="5"/>
    </row>
    <row r="543" spans="1:3" s="6" customFormat="1" ht="12.75">
      <c r="A543" s="93"/>
      <c r="B543" s="4"/>
      <c r="C543" s="5"/>
    </row>
    <row r="544" spans="1:3" s="6" customFormat="1" ht="12.75">
      <c r="A544" s="93"/>
      <c r="B544" s="4"/>
      <c r="C544" s="5"/>
    </row>
  </sheetData>
  <sheetProtection password="CAF5" sheet="1"/>
  <mergeCells count="38">
    <mergeCell ref="A2:F2"/>
    <mergeCell ref="A3:F3"/>
    <mergeCell ref="A4:F4"/>
    <mergeCell ref="B5:D5"/>
    <mergeCell ref="E5:F5"/>
    <mergeCell ref="B6:D6"/>
    <mergeCell ref="E6:F6"/>
    <mergeCell ref="B13:D13"/>
    <mergeCell ref="B7:D7"/>
    <mergeCell ref="E7:F7"/>
    <mergeCell ref="B8:D8"/>
    <mergeCell ref="E8:F8"/>
    <mergeCell ref="B9:D9"/>
    <mergeCell ref="E9:F9"/>
    <mergeCell ref="B10:D10"/>
    <mergeCell ref="E10:F10"/>
    <mergeCell ref="B11:D11"/>
    <mergeCell ref="E11:F11"/>
    <mergeCell ref="B12:D12"/>
    <mergeCell ref="E12:F12"/>
    <mergeCell ref="B14:D14"/>
    <mergeCell ref="E14:F14"/>
    <mergeCell ref="B15:D15"/>
    <mergeCell ref="B17:D17"/>
    <mergeCell ref="B16:D16"/>
    <mergeCell ref="E16:F16"/>
    <mergeCell ref="B18:D18"/>
    <mergeCell ref="E18:F18"/>
    <mergeCell ref="B20:D20"/>
    <mergeCell ref="E20:F20"/>
    <mergeCell ref="B19:D19"/>
    <mergeCell ref="B21:D21"/>
    <mergeCell ref="E21:F21"/>
    <mergeCell ref="B22:D22"/>
    <mergeCell ref="B24:D24"/>
    <mergeCell ref="E24:F24"/>
    <mergeCell ref="B23:D23"/>
    <mergeCell ref="E23:F23"/>
  </mergeCells>
  <printOptions horizontalCentered="1"/>
  <pageMargins left="0.5905511811023623" right="0.5905511811023623" top="0.984251968503937" bottom="0.984251968503937" header="0" footer="0"/>
  <pageSetup firstPageNumber="2" useFirstPageNumber="1" fitToHeight="4" horizontalDpi="300" verticalDpi="300" orientation="portrait" paperSize="9" scale="73" r:id="rId1"/>
  <headerFooter scaleWithDoc="0" alignWithMargins="0">
    <oddHeader>&amp;RR3-676/2204 Sp. Pohanca – Kapele od km 3.350 do km 3.780; IV. FAZA
REGIONALNA CESTA
</oddHeader>
    <oddFooter>&amp;R
&amp;P</oddFooter>
    <firstFooter>&amp;R&amp;P</firstFooter>
  </headerFooter>
  <rowBreaks count="5" manualBreakCount="5">
    <brk id="23" max="255" man="1"/>
    <brk id="42" max="255" man="1"/>
    <brk id="67" max="5" man="1"/>
    <brk id="88" max="255" man="1"/>
    <brk id="117" max="5" man="1"/>
  </rowBreaks>
</worksheet>
</file>

<file path=xl/worksheets/sheet4.xml><?xml version="1.0" encoding="utf-8"?>
<worksheet xmlns="http://schemas.openxmlformats.org/spreadsheetml/2006/main" xmlns:r="http://schemas.openxmlformats.org/officeDocument/2006/relationships">
  <dimension ref="A1:F556"/>
  <sheetViews>
    <sheetView view="pageLayout" zoomScaleNormal="115" zoomScaleSheetLayoutView="115" workbookViewId="0" topLeftCell="A7">
      <selection activeCell="E14" sqref="E14:F14"/>
    </sheetView>
  </sheetViews>
  <sheetFormatPr defaultColWidth="9.00390625" defaultRowHeight="12.75"/>
  <cols>
    <col min="1" max="1" width="10.125" style="93" bestFit="1" customWidth="1"/>
    <col min="2" max="2" width="44.25390625" style="4" customWidth="1"/>
    <col min="3" max="3" width="9.125" style="5" customWidth="1"/>
    <col min="4" max="5" width="15.75390625" style="6" customWidth="1"/>
    <col min="6" max="6" width="18.75390625" style="6" customWidth="1"/>
    <col min="7" max="16384" width="9.125" style="5" customWidth="1"/>
  </cols>
  <sheetData>
    <row r="1" spans="1:6" ht="26.25" customHeight="1">
      <c r="A1" s="3"/>
      <c r="E1" s="7"/>
      <c r="F1" s="7"/>
    </row>
    <row r="2" spans="1:6" ht="54.75" customHeight="1">
      <c r="A2" s="263" t="s">
        <v>32</v>
      </c>
      <c r="B2" s="263"/>
      <c r="C2" s="263"/>
      <c r="D2" s="263"/>
      <c r="E2" s="263"/>
      <c r="F2" s="263"/>
    </row>
    <row r="3" spans="1:6" ht="47.25" customHeight="1">
      <c r="A3" s="264" t="s">
        <v>438</v>
      </c>
      <c r="B3" s="264"/>
      <c r="C3" s="264"/>
      <c r="D3" s="264"/>
      <c r="E3" s="264"/>
      <c r="F3" s="264"/>
    </row>
    <row r="4" spans="1:6" s="8" customFormat="1" ht="45" customHeight="1">
      <c r="A4" s="265" t="s">
        <v>126</v>
      </c>
      <c r="B4" s="265"/>
      <c r="C4" s="265"/>
      <c r="D4" s="265"/>
      <c r="E4" s="265"/>
      <c r="F4" s="265"/>
    </row>
    <row r="5" spans="1:6" ht="12.75">
      <c r="A5" s="9"/>
      <c r="B5" s="257"/>
      <c r="C5" s="257"/>
      <c r="D5" s="257"/>
      <c r="E5" s="262"/>
      <c r="F5" s="262"/>
    </row>
    <row r="6" spans="1:6" ht="12.75">
      <c r="A6" s="9"/>
      <c r="B6" s="266"/>
      <c r="C6" s="257"/>
      <c r="D6" s="257"/>
      <c r="E6" s="262"/>
      <c r="F6" s="262"/>
    </row>
    <row r="7" spans="1:6" ht="12.75">
      <c r="A7" s="9"/>
      <c r="B7" s="257"/>
      <c r="C7" s="257"/>
      <c r="D7" s="257"/>
      <c r="E7" s="262"/>
      <c r="F7" s="262"/>
    </row>
    <row r="8" spans="1:6" ht="12.75">
      <c r="A8" s="9"/>
      <c r="B8" s="257"/>
      <c r="C8" s="257"/>
      <c r="D8" s="257"/>
      <c r="E8" s="262"/>
      <c r="F8" s="262"/>
    </row>
    <row r="9" spans="1:6" ht="12.75">
      <c r="A9" s="9"/>
      <c r="B9" s="257"/>
      <c r="C9" s="257"/>
      <c r="D9" s="257"/>
      <c r="E9" s="262"/>
      <c r="F9" s="262"/>
    </row>
    <row r="10" spans="1:6" ht="12.75">
      <c r="A10" s="9"/>
      <c r="B10" s="257"/>
      <c r="C10" s="257"/>
      <c r="D10" s="257"/>
      <c r="E10" s="262"/>
      <c r="F10" s="262"/>
    </row>
    <row r="11" spans="1:6" ht="12.75">
      <c r="A11" s="9"/>
      <c r="B11" s="257"/>
      <c r="C11" s="257"/>
      <c r="D11" s="257"/>
      <c r="E11" s="262"/>
      <c r="F11" s="262"/>
    </row>
    <row r="12" spans="1:6" ht="12.75">
      <c r="A12" s="9"/>
      <c r="B12" s="257"/>
      <c r="C12" s="257"/>
      <c r="D12" s="257"/>
      <c r="E12" s="262"/>
      <c r="F12" s="262"/>
    </row>
    <row r="13" spans="1:6" s="12" customFormat="1" ht="15">
      <c r="A13" s="10" t="s">
        <v>27</v>
      </c>
      <c r="B13" s="261" t="s">
        <v>29</v>
      </c>
      <c r="C13" s="261"/>
      <c r="D13" s="261"/>
      <c r="E13" s="230">
        <f>F70</f>
        <v>0</v>
      </c>
      <c r="F13" s="230"/>
    </row>
    <row r="14" spans="1:6" s="12" customFormat="1" ht="15">
      <c r="A14" s="10"/>
      <c r="B14" s="257"/>
      <c r="C14" s="257"/>
      <c r="D14" s="257"/>
      <c r="E14" s="258"/>
      <c r="F14" s="258"/>
    </row>
    <row r="15" spans="1:6" s="12" customFormat="1" ht="15">
      <c r="A15" s="10" t="s">
        <v>28</v>
      </c>
      <c r="B15" s="261" t="s">
        <v>30</v>
      </c>
      <c r="C15" s="261"/>
      <c r="D15" s="261"/>
      <c r="E15" s="230">
        <f>F106</f>
        <v>0</v>
      </c>
      <c r="F15" s="230"/>
    </row>
    <row r="16" spans="1:6" s="12" customFormat="1" ht="15">
      <c r="A16" s="10"/>
      <c r="B16" s="257"/>
      <c r="C16" s="257"/>
      <c r="D16" s="257"/>
      <c r="E16" s="258"/>
      <c r="F16" s="258"/>
    </row>
    <row r="17" spans="1:6" s="12" customFormat="1" ht="15">
      <c r="A17" s="10" t="s">
        <v>9</v>
      </c>
      <c r="B17" s="261" t="s">
        <v>20</v>
      </c>
      <c r="C17" s="261"/>
      <c r="D17" s="261"/>
      <c r="E17" s="230">
        <f>F129</f>
        <v>0</v>
      </c>
      <c r="F17" s="230"/>
    </row>
    <row r="18" spans="1:6" s="12" customFormat="1" ht="15.75" thickBot="1">
      <c r="A18" s="13"/>
      <c r="B18" s="259"/>
      <c r="C18" s="259"/>
      <c r="D18" s="259"/>
      <c r="E18" s="260"/>
      <c r="F18" s="260"/>
    </row>
    <row r="19" spans="1:6" s="12" customFormat="1" ht="15">
      <c r="A19" s="10"/>
      <c r="B19" s="250"/>
      <c r="C19" s="250"/>
      <c r="D19" s="250"/>
      <c r="E19" s="251"/>
      <c r="F19" s="251"/>
    </row>
    <row r="20" spans="1:6" s="16" customFormat="1" ht="15.75">
      <c r="A20" s="14"/>
      <c r="B20" s="252" t="s">
        <v>34</v>
      </c>
      <c r="C20" s="252"/>
      <c r="D20" s="252"/>
      <c r="E20" s="231">
        <f>SUM(E13:E17)</f>
        <v>0</v>
      </c>
      <c r="F20" s="231"/>
    </row>
    <row r="21" spans="1:6" s="16" customFormat="1" ht="15.75">
      <c r="A21" s="14"/>
      <c r="B21" s="255"/>
      <c r="C21" s="255"/>
      <c r="D21" s="255"/>
      <c r="E21" s="256"/>
      <c r="F21" s="256"/>
    </row>
    <row r="22" spans="1:6" s="18" customFormat="1" ht="15.75">
      <c r="A22" s="17"/>
      <c r="B22" s="253"/>
      <c r="C22" s="253"/>
      <c r="D22" s="253"/>
      <c r="E22" s="254"/>
      <c r="F22" s="254"/>
    </row>
    <row r="23" spans="1:6" ht="12.75">
      <c r="A23" s="19" t="s">
        <v>12</v>
      </c>
      <c r="B23" s="20" t="s">
        <v>13</v>
      </c>
      <c r="C23" s="21" t="s">
        <v>24</v>
      </c>
      <c r="D23" s="21" t="s">
        <v>14</v>
      </c>
      <c r="E23" s="21" t="s">
        <v>15</v>
      </c>
      <c r="F23" s="21" t="s">
        <v>16</v>
      </c>
    </row>
    <row r="24" spans="1:6" ht="12.75">
      <c r="A24" s="22"/>
      <c r="B24" s="23"/>
      <c r="C24" s="24"/>
      <c r="D24" s="25"/>
      <c r="E24" s="25"/>
      <c r="F24" s="25"/>
    </row>
    <row r="25" spans="1:6" s="24" customFormat="1" ht="12.75">
      <c r="A25" s="26"/>
      <c r="B25" s="27"/>
      <c r="C25" s="28"/>
      <c r="D25" s="25"/>
      <c r="F25" s="25"/>
    </row>
    <row r="26" spans="1:6" s="24" customFormat="1" ht="12.75">
      <c r="A26" s="26"/>
      <c r="B26" s="27"/>
      <c r="C26" s="28"/>
      <c r="D26" s="25"/>
      <c r="F26" s="25"/>
    </row>
    <row r="27" spans="1:6" s="24" customFormat="1" ht="110.25">
      <c r="A27" s="29"/>
      <c r="B27" s="30" t="str">
        <f>A4</f>
        <v>Izgradnja oziroma rekonstrukcija pločnika in AP
ob občinski cesti LC 024662 Glogov Brod – Dečno selo in
 ob državni cesti R3-676/2204 Sp. Pohanca – Kapele od km 2.590 do km 3.790</v>
      </c>
      <c r="C27" s="31"/>
      <c r="D27" s="31"/>
      <c r="E27" s="32"/>
      <c r="F27" s="32"/>
    </row>
    <row r="28" spans="1:6" s="24" customFormat="1" ht="15.75">
      <c r="A28" s="29"/>
      <c r="B28" s="31"/>
      <c r="C28" s="31"/>
      <c r="D28" s="31"/>
      <c r="E28" s="32"/>
      <c r="F28" s="32"/>
    </row>
    <row r="29" spans="1:6" s="24" customFormat="1" ht="15.75">
      <c r="A29" s="29"/>
      <c r="B29" s="30"/>
      <c r="C29" s="15"/>
      <c r="D29" s="32"/>
      <c r="E29" s="32"/>
      <c r="F29" s="32"/>
    </row>
    <row r="30" spans="1:6" ht="15.75">
      <c r="A30" s="14" t="s">
        <v>27</v>
      </c>
      <c r="B30" s="30" t="s">
        <v>31</v>
      </c>
      <c r="C30" s="15"/>
      <c r="D30" s="32"/>
      <c r="E30" s="32"/>
      <c r="F30" s="32"/>
    </row>
    <row r="31" spans="1:6" ht="15.75">
      <c r="A31" s="14" t="s">
        <v>50</v>
      </c>
      <c r="B31" s="30" t="s">
        <v>51</v>
      </c>
      <c r="C31" s="15"/>
      <c r="D31" s="32"/>
      <c r="E31" s="32"/>
      <c r="F31" s="32"/>
    </row>
    <row r="32" spans="1:6" ht="15.75">
      <c r="A32" s="14"/>
      <c r="B32" s="30"/>
      <c r="C32" s="15"/>
      <c r="D32" s="32"/>
      <c r="E32" s="1"/>
      <c r="F32" s="32"/>
    </row>
    <row r="33" spans="1:6" ht="30">
      <c r="A33" s="40" t="s">
        <v>37</v>
      </c>
      <c r="B33" s="11" t="s">
        <v>80</v>
      </c>
      <c r="C33" s="34" t="s">
        <v>79</v>
      </c>
      <c r="D33" s="35">
        <v>52</v>
      </c>
      <c r="E33" s="96"/>
      <c r="F33" s="37">
        <f>(D33*E33)</f>
        <v>0</v>
      </c>
    </row>
    <row r="34" spans="1:6" ht="38.25">
      <c r="A34" s="40"/>
      <c r="B34" s="4" t="s">
        <v>153</v>
      </c>
      <c r="C34" s="34"/>
      <c r="D34" s="35"/>
      <c r="E34" s="96"/>
      <c r="F34" s="37"/>
    </row>
    <row r="35" spans="1:6" ht="15">
      <c r="A35" s="40"/>
      <c r="B35" s="11"/>
      <c r="C35" s="34"/>
      <c r="D35" s="35"/>
      <c r="E35" s="96"/>
      <c r="F35" s="37"/>
    </row>
    <row r="36" spans="1:6" ht="30">
      <c r="A36" s="38" t="s">
        <v>115</v>
      </c>
      <c r="B36" s="11" t="s">
        <v>84</v>
      </c>
      <c r="C36" s="34" t="s">
        <v>79</v>
      </c>
      <c r="D36" s="35">
        <v>190</v>
      </c>
      <c r="E36" s="2"/>
      <c r="F36" s="37">
        <f>(D36*E36)</f>
        <v>0</v>
      </c>
    </row>
    <row r="37" spans="1:6" ht="127.5">
      <c r="A37" s="38"/>
      <c r="B37" s="4" t="s">
        <v>152</v>
      </c>
      <c r="C37" s="34"/>
      <c r="D37" s="35"/>
      <c r="E37" s="2"/>
      <c r="F37" s="37"/>
    </row>
    <row r="38" spans="1:6" s="99" customFormat="1" ht="15">
      <c r="A38" s="53"/>
      <c r="B38" s="84"/>
      <c r="C38" s="34"/>
      <c r="D38" s="35"/>
      <c r="E38" s="2"/>
      <c r="F38" s="37"/>
    </row>
    <row r="39" spans="1:6" ht="15.75">
      <c r="A39" s="14" t="s">
        <v>52</v>
      </c>
      <c r="B39" s="30" t="s">
        <v>53</v>
      </c>
      <c r="C39" s="15"/>
      <c r="D39" s="44"/>
      <c r="E39" s="1"/>
      <c r="F39" s="32"/>
    </row>
    <row r="40" spans="1:6" ht="15.75">
      <c r="A40" s="14"/>
      <c r="B40" s="30"/>
      <c r="C40" s="15"/>
      <c r="D40" s="44"/>
      <c r="E40" s="1"/>
      <c r="F40" s="32"/>
    </row>
    <row r="41" spans="1:6" ht="30">
      <c r="A41" s="38" t="s">
        <v>86</v>
      </c>
      <c r="B41" s="11" t="s">
        <v>85</v>
      </c>
      <c r="C41" s="34" t="s">
        <v>77</v>
      </c>
      <c r="D41" s="35">
        <v>320</v>
      </c>
      <c r="E41" s="2"/>
      <c r="F41" s="37">
        <f>(D41*E41)</f>
        <v>0</v>
      </c>
    </row>
    <row r="42" spans="1:6" ht="15.75">
      <c r="A42" s="14"/>
      <c r="B42" s="30"/>
      <c r="C42" s="15"/>
      <c r="D42" s="44"/>
      <c r="E42" s="1"/>
      <c r="F42" s="32"/>
    </row>
    <row r="43" spans="1:6" ht="31.5">
      <c r="A43" s="14" t="s">
        <v>154</v>
      </c>
      <c r="B43" s="30" t="s">
        <v>155</v>
      </c>
      <c r="C43" s="15"/>
      <c r="D43" s="44"/>
      <c r="E43" s="1"/>
      <c r="F43" s="32"/>
    </row>
    <row r="44" spans="1:6" ht="15.75">
      <c r="A44" s="14"/>
      <c r="B44" s="30"/>
      <c r="C44" s="15"/>
      <c r="D44" s="44"/>
      <c r="E44" s="1"/>
      <c r="F44" s="32"/>
    </row>
    <row r="45" spans="1:6" ht="45">
      <c r="A45" s="38" t="s">
        <v>279</v>
      </c>
      <c r="B45" s="11" t="s">
        <v>278</v>
      </c>
      <c r="C45" s="34" t="s">
        <v>77</v>
      </c>
      <c r="D45" s="35">
        <v>515</v>
      </c>
      <c r="E45" s="2"/>
      <c r="F45" s="37">
        <f>(D45*E45)</f>
        <v>0</v>
      </c>
    </row>
    <row r="46" spans="1:6" ht="51">
      <c r="A46" s="38"/>
      <c r="B46" s="79" t="s">
        <v>280</v>
      </c>
      <c r="C46" s="34"/>
      <c r="D46" s="35"/>
      <c r="E46" s="2"/>
      <c r="F46" s="37"/>
    </row>
    <row r="47" spans="1:6" ht="15.75">
      <c r="A47" s="14"/>
      <c r="B47" s="30"/>
      <c r="C47" s="15"/>
      <c r="D47" s="44"/>
      <c r="E47" s="1"/>
      <c r="F47" s="32"/>
    </row>
    <row r="48" spans="1:6" ht="15.75">
      <c r="A48" s="14" t="s">
        <v>54</v>
      </c>
      <c r="B48" s="16" t="s">
        <v>55</v>
      </c>
      <c r="C48" s="15"/>
      <c r="D48" s="44"/>
      <c r="E48" s="1"/>
      <c r="F48" s="32"/>
    </row>
    <row r="49" spans="1:6" s="52" customFormat="1" ht="15">
      <c r="A49" s="48"/>
      <c r="B49" s="49"/>
      <c r="C49" s="34"/>
      <c r="D49" s="50"/>
      <c r="E49" s="97"/>
      <c r="F49" s="51"/>
    </row>
    <row r="50" spans="1:6" s="52" customFormat="1" ht="30">
      <c r="A50" s="53" t="s">
        <v>284</v>
      </c>
      <c r="B50" s="11" t="s">
        <v>283</v>
      </c>
      <c r="C50" s="34" t="s">
        <v>79</v>
      </c>
      <c r="D50" s="35">
        <v>187</v>
      </c>
      <c r="E50" s="2"/>
      <c r="F50" s="37">
        <f>(D50*E50)</f>
        <v>0</v>
      </c>
    </row>
    <row r="51" spans="1:6" s="52" customFormat="1" ht="25.5">
      <c r="A51" s="53"/>
      <c r="B51" s="4" t="s">
        <v>158</v>
      </c>
      <c r="C51" s="34"/>
      <c r="D51" s="35"/>
      <c r="E51" s="2"/>
      <c r="F51" s="37"/>
    </row>
    <row r="52" spans="1:6" s="52" customFormat="1" ht="15">
      <c r="A52" s="53"/>
      <c r="B52" s="4"/>
      <c r="C52" s="34"/>
      <c r="D52" s="35"/>
      <c r="E52" s="2"/>
      <c r="F52" s="37"/>
    </row>
    <row r="53" spans="1:6" ht="15.75">
      <c r="A53" s="14" t="s">
        <v>56</v>
      </c>
      <c r="B53" s="16" t="s">
        <v>57</v>
      </c>
      <c r="C53" s="15"/>
      <c r="D53" s="44"/>
      <c r="E53" s="1"/>
      <c r="F53" s="32"/>
    </row>
    <row r="54" spans="1:6" ht="15.75">
      <c r="A54" s="14"/>
      <c r="B54" s="16"/>
      <c r="C54" s="15"/>
      <c r="D54" s="44"/>
      <c r="E54" s="1"/>
      <c r="F54" s="32"/>
    </row>
    <row r="55" spans="1:6" ht="30">
      <c r="A55" s="40" t="s">
        <v>38</v>
      </c>
      <c r="B55" s="11" t="s">
        <v>159</v>
      </c>
      <c r="C55" s="34" t="s">
        <v>77</v>
      </c>
      <c r="D55" s="35">
        <v>40</v>
      </c>
      <c r="E55" s="2"/>
      <c r="F55" s="37">
        <f>(D55*E55)</f>
        <v>0</v>
      </c>
    </row>
    <row r="56" spans="1:6" ht="15.75">
      <c r="A56" s="14"/>
      <c r="B56" s="16"/>
      <c r="C56" s="15"/>
      <c r="D56" s="44"/>
      <c r="E56" s="1"/>
      <c r="F56" s="32"/>
    </row>
    <row r="57" spans="1:6" ht="18">
      <c r="A57" s="40" t="s">
        <v>39</v>
      </c>
      <c r="B57" s="49" t="s">
        <v>40</v>
      </c>
      <c r="C57" s="34" t="s">
        <v>77</v>
      </c>
      <c r="D57" s="35">
        <v>80</v>
      </c>
      <c r="E57" s="2"/>
      <c r="F57" s="37">
        <f>(D57*E57)</f>
        <v>0</v>
      </c>
    </row>
    <row r="58" spans="1:6" ht="25.5">
      <c r="A58" s="40"/>
      <c r="B58" s="39" t="s">
        <v>160</v>
      </c>
      <c r="C58" s="34"/>
      <c r="D58" s="35"/>
      <c r="E58" s="2"/>
      <c r="F58" s="37"/>
    </row>
    <row r="59" spans="1:6" ht="15">
      <c r="A59" s="40"/>
      <c r="B59" s="11"/>
      <c r="C59" s="34"/>
      <c r="D59" s="35"/>
      <c r="E59" s="2"/>
      <c r="F59" s="37"/>
    </row>
    <row r="60" spans="1:6" ht="31.5">
      <c r="A60" s="14" t="s">
        <v>72</v>
      </c>
      <c r="B60" s="30" t="s">
        <v>73</v>
      </c>
      <c r="C60" s="15"/>
      <c r="D60" s="44"/>
      <c r="E60" s="1"/>
      <c r="F60" s="32"/>
    </row>
    <row r="61" spans="1:6" ht="15">
      <c r="A61" s="12"/>
      <c r="B61" s="11"/>
      <c r="C61" s="34"/>
      <c r="D61" s="35"/>
      <c r="E61" s="2"/>
      <c r="F61" s="37"/>
    </row>
    <row r="62" spans="1:6" ht="30">
      <c r="A62" s="38" t="s">
        <v>121</v>
      </c>
      <c r="B62" s="11" t="s">
        <v>122</v>
      </c>
      <c r="C62" s="34" t="s">
        <v>74</v>
      </c>
      <c r="D62" s="35">
        <f>SUM(D68)</f>
        <v>380</v>
      </c>
      <c r="E62" s="2"/>
      <c r="F62" s="37">
        <f>(D62*E62)</f>
        <v>0</v>
      </c>
    </row>
    <row r="63" spans="1:6" ht="15">
      <c r="A63" s="38"/>
      <c r="B63" s="11"/>
      <c r="C63" s="34"/>
      <c r="D63" s="35"/>
      <c r="E63" s="2"/>
      <c r="F63" s="37"/>
    </row>
    <row r="64" spans="1:6" ht="30">
      <c r="A64" s="38" t="s">
        <v>95</v>
      </c>
      <c r="B64" s="11" t="s">
        <v>96</v>
      </c>
      <c r="C64" s="34" t="s">
        <v>79</v>
      </c>
      <c r="D64" s="35">
        <f>D33-((D55*0.15)+(D104*0.15))</f>
        <v>40</v>
      </c>
      <c r="E64" s="2"/>
      <c r="F64" s="37">
        <f>(D64*E64)</f>
        <v>0</v>
      </c>
    </row>
    <row r="65" spans="1:6" ht="15">
      <c r="A65" s="38"/>
      <c r="B65" s="11"/>
      <c r="C65" s="34"/>
      <c r="D65" s="35"/>
      <c r="E65" s="2"/>
      <c r="F65" s="37"/>
    </row>
    <row r="66" spans="1:6" ht="18">
      <c r="A66" s="38" t="s">
        <v>97</v>
      </c>
      <c r="B66" s="11" t="s">
        <v>98</v>
      </c>
      <c r="C66" s="34" t="s">
        <v>77</v>
      </c>
      <c r="D66" s="35">
        <v>50</v>
      </c>
      <c r="E66" s="2"/>
      <c r="F66" s="37">
        <f>(D66*E66)</f>
        <v>0</v>
      </c>
    </row>
    <row r="67" spans="1:6" ht="15">
      <c r="A67" s="38"/>
      <c r="B67" s="11"/>
      <c r="C67" s="34"/>
      <c r="D67" s="35"/>
      <c r="E67" s="2"/>
      <c r="F67" s="37"/>
    </row>
    <row r="68" spans="1:6" ht="45">
      <c r="A68" s="38" t="s">
        <v>76</v>
      </c>
      <c r="B68" s="11" t="s">
        <v>93</v>
      </c>
      <c r="C68" s="34" t="s">
        <v>74</v>
      </c>
      <c r="D68" s="35">
        <f>(D36)*2</f>
        <v>380</v>
      </c>
      <c r="E68" s="2"/>
      <c r="F68" s="37">
        <f>(D68*E68)</f>
        <v>0</v>
      </c>
    </row>
    <row r="69" spans="1:6" ht="15">
      <c r="A69" s="54"/>
      <c r="B69" s="11"/>
      <c r="C69" s="34"/>
      <c r="D69" s="35"/>
      <c r="E69" s="2"/>
      <c r="F69" s="37"/>
    </row>
    <row r="70" spans="1:6" ht="15.75">
      <c r="A70" s="55"/>
      <c r="B70" s="56" t="s">
        <v>1</v>
      </c>
      <c r="C70" s="15"/>
      <c r="D70" s="44"/>
      <c r="E70" s="1"/>
      <c r="F70" s="32">
        <f>SUM(F32:F69)</f>
        <v>0</v>
      </c>
    </row>
    <row r="71" spans="1:6" ht="12.75" customHeight="1">
      <c r="A71" s="55"/>
      <c r="B71" s="56"/>
      <c r="C71" s="15"/>
      <c r="D71" s="44"/>
      <c r="E71" s="1"/>
      <c r="F71" s="32"/>
    </row>
    <row r="72" spans="1:6" ht="15.75">
      <c r="A72" s="14" t="s">
        <v>28</v>
      </c>
      <c r="B72" s="30" t="s">
        <v>35</v>
      </c>
      <c r="C72" s="15"/>
      <c r="D72" s="44"/>
      <c r="E72" s="1"/>
      <c r="F72" s="32"/>
    </row>
    <row r="73" spans="1:6" ht="15.75">
      <c r="A73" s="14" t="s">
        <v>58</v>
      </c>
      <c r="B73" s="30" t="s">
        <v>59</v>
      </c>
      <c r="C73" s="15"/>
      <c r="D73" s="44"/>
      <c r="E73" s="1"/>
      <c r="F73" s="32"/>
    </row>
    <row r="74" spans="1:6" ht="15.75">
      <c r="A74" s="14" t="s">
        <v>60</v>
      </c>
      <c r="B74" s="57" t="s">
        <v>61</v>
      </c>
      <c r="C74" s="15"/>
      <c r="D74" s="44"/>
      <c r="E74" s="1"/>
      <c r="F74" s="32"/>
    </row>
    <row r="75" spans="1:6" ht="15.75">
      <c r="A75" s="14"/>
      <c r="B75" s="57"/>
      <c r="C75" s="15"/>
      <c r="D75" s="44"/>
      <c r="E75" s="1"/>
      <c r="F75" s="32"/>
    </row>
    <row r="76" spans="1:6" ht="45">
      <c r="A76" s="38" t="s">
        <v>41</v>
      </c>
      <c r="B76" s="11" t="s">
        <v>91</v>
      </c>
      <c r="C76" s="34" t="s">
        <v>79</v>
      </c>
      <c r="D76" s="35">
        <v>65</v>
      </c>
      <c r="E76" s="2"/>
      <c r="F76" s="37">
        <f>(D76*E76)</f>
        <v>0</v>
      </c>
    </row>
    <row r="77" spans="1:6" ht="15.75">
      <c r="A77" s="14"/>
      <c r="B77" s="57"/>
      <c r="C77" s="15"/>
      <c r="D77" s="44"/>
      <c r="E77" s="1"/>
      <c r="F77" s="32"/>
    </row>
    <row r="78" spans="1:6" ht="34.5" customHeight="1">
      <c r="A78" s="14" t="s">
        <v>63</v>
      </c>
      <c r="B78" s="58" t="s">
        <v>62</v>
      </c>
      <c r="C78" s="15"/>
      <c r="D78" s="44"/>
      <c r="E78" s="1"/>
      <c r="F78" s="32"/>
    </row>
    <row r="79" spans="1:6" ht="15.75">
      <c r="A79" s="14"/>
      <c r="B79" s="59"/>
      <c r="C79" s="15"/>
      <c r="D79" s="44"/>
      <c r="E79" s="1"/>
      <c r="F79" s="32"/>
    </row>
    <row r="80" spans="1:6" ht="45">
      <c r="A80" s="53" t="s">
        <v>290</v>
      </c>
      <c r="B80" s="60" t="s">
        <v>166</v>
      </c>
      <c r="C80" s="34" t="s">
        <v>77</v>
      </c>
      <c r="D80" s="35">
        <v>170</v>
      </c>
      <c r="E80" s="2"/>
      <c r="F80" s="37">
        <f>(D80*E80)</f>
        <v>0</v>
      </c>
    </row>
    <row r="81" spans="1:6" ht="15">
      <c r="A81" s="53"/>
      <c r="B81" s="61" t="s">
        <v>289</v>
      </c>
      <c r="C81" s="34"/>
      <c r="D81" s="35"/>
      <c r="E81" s="2"/>
      <c r="F81" s="37"/>
    </row>
    <row r="82" spans="1:6" ht="15">
      <c r="A82" s="53"/>
      <c r="B82" s="61"/>
      <c r="C82" s="34"/>
      <c r="D82" s="35"/>
      <c r="E82" s="2"/>
      <c r="F82" s="37"/>
    </row>
    <row r="83" spans="1:6" ht="15.75">
      <c r="A83" s="14" t="s">
        <v>64</v>
      </c>
      <c r="B83" s="30" t="s">
        <v>65</v>
      </c>
      <c r="C83" s="15"/>
      <c r="D83" s="44"/>
      <c r="E83" s="1"/>
      <c r="F83" s="32"/>
    </row>
    <row r="84" spans="1:6" ht="31.5">
      <c r="A84" s="62" t="s">
        <v>82</v>
      </c>
      <c r="B84" s="63" t="s">
        <v>83</v>
      </c>
      <c r="C84" s="34"/>
      <c r="D84" s="35"/>
      <c r="E84" s="2"/>
      <c r="F84" s="37"/>
    </row>
    <row r="85" spans="1:6" ht="15.75">
      <c r="A85" s="62"/>
      <c r="B85" s="63"/>
      <c r="C85" s="34"/>
      <c r="D85" s="35"/>
      <c r="E85" s="2"/>
      <c r="F85" s="37"/>
    </row>
    <row r="86" spans="1:6" ht="45">
      <c r="A86" s="40" t="s">
        <v>291</v>
      </c>
      <c r="B86" s="64" t="s">
        <v>167</v>
      </c>
      <c r="C86" s="34" t="s">
        <v>77</v>
      </c>
      <c r="D86" s="65">
        <v>170</v>
      </c>
      <c r="E86" s="2"/>
      <c r="F86" s="37">
        <f>(D86*E86)</f>
        <v>0</v>
      </c>
    </row>
    <row r="87" spans="1:6" ht="15">
      <c r="A87" s="40"/>
      <c r="B87" s="66" t="s">
        <v>289</v>
      </c>
      <c r="C87" s="34"/>
      <c r="D87" s="65"/>
      <c r="E87" s="2"/>
      <c r="F87" s="37"/>
    </row>
    <row r="88" spans="1:6" ht="15">
      <c r="A88" s="40"/>
      <c r="B88" s="64"/>
      <c r="C88" s="34"/>
      <c r="D88" s="65"/>
      <c r="E88" s="2"/>
      <c r="F88" s="37"/>
    </row>
    <row r="89" spans="1:6" ht="45">
      <c r="A89" s="40" t="s">
        <v>292</v>
      </c>
      <c r="B89" s="64" t="s">
        <v>168</v>
      </c>
      <c r="C89" s="34" t="s">
        <v>77</v>
      </c>
      <c r="D89" s="65">
        <v>105</v>
      </c>
      <c r="E89" s="2"/>
      <c r="F89" s="37">
        <f>(D89*E89)</f>
        <v>0</v>
      </c>
    </row>
    <row r="90" spans="1:6" ht="15">
      <c r="A90" s="40"/>
      <c r="B90" s="66" t="s">
        <v>294</v>
      </c>
      <c r="C90" s="34"/>
      <c r="D90" s="65"/>
      <c r="E90" s="2"/>
      <c r="F90" s="37"/>
    </row>
    <row r="91" spans="1:6" ht="15">
      <c r="A91" s="40"/>
      <c r="B91" s="64"/>
      <c r="C91" s="34"/>
      <c r="D91" s="65"/>
      <c r="E91" s="2"/>
      <c r="F91" s="37"/>
    </row>
    <row r="92" spans="1:6" ht="15.75">
      <c r="A92" s="17" t="s">
        <v>107</v>
      </c>
      <c r="B92" s="100" t="s">
        <v>109</v>
      </c>
      <c r="C92" s="101"/>
      <c r="D92" s="102"/>
      <c r="E92" s="113"/>
      <c r="F92" s="103"/>
    </row>
    <row r="93" spans="1:6" ht="15.75">
      <c r="A93" s="17" t="s">
        <v>110</v>
      </c>
      <c r="B93" s="100" t="s">
        <v>108</v>
      </c>
      <c r="C93" s="101"/>
      <c r="D93" s="102"/>
      <c r="E93" s="113"/>
      <c r="F93" s="103"/>
    </row>
    <row r="94" spans="1:6" ht="15.75">
      <c r="A94" s="17"/>
      <c r="B94" s="100"/>
      <c r="C94" s="101"/>
      <c r="D94" s="102"/>
      <c r="E94" s="113"/>
      <c r="F94" s="103"/>
    </row>
    <row r="95" spans="1:6" ht="45">
      <c r="A95" s="53" t="s">
        <v>111</v>
      </c>
      <c r="B95" s="104" t="s">
        <v>112</v>
      </c>
      <c r="C95" s="34" t="s">
        <v>78</v>
      </c>
      <c r="D95" s="35">
        <v>90</v>
      </c>
      <c r="E95" s="2"/>
      <c r="F95" s="37">
        <f>(D95*E95)</f>
        <v>0</v>
      </c>
    </row>
    <row r="96" spans="1:6" ht="15.75">
      <c r="A96" s="17"/>
      <c r="B96" s="100"/>
      <c r="C96" s="101"/>
      <c r="D96" s="102"/>
      <c r="E96" s="113"/>
      <c r="F96" s="103"/>
    </row>
    <row r="97" spans="1:6" ht="45">
      <c r="A97" s="53" t="s">
        <v>171</v>
      </c>
      <c r="B97" s="104" t="s">
        <v>170</v>
      </c>
      <c r="C97" s="34" t="s">
        <v>78</v>
      </c>
      <c r="D97" s="35">
        <v>80</v>
      </c>
      <c r="E97" s="2"/>
      <c r="F97" s="37">
        <f>(D97*E97)</f>
        <v>0</v>
      </c>
    </row>
    <row r="98" spans="1:6" ht="15">
      <c r="A98" s="53"/>
      <c r="B98" s="105" t="s">
        <v>174</v>
      </c>
      <c r="C98" s="34"/>
      <c r="D98" s="35"/>
      <c r="E98" s="2"/>
      <c r="F98" s="37"/>
    </row>
    <row r="99" spans="1:6" ht="15">
      <c r="A99" s="53"/>
      <c r="B99" s="104"/>
      <c r="C99" s="34"/>
      <c r="D99" s="35"/>
      <c r="E99" s="2"/>
      <c r="F99" s="37"/>
    </row>
    <row r="100" spans="1:6" ht="45">
      <c r="A100" s="53" t="s">
        <v>173</v>
      </c>
      <c r="B100" s="104" t="s">
        <v>172</v>
      </c>
      <c r="C100" s="34" t="s">
        <v>78</v>
      </c>
      <c r="D100" s="35">
        <v>5</v>
      </c>
      <c r="E100" s="2"/>
      <c r="F100" s="37">
        <f>(D100*E100)</f>
        <v>0</v>
      </c>
    </row>
    <row r="101" spans="1:6" ht="15">
      <c r="A101" s="53"/>
      <c r="B101" s="104"/>
      <c r="C101" s="34"/>
      <c r="D101" s="35"/>
      <c r="E101" s="2"/>
      <c r="F101" s="37"/>
    </row>
    <row r="102" spans="1:6" ht="15.75">
      <c r="A102" s="14" t="s">
        <v>66</v>
      </c>
      <c r="B102" s="30" t="s">
        <v>67</v>
      </c>
      <c r="C102" s="15"/>
      <c r="D102" s="44"/>
      <c r="E102" s="1"/>
      <c r="F102" s="32"/>
    </row>
    <row r="103" spans="1:6" ht="15">
      <c r="A103" s="38"/>
      <c r="B103" s="11"/>
      <c r="C103" s="34"/>
      <c r="D103" s="35"/>
      <c r="E103" s="2"/>
      <c r="F103" s="37"/>
    </row>
    <row r="104" spans="1:6" ht="30">
      <c r="A104" s="38" t="s">
        <v>162</v>
      </c>
      <c r="B104" s="11" t="s">
        <v>161</v>
      </c>
      <c r="C104" s="34" t="s">
        <v>77</v>
      </c>
      <c r="D104" s="35">
        <v>40</v>
      </c>
      <c r="E104" s="2"/>
      <c r="F104" s="37">
        <f>(D104*E104)</f>
        <v>0</v>
      </c>
    </row>
    <row r="105" spans="1:6" ht="15">
      <c r="A105" s="38"/>
      <c r="B105" s="11"/>
      <c r="C105" s="34"/>
      <c r="D105" s="35"/>
      <c r="E105" s="2"/>
      <c r="F105" s="37"/>
    </row>
    <row r="106" spans="1:6" ht="15.75">
      <c r="A106" s="14"/>
      <c r="B106" s="56" t="s">
        <v>2</v>
      </c>
      <c r="C106" s="15"/>
      <c r="D106" s="44"/>
      <c r="E106" s="1"/>
      <c r="F106" s="32">
        <f>SUM(F75:F105)</f>
        <v>0</v>
      </c>
    </row>
    <row r="107" spans="1:6" ht="15.75">
      <c r="A107" s="14"/>
      <c r="B107" s="30"/>
      <c r="C107" s="15"/>
      <c r="D107" s="44"/>
      <c r="E107" s="1"/>
      <c r="F107" s="32"/>
    </row>
    <row r="108" spans="1:6" ht="15.75">
      <c r="A108" s="14" t="s">
        <v>7</v>
      </c>
      <c r="B108" s="30" t="s">
        <v>21</v>
      </c>
      <c r="C108" s="15"/>
      <c r="D108" s="44"/>
      <c r="E108" s="1"/>
      <c r="F108" s="32"/>
    </row>
    <row r="109" spans="1:6" ht="15.75">
      <c r="A109" s="14" t="s">
        <v>99</v>
      </c>
      <c r="B109" s="30" t="s">
        <v>100</v>
      </c>
      <c r="C109" s="15"/>
      <c r="D109" s="44"/>
      <c r="E109" s="1"/>
      <c r="F109" s="32"/>
    </row>
    <row r="110" spans="1:6" ht="15.75">
      <c r="A110" s="14"/>
      <c r="B110" s="30"/>
      <c r="C110" s="15"/>
      <c r="D110" s="44"/>
      <c r="E110" s="1"/>
      <c r="F110" s="32"/>
    </row>
    <row r="111" spans="1:6" ht="30">
      <c r="A111" s="53" t="s">
        <v>181</v>
      </c>
      <c r="B111" s="106" t="s">
        <v>182</v>
      </c>
      <c r="C111" s="81" t="s">
        <v>78</v>
      </c>
      <c r="D111" s="35">
        <v>60</v>
      </c>
      <c r="E111" s="2"/>
      <c r="F111" s="47">
        <f>(D111*E111)</f>
        <v>0</v>
      </c>
    </row>
    <row r="112" spans="1:6" ht="15.75">
      <c r="A112" s="14"/>
      <c r="B112" s="30"/>
      <c r="C112" s="15"/>
      <c r="D112" s="44"/>
      <c r="E112" s="1"/>
      <c r="F112" s="32"/>
    </row>
    <row r="113" spans="1:6" ht="15.75">
      <c r="A113" s="76" t="s">
        <v>9</v>
      </c>
      <c r="B113" s="30" t="s">
        <v>22</v>
      </c>
      <c r="C113" s="15"/>
      <c r="D113" s="44"/>
      <c r="E113" s="1"/>
      <c r="F113" s="32"/>
    </row>
    <row r="114" spans="1:6" ht="15.75">
      <c r="A114" s="76"/>
      <c r="B114" s="30"/>
      <c r="C114" s="15"/>
      <c r="D114" s="44"/>
      <c r="E114" s="1"/>
      <c r="F114" s="32"/>
    </row>
    <row r="115" spans="1:6" ht="15.75">
      <c r="A115" s="76" t="s">
        <v>68</v>
      </c>
      <c r="B115" s="30" t="s">
        <v>69</v>
      </c>
      <c r="C115" s="15"/>
      <c r="D115" s="44"/>
      <c r="E115" s="1"/>
      <c r="F115" s="32"/>
    </row>
    <row r="116" spans="1:6" s="83" customFormat="1" ht="15">
      <c r="A116" s="48"/>
      <c r="B116" s="80"/>
      <c r="C116" s="81"/>
      <c r="D116" s="47"/>
      <c r="E116" s="2"/>
      <c r="F116" s="82"/>
    </row>
    <row r="117" spans="1:6" s="83" customFormat="1" ht="107.25" customHeight="1">
      <c r="A117" s="48" t="s">
        <v>240</v>
      </c>
      <c r="B117" s="107" t="s">
        <v>241</v>
      </c>
      <c r="C117" s="34" t="s">
        <v>77</v>
      </c>
      <c r="D117" s="35">
        <v>20</v>
      </c>
      <c r="E117" s="2"/>
      <c r="F117" s="47">
        <f>(D117*E117)</f>
        <v>0</v>
      </c>
    </row>
    <row r="118" spans="1:6" s="83" customFormat="1" ht="15">
      <c r="A118" s="48"/>
      <c r="B118" s="84" t="s">
        <v>242</v>
      </c>
      <c r="C118" s="81"/>
      <c r="D118" s="47"/>
      <c r="E118" s="2"/>
      <c r="F118" s="82"/>
    </row>
    <row r="119" spans="1:6" s="83" customFormat="1" ht="15">
      <c r="A119" s="48"/>
      <c r="B119" s="80"/>
      <c r="C119" s="81"/>
      <c r="D119" s="47"/>
      <c r="E119" s="2"/>
      <c r="F119" s="82"/>
    </row>
    <row r="120" spans="1:6" s="83" customFormat="1" ht="30">
      <c r="A120" s="53" t="s">
        <v>246</v>
      </c>
      <c r="B120" s="80" t="s">
        <v>245</v>
      </c>
      <c r="C120" s="81" t="s">
        <v>78</v>
      </c>
      <c r="D120" s="47">
        <v>78</v>
      </c>
      <c r="E120" s="2"/>
      <c r="F120" s="82">
        <f>(D120*E120)</f>
        <v>0</v>
      </c>
    </row>
    <row r="121" spans="1:6" s="83" customFormat="1" ht="15">
      <c r="A121" s="53"/>
      <c r="B121" s="80"/>
      <c r="C121" s="81"/>
      <c r="D121" s="47"/>
      <c r="E121" s="2"/>
      <c r="F121" s="82"/>
    </row>
    <row r="122" spans="1:6" s="83" customFormat="1" ht="15.75">
      <c r="A122" s="76" t="s">
        <v>310</v>
      </c>
      <c r="B122" s="30" t="s">
        <v>311</v>
      </c>
      <c r="C122" s="81"/>
      <c r="D122" s="47"/>
      <c r="E122" s="2"/>
      <c r="F122" s="82"/>
    </row>
    <row r="123" spans="1:6" s="83" customFormat="1" ht="15.75">
      <c r="A123" s="76"/>
      <c r="B123" s="30"/>
      <c r="C123" s="81"/>
      <c r="D123" s="47"/>
      <c r="E123" s="2"/>
      <c r="F123" s="82"/>
    </row>
    <row r="124" spans="1:6" s="83" customFormat="1" ht="15.75">
      <c r="A124" s="76" t="s">
        <v>313</v>
      </c>
      <c r="B124" s="30" t="s">
        <v>314</v>
      </c>
      <c r="C124" s="108"/>
      <c r="D124" s="109"/>
      <c r="E124" s="114"/>
      <c r="F124" s="110"/>
    </row>
    <row r="125" spans="1:6" s="83" customFormat="1" ht="15">
      <c r="A125" s="10"/>
      <c r="B125" s="79"/>
      <c r="C125" s="108"/>
      <c r="D125" s="109"/>
      <c r="E125" s="114"/>
      <c r="F125" s="110"/>
    </row>
    <row r="126" spans="1:6" s="83" customFormat="1" ht="45">
      <c r="A126" s="12" t="s">
        <v>315</v>
      </c>
      <c r="B126" s="11" t="s">
        <v>316</v>
      </c>
      <c r="C126" s="78" t="s">
        <v>18</v>
      </c>
      <c r="D126" s="35">
        <v>2</v>
      </c>
      <c r="E126" s="96"/>
      <c r="F126" s="47">
        <f>(D126*E126)</f>
        <v>0</v>
      </c>
    </row>
    <row r="127" spans="1:6" s="83" customFormat="1" ht="15">
      <c r="A127" s="10"/>
      <c r="B127" s="79" t="s">
        <v>317</v>
      </c>
      <c r="C127" s="108"/>
      <c r="D127" s="109"/>
      <c r="E127" s="114"/>
      <c r="F127" s="110"/>
    </row>
    <row r="128" spans="1:6" s="83" customFormat="1" ht="15">
      <c r="A128" s="53"/>
      <c r="B128" s="80"/>
      <c r="C128" s="81"/>
      <c r="D128" s="47"/>
      <c r="E128" s="2"/>
      <c r="F128" s="82"/>
    </row>
    <row r="129" spans="1:6" ht="15.75">
      <c r="A129" s="85"/>
      <c r="B129" s="86" t="s">
        <v>4</v>
      </c>
      <c r="C129" s="56"/>
      <c r="D129" s="87"/>
      <c r="E129" s="115"/>
      <c r="F129" s="89">
        <f>SUM(F114:F128)</f>
        <v>0</v>
      </c>
    </row>
    <row r="130" spans="1:6" ht="15">
      <c r="A130" s="111"/>
      <c r="B130" s="11"/>
      <c r="C130" s="12"/>
      <c r="D130" s="75"/>
      <c r="E130" s="112"/>
      <c r="F130" s="47"/>
    </row>
    <row r="131" spans="1:6" ht="110.25">
      <c r="A131" s="90" t="s">
        <v>6</v>
      </c>
      <c r="B131" s="31" t="str">
        <f>A4</f>
        <v>Izgradnja oziroma rekonstrukcija pločnika in AP
ob občinski cesti LC 024662 Glogov Brod – Dečno selo in
 ob državni cesti R3-676/2204 Sp. Pohanca – Kapele od km 2.590 do km 3.790</v>
      </c>
      <c r="C131" s="31"/>
      <c r="D131" s="91"/>
      <c r="E131" s="92"/>
      <c r="F131" s="32">
        <f>SUM(F70+F106+F129)</f>
        <v>0</v>
      </c>
    </row>
    <row r="137" spans="1:3" s="6" customFormat="1" ht="12.75">
      <c r="A137" s="93"/>
      <c r="B137" s="4"/>
      <c r="C137" s="5"/>
    </row>
    <row r="138" spans="1:3" s="6" customFormat="1" ht="12.75">
      <c r="A138" s="93"/>
      <c r="B138" s="4"/>
      <c r="C138" s="5"/>
    </row>
    <row r="139" spans="1:3" s="6" customFormat="1" ht="12.75">
      <c r="A139" s="93"/>
      <c r="B139" s="4"/>
      <c r="C139" s="5"/>
    </row>
    <row r="140" spans="1:3" s="6" customFormat="1" ht="12.75">
      <c r="A140" s="93"/>
      <c r="B140" s="4"/>
      <c r="C140" s="5"/>
    </row>
    <row r="141" spans="1:3" s="6" customFormat="1" ht="12.75">
      <c r="A141" s="93"/>
      <c r="B141" s="4"/>
      <c r="C141" s="5"/>
    </row>
    <row r="142" spans="1:3" s="6" customFormat="1" ht="12.75">
      <c r="A142" s="93"/>
      <c r="B142" s="4"/>
      <c r="C142" s="5"/>
    </row>
    <row r="143" spans="1:3" s="6" customFormat="1" ht="12.75">
      <c r="A143" s="93"/>
      <c r="B143" s="4"/>
      <c r="C143" s="5"/>
    </row>
    <row r="144" spans="1:3" s="6" customFormat="1" ht="36.75" customHeight="1">
      <c r="A144" s="93"/>
      <c r="B144" s="94"/>
      <c r="C144" s="5"/>
    </row>
    <row r="145" spans="1:3" s="6" customFormat="1" ht="12.75">
      <c r="A145" s="93"/>
      <c r="B145" s="95"/>
      <c r="C145" s="5"/>
    </row>
    <row r="146" spans="1:3" s="6" customFormat="1" ht="12.75">
      <c r="A146" s="93"/>
      <c r="B146" s="95"/>
      <c r="C146" s="5"/>
    </row>
    <row r="147" spans="1:3" s="6" customFormat="1" ht="12.75">
      <c r="A147" s="93"/>
      <c r="B147" s="95"/>
      <c r="C147" s="5"/>
    </row>
    <row r="148" spans="1:3" s="6" customFormat="1" ht="12.75">
      <c r="A148" s="93"/>
      <c r="B148" s="4"/>
      <c r="C148" s="5"/>
    </row>
    <row r="149" spans="1:3" s="6" customFormat="1" ht="12.75">
      <c r="A149" s="93"/>
      <c r="B149" s="4"/>
      <c r="C149" s="5"/>
    </row>
    <row r="150" spans="1:3" s="6" customFormat="1" ht="12.75">
      <c r="A150" s="93"/>
      <c r="B150" s="4"/>
      <c r="C150" s="5"/>
    </row>
    <row r="151" spans="1:3" s="6" customFormat="1" ht="12.75">
      <c r="A151" s="93"/>
      <c r="B151" s="4"/>
      <c r="C151" s="5"/>
    </row>
    <row r="152" spans="1:3" s="6" customFormat="1" ht="12.75">
      <c r="A152" s="93"/>
      <c r="B152" s="4"/>
      <c r="C152" s="5"/>
    </row>
    <row r="153" spans="1:3" s="6" customFormat="1" ht="12.75">
      <c r="A153" s="93"/>
      <c r="B153" s="4"/>
      <c r="C153" s="5"/>
    </row>
    <row r="154" spans="1:3" s="6" customFormat="1" ht="12.75">
      <c r="A154" s="93"/>
      <c r="B154" s="4"/>
      <c r="C154" s="5"/>
    </row>
    <row r="155" spans="1:3" s="6" customFormat="1" ht="12.75">
      <c r="A155" s="93"/>
      <c r="B155" s="4"/>
      <c r="C155" s="5"/>
    </row>
    <row r="156" spans="1:3" s="6" customFormat="1" ht="12.75">
      <c r="A156" s="93"/>
      <c r="B156" s="4"/>
      <c r="C156" s="5"/>
    </row>
    <row r="157" spans="1:3" s="6" customFormat="1" ht="12.75">
      <c r="A157" s="93"/>
      <c r="B157" s="4"/>
      <c r="C157" s="5"/>
    </row>
    <row r="158" spans="1:3" s="6" customFormat="1" ht="12.75">
      <c r="A158" s="93"/>
      <c r="B158" s="4"/>
      <c r="C158" s="5"/>
    </row>
    <row r="159" spans="1:3" s="6" customFormat="1" ht="12.75">
      <c r="A159" s="93"/>
      <c r="B159" s="4"/>
      <c r="C159" s="5"/>
    </row>
    <row r="160" spans="1:3" s="6" customFormat="1" ht="12.75">
      <c r="A160" s="93"/>
      <c r="B160" s="4"/>
      <c r="C160" s="5"/>
    </row>
    <row r="161" spans="1:3" s="6" customFormat="1" ht="12.75">
      <c r="A161" s="93"/>
      <c r="B161" s="4"/>
      <c r="C161" s="5"/>
    </row>
    <row r="162" spans="1:3" s="6" customFormat="1" ht="12.75">
      <c r="A162" s="93"/>
      <c r="B162" s="4"/>
      <c r="C162" s="5"/>
    </row>
    <row r="163" spans="1:3" s="6" customFormat="1" ht="12.75">
      <c r="A163" s="93"/>
      <c r="B163" s="4"/>
      <c r="C163" s="5"/>
    </row>
    <row r="164" spans="1:3" s="6" customFormat="1" ht="12.75">
      <c r="A164" s="93"/>
      <c r="B164" s="4"/>
      <c r="C164" s="5"/>
    </row>
    <row r="165" spans="1:3" s="6" customFormat="1" ht="12.75">
      <c r="A165" s="93"/>
      <c r="B165" s="4"/>
      <c r="C165" s="5"/>
    </row>
    <row r="166" spans="1:3" s="6" customFormat="1" ht="12.75">
      <c r="A166" s="93"/>
      <c r="B166" s="4"/>
      <c r="C166" s="5"/>
    </row>
    <row r="167" spans="1:3" s="6" customFormat="1" ht="12.75">
      <c r="A167" s="93"/>
      <c r="B167" s="4"/>
      <c r="C167" s="5"/>
    </row>
    <row r="168" spans="1:3" s="6" customFormat="1" ht="12.75">
      <c r="A168" s="93"/>
      <c r="B168" s="4"/>
      <c r="C168" s="5"/>
    </row>
    <row r="169" spans="1:3" s="6" customFormat="1" ht="12.75">
      <c r="A169" s="93"/>
      <c r="B169" s="4"/>
      <c r="C169" s="5"/>
    </row>
    <row r="170" spans="1:3" s="6" customFormat="1" ht="12.75">
      <c r="A170" s="93"/>
      <c r="B170" s="4"/>
      <c r="C170" s="5"/>
    </row>
    <row r="171" spans="1:3" s="6" customFormat="1" ht="12.75">
      <c r="A171" s="93"/>
      <c r="B171" s="4"/>
      <c r="C171" s="5"/>
    </row>
    <row r="172" spans="1:3" s="6" customFormat="1" ht="12.75">
      <c r="A172" s="93"/>
      <c r="B172" s="4"/>
      <c r="C172" s="5"/>
    </row>
    <row r="173" spans="1:3" s="6" customFormat="1" ht="12.75">
      <c r="A173" s="93"/>
      <c r="B173" s="4"/>
      <c r="C173" s="5"/>
    </row>
    <row r="174" spans="1:3" s="6" customFormat="1" ht="12.75">
      <c r="A174" s="93"/>
      <c r="B174" s="4"/>
      <c r="C174" s="5"/>
    </row>
    <row r="175" spans="1:3" s="6" customFormat="1" ht="12.75">
      <c r="A175" s="93"/>
      <c r="B175" s="4"/>
      <c r="C175" s="5"/>
    </row>
    <row r="176" spans="1:3" s="6" customFormat="1" ht="12.75">
      <c r="A176" s="93"/>
      <c r="B176" s="4"/>
      <c r="C176" s="5"/>
    </row>
    <row r="177" spans="1:3" s="6" customFormat="1" ht="12.75">
      <c r="A177" s="93"/>
      <c r="B177" s="4"/>
      <c r="C177" s="5"/>
    </row>
    <row r="178" spans="1:3" s="6" customFormat="1" ht="12.75">
      <c r="A178" s="93"/>
      <c r="B178" s="4"/>
      <c r="C178" s="5"/>
    </row>
    <row r="179" spans="1:3" s="6" customFormat="1" ht="12.75">
      <c r="A179" s="93"/>
      <c r="B179" s="4"/>
      <c r="C179" s="5"/>
    </row>
    <row r="180" spans="1:3" s="6" customFormat="1" ht="12.75">
      <c r="A180" s="93"/>
      <c r="B180" s="4"/>
      <c r="C180" s="5"/>
    </row>
    <row r="181" spans="1:3" s="6" customFormat="1" ht="12.75">
      <c r="A181" s="93"/>
      <c r="B181" s="4"/>
      <c r="C181" s="5"/>
    </row>
    <row r="182" spans="1:3" s="6" customFormat="1" ht="12.75">
      <c r="A182" s="93"/>
      <c r="B182" s="4"/>
      <c r="C182" s="5"/>
    </row>
    <row r="183" spans="1:3" s="6" customFormat="1" ht="12.75">
      <c r="A183" s="93"/>
      <c r="B183" s="4"/>
      <c r="C183" s="5"/>
    </row>
    <row r="184" spans="1:3" s="6" customFormat="1" ht="12.75">
      <c r="A184" s="93"/>
      <c r="B184" s="4"/>
      <c r="C184" s="5"/>
    </row>
    <row r="185" spans="1:3" s="6" customFormat="1" ht="12.75">
      <c r="A185" s="93"/>
      <c r="B185" s="4"/>
      <c r="C185" s="5"/>
    </row>
    <row r="186" spans="1:3" s="6" customFormat="1" ht="12.75">
      <c r="A186" s="93"/>
      <c r="B186" s="4"/>
      <c r="C186" s="5"/>
    </row>
    <row r="187" spans="1:3" s="6" customFormat="1" ht="12.75">
      <c r="A187" s="93"/>
      <c r="B187" s="4"/>
      <c r="C187" s="5"/>
    </row>
    <row r="188" spans="1:3" s="6" customFormat="1" ht="12.75">
      <c r="A188" s="93"/>
      <c r="B188" s="4"/>
      <c r="C188" s="5"/>
    </row>
    <row r="189" spans="1:3" s="6" customFormat="1" ht="12.75">
      <c r="A189" s="93"/>
      <c r="B189" s="4"/>
      <c r="C189" s="5"/>
    </row>
    <row r="190" spans="1:3" s="6" customFormat="1" ht="12.75">
      <c r="A190" s="93"/>
      <c r="B190" s="4"/>
      <c r="C190" s="5"/>
    </row>
    <row r="191" spans="1:3" s="6" customFormat="1" ht="12.75">
      <c r="A191" s="93"/>
      <c r="B191" s="4"/>
      <c r="C191" s="5"/>
    </row>
    <row r="192" spans="1:3" s="6" customFormat="1" ht="12.75">
      <c r="A192" s="93"/>
      <c r="B192" s="4"/>
      <c r="C192" s="5"/>
    </row>
    <row r="193" spans="1:3" s="6" customFormat="1" ht="12.75">
      <c r="A193" s="93"/>
      <c r="B193" s="4"/>
      <c r="C193" s="5"/>
    </row>
    <row r="194" spans="1:3" s="6" customFormat="1" ht="12.75">
      <c r="A194" s="93"/>
      <c r="B194" s="4"/>
      <c r="C194" s="5"/>
    </row>
    <row r="195" spans="1:3" s="6" customFormat="1" ht="12.75">
      <c r="A195" s="93"/>
      <c r="B195" s="4"/>
      <c r="C195" s="5"/>
    </row>
    <row r="196" spans="1:3" s="6" customFormat="1" ht="12.75">
      <c r="A196" s="93"/>
      <c r="B196" s="4"/>
      <c r="C196" s="5"/>
    </row>
    <row r="197" spans="1:3" s="6" customFormat="1" ht="12.75">
      <c r="A197" s="93"/>
      <c r="B197" s="4"/>
      <c r="C197" s="5"/>
    </row>
    <row r="198" spans="1:3" s="6" customFormat="1" ht="12.75">
      <c r="A198" s="93"/>
      <c r="B198" s="4"/>
      <c r="C198" s="5"/>
    </row>
    <row r="199" spans="1:3" s="6" customFormat="1" ht="12.75">
      <c r="A199" s="93"/>
      <c r="B199" s="4"/>
      <c r="C199" s="5"/>
    </row>
    <row r="200" spans="1:3" s="6" customFormat="1" ht="12.75">
      <c r="A200" s="93"/>
      <c r="B200" s="4"/>
      <c r="C200" s="5"/>
    </row>
    <row r="201" spans="1:3" s="6" customFormat="1" ht="12.75">
      <c r="A201" s="93"/>
      <c r="B201" s="4"/>
      <c r="C201" s="5"/>
    </row>
    <row r="202" spans="1:3" s="6" customFormat="1" ht="12.75">
      <c r="A202" s="93"/>
      <c r="B202" s="4"/>
      <c r="C202" s="5"/>
    </row>
    <row r="203" spans="1:3" s="6" customFormat="1" ht="12.75">
      <c r="A203" s="93"/>
      <c r="B203" s="4"/>
      <c r="C203" s="5"/>
    </row>
    <row r="204" spans="1:3" s="6" customFormat="1" ht="12.75">
      <c r="A204" s="93"/>
      <c r="B204" s="4"/>
      <c r="C204" s="5"/>
    </row>
    <row r="205" spans="1:3" s="6" customFormat="1" ht="12.75">
      <c r="A205" s="93"/>
      <c r="B205" s="4"/>
      <c r="C205" s="5"/>
    </row>
    <row r="206" spans="1:3" s="6" customFormat="1" ht="12.75">
      <c r="A206" s="93"/>
      <c r="B206" s="4"/>
      <c r="C206" s="5"/>
    </row>
    <row r="207" spans="1:3" s="6" customFormat="1" ht="12.75">
      <c r="A207" s="93"/>
      <c r="B207" s="4"/>
      <c r="C207" s="5"/>
    </row>
    <row r="208" spans="1:3" s="6" customFormat="1" ht="12.75">
      <c r="A208" s="93"/>
      <c r="B208" s="4"/>
      <c r="C208" s="5"/>
    </row>
    <row r="209" spans="1:3" s="6" customFormat="1" ht="12.75">
      <c r="A209" s="93"/>
      <c r="B209" s="4"/>
      <c r="C209" s="5"/>
    </row>
    <row r="210" spans="1:3" s="6" customFormat="1" ht="12.75">
      <c r="A210" s="93"/>
      <c r="B210" s="4"/>
      <c r="C210" s="5"/>
    </row>
    <row r="211" spans="1:3" s="6" customFormat="1" ht="12.75">
      <c r="A211" s="93"/>
      <c r="B211" s="4"/>
      <c r="C211" s="5"/>
    </row>
    <row r="212" spans="1:3" s="6" customFormat="1" ht="12.75">
      <c r="A212" s="93"/>
      <c r="B212" s="4"/>
      <c r="C212" s="5"/>
    </row>
    <row r="213" spans="1:3" s="6" customFormat="1" ht="12.75">
      <c r="A213" s="93"/>
      <c r="B213" s="4"/>
      <c r="C213" s="5"/>
    </row>
    <row r="214" spans="1:3" s="6" customFormat="1" ht="12.75">
      <c r="A214" s="93"/>
      <c r="B214" s="4"/>
      <c r="C214" s="5"/>
    </row>
    <row r="215" spans="1:3" s="6" customFormat="1" ht="12.75">
      <c r="A215" s="93"/>
      <c r="B215" s="4"/>
      <c r="C215" s="5"/>
    </row>
    <row r="216" spans="1:3" s="6" customFormat="1" ht="12.75">
      <c r="A216" s="93"/>
      <c r="B216" s="4"/>
      <c r="C216" s="5"/>
    </row>
    <row r="217" spans="1:3" s="6" customFormat="1" ht="12.75">
      <c r="A217" s="93"/>
      <c r="B217" s="4"/>
      <c r="C217" s="5"/>
    </row>
    <row r="218" spans="1:3" s="6" customFormat="1" ht="12.75">
      <c r="A218" s="93"/>
      <c r="B218" s="4"/>
      <c r="C218" s="5"/>
    </row>
    <row r="219" spans="1:3" s="6" customFormat="1" ht="12.75">
      <c r="A219" s="93"/>
      <c r="B219" s="4"/>
      <c r="C219" s="5"/>
    </row>
    <row r="220" spans="1:3" s="6" customFormat="1" ht="12.75">
      <c r="A220" s="93"/>
      <c r="B220" s="4"/>
      <c r="C220" s="5"/>
    </row>
    <row r="221" spans="1:3" s="6" customFormat="1" ht="12.75">
      <c r="A221" s="93"/>
      <c r="B221" s="4"/>
      <c r="C221" s="5"/>
    </row>
    <row r="222" spans="1:3" s="6" customFormat="1" ht="12.75">
      <c r="A222" s="93"/>
      <c r="B222" s="4"/>
      <c r="C222" s="5"/>
    </row>
    <row r="223" spans="1:3" s="6" customFormat="1" ht="12.75">
      <c r="A223" s="93"/>
      <c r="B223" s="4"/>
      <c r="C223" s="5"/>
    </row>
    <row r="224" spans="1:3" s="6" customFormat="1" ht="12.75">
      <c r="A224" s="93"/>
      <c r="B224" s="4"/>
      <c r="C224" s="5"/>
    </row>
    <row r="225" spans="1:3" s="6" customFormat="1" ht="12.75">
      <c r="A225" s="93"/>
      <c r="B225" s="4"/>
      <c r="C225" s="5"/>
    </row>
    <row r="226" spans="1:3" s="6" customFormat="1" ht="12.75">
      <c r="A226" s="93"/>
      <c r="B226" s="4"/>
      <c r="C226" s="5"/>
    </row>
    <row r="227" spans="1:3" s="6" customFormat="1" ht="12.75">
      <c r="A227" s="93"/>
      <c r="B227" s="4"/>
      <c r="C227" s="5"/>
    </row>
    <row r="228" spans="1:3" s="6" customFormat="1" ht="12.75">
      <c r="A228" s="93"/>
      <c r="B228" s="4"/>
      <c r="C228" s="5"/>
    </row>
    <row r="229" spans="1:3" s="6" customFormat="1" ht="12.75">
      <c r="A229" s="93"/>
      <c r="B229" s="4"/>
      <c r="C229" s="5"/>
    </row>
    <row r="230" spans="1:3" s="6" customFormat="1" ht="12.75">
      <c r="A230" s="93"/>
      <c r="B230" s="4"/>
      <c r="C230" s="5"/>
    </row>
    <row r="231" spans="1:3" s="6" customFormat="1" ht="12.75">
      <c r="A231" s="93"/>
      <c r="B231" s="4"/>
      <c r="C231" s="5"/>
    </row>
    <row r="232" spans="1:3" s="6" customFormat="1" ht="12.75">
      <c r="A232" s="93"/>
      <c r="B232" s="4"/>
      <c r="C232" s="5"/>
    </row>
    <row r="233" spans="1:3" s="6" customFormat="1" ht="12.75">
      <c r="A233" s="93"/>
      <c r="B233" s="4"/>
      <c r="C233" s="5"/>
    </row>
    <row r="234" spans="1:3" s="6" customFormat="1" ht="12.75">
      <c r="A234" s="93"/>
      <c r="B234" s="4"/>
      <c r="C234" s="5"/>
    </row>
    <row r="235" spans="1:3" s="6" customFormat="1" ht="12.75">
      <c r="A235" s="93"/>
      <c r="B235" s="4"/>
      <c r="C235" s="5"/>
    </row>
    <row r="236" spans="1:3" s="6" customFormat="1" ht="12.75">
      <c r="A236" s="93"/>
      <c r="B236" s="4"/>
      <c r="C236" s="5"/>
    </row>
    <row r="237" spans="1:3" s="6" customFormat="1" ht="12.75">
      <c r="A237" s="93"/>
      <c r="B237" s="4"/>
      <c r="C237" s="5"/>
    </row>
    <row r="238" spans="1:3" s="6" customFormat="1" ht="12.75">
      <c r="A238" s="93"/>
      <c r="B238" s="4"/>
      <c r="C238" s="5"/>
    </row>
    <row r="239" spans="1:3" s="6" customFormat="1" ht="12.75">
      <c r="A239" s="93"/>
      <c r="B239" s="4"/>
      <c r="C239" s="5"/>
    </row>
    <row r="240" spans="1:3" s="6" customFormat="1" ht="12.75">
      <c r="A240" s="93"/>
      <c r="B240" s="4"/>
      <c r="C240" s="5"/>
    </row>
    <row r="241" spans="1:3" s="6" customFormat="1" ht="12.75">
      <c r="A241" s="93"/>
      <c r="B241" s="4"/>
      <c r="C241" s="5"/>
    </row>
    <row r="242" spans="1:3" s="6" customFormat="1" ht="12.75">
      <c r="A242" s="93"/>
      <c r="B242" s="4"/>
      <c r="C242" s="5"/>
    </row>
    <row r="243" spans="1:3" s="6" customFormat="1" ht="12.75">
      <c r="A243" s="93"/>
      <c r="B243" s="4"/>
      <c r="C243" s="5"/>
    </row>
    <row r="244" spans="1:3" s="6" customFormat="1" ht="12.75">
      <c r="A244" s="93"/>
      <c r="B244" s="4"/>
      <c r="C244" s="5"/>
    </row>
    <row r="245" spans="1:3" s="6" customFormat="1" ht="12.75">
      <c r="A245" s="93"/>
      <c r="B245" s="4"/>
      <c r="C245" s="5"/>
    </row>
    <row r="246" spans="1:3" s="6" customFormat="1" ht="12.75">
      <c r="A246" s="93"/>
      <c r="B246" s="4"/>
      <c r="C246" s="5"/>
    </row>
    <row r="247" spans="1:3" s="6" customFormat="1" ht="12.75">
      <c r="A247" s="93"/>
      <c r="B247" s="4"/>
      <c r="C247" s="5"/>
    </row>
    <row r="248" spans="1:3" s="6" customFormat="1" ht="12.75">
      <c r="A248" s="93"/>
      <c r="B248" s="4"/>
      <c r="C248" s="5"/>
    </row>
    <row r="249" spans="1:3" s="6" customFormat="1" ht="12.75">
      <c r="A249" s="93"/>
      <c r="B249" s="4"/>
      <c r="C249" s="5"/>
    </row>
    <row r="250" spans="1:3" s="6" customFormat="1" ht="12.75">
      <c r="A250" s="93"/>
      <c r="B250" s="4"/>
      <c r="C250" s="5"/>
    </row>
    <row r="251" spans="1:3" s="6" customFormat="1" ht="12.75">
      <c r="A251" s="93"/>
      <c r="B251" s="4"/>
      <c r="C251" s="5"/>
    </row>
    <row r="252" spans="1:3" s="6" customFormat="1" ht="12.75">
      <c r="A252" s="93"/>
      <c r="B252" s="4"/>
      <c r="C252" s="5"/>
    </row>
    <row r="253" spans="1:3" s="6" customFormat="1" ht="12.75">
      <c r="A253" s="93"/>
      <c r="B253" s="4"/>
      <c r="C253" s="5"/>
    </row>
    <row r="254" spans="1:3" s="6" customFormat="1" ht="12.75">
      <c r="A254" s="93"/>
      <c r="B254" s="4"/>
      <c r="C254" s="5"/>
    </row>
    <row r="255" spans="1:3" s="6" customFormat="1" ht="12.75">
      <c r="A255" s="93"/>
      <c r="B255" s="4"/>
      <c r="C255" s="5"/>
    </row>
    <row r="256" spans="1:3" s="6" customFormat="1" ht="12.75">
      <c r="A256" s="93"/>
      <c r="B256" s="4"/>
      <c r="C256" s="5"/>
    </row>
    <row r="257" spans="1:3" s="6" customFormat="1" ht="12.75">
      <c r="A257" s="93"/>
      <c r="B257" s="4"/>
      <c r="C257" s="5"/>
    </row>
    <row r="258" spans="1:3" s="6" customFormat="1" ht="12.75">
      <c r="A258" s="93"/>
      <c r="B258" s="4"/>
      <c r="C258" s="5"/>
    </row>
    <row r="259" spans="1:3" s="6" customFormat="1" ht="12.75">
      <c r="A259" s="93"/>
      <c r="B259" s="4"/>
      <c r="C259" s="5"/>
    </row>
    <row r="260" spans="1:3" s="6" customFormat="1" ht="12.75">
      <c r="A260" s="93"/>
      <c r="B260" s="4"/>
      <c r="C260" s="5"/>
    </row>
    <row r="261" spans="1:3" s="6" customFormat="1" ht="12.75">
      <c r="A261" s="93"/>
      <c r="B261" s="4"/>
      <c r="C261" s="5"/>
    </row>
    <row r="262" spans="1:3" s="6" customFormat="1" ht="12.75">
      <c r="A262" s="93"/>
      <c r="B262" s="4"/>
      <c r="C262" s="5"/>
    </row>
    <row r="263" spans="1:3" s="6" customFormat="1" ht="12.75">
      <c r="A263" s="93"/>
      <c r="B263" s="4"/>
      <c r="C263" s="5"/>
    </row>
    <row r="264" spans="1:3" s="6" customFormat="1" ht="12.75">
      <c r="A264" s="93"/>
      <c r="B264" s="4"/>
      <c r="C264" s="5"/>
    </row>
    <row r="265" spans="1:3" s="6" customFormat="1" ht="12.75">
      <c r="A265" s="93"/>
      <c r="B265" s="4"/>
      <c r="C265" s="5"/>
    </row>
    <row r="266" spans="1:3" s="6" customFormat="1" ht="12.75">
      <c r="A266" s="93"/>
      <c r="B266" s="4"/>
      <c r="C266" s="5"/>
    </row>
    <row r="267" spans="1:3" s="6" customFormat="1" ht="12.75">
      <c r="A267" s="93"/>
      <c r="B267" s="4"/>
      <c r="C267" s="5"/>
    </row>
    <row r="268" spans="1:3" s="6" customFormat="1" ht="12.75">
      <c r="A268" s="93"/>
      <c r="B268" s="4"/>
      <c r="C268" s="5"/>
    </row>
    <row r="269" spans="1:3" s="6" customFormat="1" ht="12.75">
      <c r="A269" s="93"/>
      <c r="B269" s="4"/>
      <c r="C269" s="5"/>
    </row>
    <row r="270" spans="1:3" s="6" customFormat="1" ht="12.75">
      <c r="A270" s="93"/>
      <c r="B270" s="4"/>
      <c r="C270" s="5"/>
    </row>
    <row r="271" spans="1:3" s="6" customFormat="1" ht="12.75">
      <c r="A271" s="93"/>
      <c r="B271" s="4"/>
      <c r="C271" s="5"/>
    </row>
    <row r="272" spans="1:3" s="6" customFormat="1" ht="12.75">
      <c r="A272" s="93"/>
      <c r="B272" s="4"/>
      <c r="C272" s="5"/>
    </row>
    <row r="273" spans="1:3" s="6" customFormat="1" ht="12.75">
      <c r="A273" s="93"/>
      <c r="B273" s="4"/>
      <c r="C273" s="5"/>
    </row>
    <row r="274" spans="1:3" s="6" customFormat="1" ht="12.75">
      <c r="A274" s="93"/>
      <c r="B274" s="4"/>
      <c r="C274" s="5"/>
    </row>
    <row r="275" spans="1:3" s="6" customFormat="1" ht="12.75">
      <c r="A275" s="93"/>
      <c r="B275" s="4"/>
      <c r="C275" s="5"/>
    </row>
    <row r="276" spans="1:3" s="6" customFormat="1" ht="12.75">
      <c r="A276" s="93"/>
      <c r="B276" s="4"/>
      <c r="C276" s="5"/>
    </row>
    <row r="277" spans="1:3" s="6" customFormat="1" ht="12.75">
      <c r="A277" s="93"/>
      <c r="B277" s="4"/>
      <c r="C277" s="5"/>
    </row>
    <row r="278" spans="1:3" s="6" customFormat="1" ht="12.75">
      <c r="A278" s="93"/>
      <c r="B278" s="4"/>
      <c r="C278" s="5"/>
    </row>
    <row r="279" spans="1:3" s="6" customFormat="1" ht="12.75">
      <c r="A279" s="93"/>
      <c r="B279" s="4"/>
      <c r="C279" s="5"/>
    </row>
    <row r="280" spans="1:3" s="6" customFormat="1" ht="12.75">
      <c r="A280" s="93"/>
      <c r="B280" s="4"/>
      <c r="C280" s="5"/>
    </row>
    <row r="281" spans="1:3" s="6" customFormat="1" ht="12.75">
      <c r="A281" s="93"/>
      <c r="B281" s="4"/>
      <c r="C281" s="5"/>
    </row>
    <row r="282" spans="1:3" s="6" customFormat="1" ht="12.75">
      <c r="A282" s="93"/>
      <c r="B282" s="4"/>
      <c r="C282" s="5"/>
    </row>
    <row r="283" spans="1:3" s="6" customFormat="1" ht="12.75">
      <c r="A283" s="93"/>
      <c r="B283" s="4"/>
      <c r="C283" s="5"/>
    </row>
    <row r="284" spans="1:3" s="6" customFormat="1" ht="12.75">
      <c r="A284" s="93"/>
      <c r="B284" s="4"/>
      <c r="C284" s="5"/>
    </row>
    <row r="285" spans="1:3" s="6" customFormat="1" ht="12.75">
      <c r="A285" s="93"/>
      <c r="B285" s="4"/>
      <c r="C285" s="5"/>
    </row>
    <row r="286" spans="1:3" s="6" customFormat="1" ht="12.75">
      <c r="A286" s="93"/>
      <c r="B286" s="4"/>
      <c r="C286" s="5"/>
    </row>
    <row r="287" spans="1:3" s="6" customFormat="1" ht="12.75">
      <c r="A287" s="93"/>
      <c r="B287" s="4"/>
      <c r="C287" s="5"/>
    </row>
    <row r="288" spans="1:3" s="6" customFormat="1" ht="12.75">
      <c r="A288" s="93"/>
      <c r="B288" s="4"/>
      <c r="C288" s="5"/>
    </row>
    <row r="289" spans="1:3" s="6" customFormat="1" ht="12.75">
      <c r="A289" s="93"/>
      <c r="B289" s="4"/>
      <c r="C289" s="5"/>
    </row>
    <row r="290" spans="1:3" s="6" customFormat="1" ht="12.75">
      <c r="A290" s="93"/>
      <c r="B290" s="4"/>
      <c r="C290" s="5"/>
    </row>
    <row r="291" spans="1:3" s="6" customFormat="1" ht="12.75">
      <c r="A291" s="93"/>
      <c r="B291" s="4"/>
      <c r="C291" s="5"/>
    </row>
    <row r="292" spans="1:3" s="6" customFormat="1" ht="12.75">
      <c r="A292" s="93"/>
      <c r="B292" s="4"/>
      <c r="C292" s="5"/>
    </row>
    <row r="293" spans="1:3" s="6" customFormat="1" ht="12.75">
      <c r="A293" s="93"/>
      <c r="B293" s="4"/>
      <c r="C293" s="5"/>
    </row>
    <row r="294" spans="1:3" s="6" customFormat="1" ht="12.75">
      <c r="A294" s="93"/>
      <c r="B294" s="4"/>
      <c r="C294" s="5"/>
    </row>
    <row r="295" spans="1:3" s="6" customFormat="1" ht="12.75">
      <c r="A295" s="93"/>
      <c r="B295" s="4"/>
      <c r="C295" s="5"/>
    </row>
    <row r="296" spans="1:3" s="6" customFormat="1" ht="12.75">
      <c r="A296" s="93"/>
      <c r="B296" s="4"/>
      <c r="C296" s="5"/>
    </row>
    <row r="297" spans="1:3" s="6" customFormat="1" ht="12.75">
      <c r="A297" s="93"/>
      <c r="B297" s="4"/>
      <c r="C297" s="5"/>
    </row>
    <row r="298" spans="1:3" s="6" customFormat="1" ht="12.75">
      <c r="A298" s="93"/>
      <c r="B298" s="4"/>
      <c r="C298" s="5"/>
    </row>
    <row r="299" spans="1:3" s="6" customFormat="1" ht="12.75">
      <c r="A299" s="93"/>
      <c r="B299" s="4"/>
      <c r="C299" s="5"/>
    </row>
    <row r="300" spans="1:3" s="6" customFormat="1" ht="12.75">
      <c r="A300" s="93"/>
      <c r="B300" s="4"/>
      <c r="C300" s="5"/>
    </row>
    <row r="301" spans="1:3" s="6" customFormat="1" ht="12.75">
      <c r="A301" s="93"/>
      <c r="B301" s="4"/>
      <c r="C301" s="5"/>
    </row>
    <row r="302" spans="1:3" s="6" customFormat="1" ht="12.75">
      <c r="A302" s="93"/>
      <c r="B302" s="4"/>
      <c r="C302" s="5"/>
    </row>
    <row r="303" spans="1:3" s="6" customFormat="1" ht="12.75">
      <c r="A303" s="93"/>
      <c r="B303" s="4"/>
      <c r="C303" s="5"/>
    </row>
    <row r="304" spans="1:3" s="6" customFormat="1" ht="12.75">
      <c r="A304" s="93"/>
      <c r="B304" s="4"/>
      <c r="C304" s="5"/>
    </row>
    <row r="305" spans="1:3" s="6" customFormat="1" ht="12.75">
      <c r="A305" s="93"/>
      <c r="B305" s="4"/>
      <c r="C305" s="5"/>
    </row>
    <row r="306" spans="1:3" s="6" customFormat="1" ht="12.75">
      <c r="A306" s="93"/>
      <c r="B306" s="4"/>
      <c r="C306" s="5"/>
    </row>
    <row r="307" spans="1:3" s="6" customFormat="1" ht="12.75">
      <c r="A307" s="93"/>
      <c r="B307" s="4"/>
      <c r="C307" s="5"/>
    </row>
    <row r="308" spans="1:3" s="6" customFormat="1" ht="12.75">
      <c r="A308" s="93"/>
      <c r="B308" s="4"/>
      <c r="C308" s="5"/>
    </row>
    <row r="309" spans="1:3" s="6" customFormat="1" ht="12.75">
      <c r="A309" s="93"/>
      <c r="B309" s="4"/>
      <c r="C309" s="5"/>
    </row>
    <row r="310" spans="1:3" s="6" customFormat="1" ht="12.75">
      <c r="A310" s="93"/>
      <c r="B310" s="4"/>
      <c r="C310" s="5"/>
    </row>
    <row r="311" spans="1:3" s="6" customFormat="1" ht="12.75">
      <c r="A311" s="93"/>
      <c r="B311" s="4"/>
      <c r="C311" s="5"/>
    </row>
    <row r="312" spans="1:3" s="6" customFormat="1" ht="12.75">
      <c r="A312" s="93"/>
      <c r="B312" s="4"/>
      <c r="C312" s="5"/>
    </row>
    <row r="313" spans="1:3" s="6" customFormat="1" ht="12.75">
      <c r="A313" s="93"/>
      <c r="B313" s="4"/>
      <c r="C313" s="5"/>
    </row>
    <row r="314" spans="1:3" s="6" customFormat="1" ht="12.75">
      <c r="A314" s="93"/>
      <c r="B314" s="4"/>
      <c r="C314" s="5"/>
    </row>
    <row r="315" spans="1:3" s="6" customFormat="1" ht="12.75">
      <c r="A315" s="93"/>
      <c r="B315" s="4"/>
      <c r="C315" s="5"/>
    </row>
    <row r="316" spans="1:3" s="6" customFormat="1" ht="12.75">
      <c r="A316" s="93"/>
      <c r="B316" s="4"/>
      <c r="C316" s="5"/>
    </row>
    <row r="317" spans="1:3" s="6" customFormat="1" ht="12.75">
      <c r="A317" s="93"/>
      <c r="B317" s="4"/>
      <c r="C317" s="5"/>
    </row>
    <row r="318" spans="1:3" s="6" customFormat="1" ht="12.75">
      <c r="A318" s="93"/>
      <c r="B318" s="4"/>
      <c r="C318" s="5"/>
    </row>
    <row r="319" spans="1:3" s="6" customFormat="1" ht="12.75">
      <c r="A319" s="93"/>
      <c r="B319" s="4"/>
      <c r="C319" s="5"/>
    </row>
    <row r="320" spans="1:3" s="6" customFormat="1" ht="12.75">
      <c r="A320" s="93"/>
      <c r="B320" s="4"/>
      <c r="C320" s="5"/>
    </row>
    <row r="321" spans="1:3" s="6" customFormat="1" ht="12.75">
      <c r="A321" s="93"/>
      <c r="B321" s="4"/>
      <c r="C321" s="5"/>
    </row>
    <row r="322" spans="1:3" s="6" customFormat="1" ht="12.75">
      <c r="A322" s="93"/>
      <c r="B322" s="4"/>
      <c r="C322" s="5"/>
    </row>
    <row r="323" spans="1:3" s="6" customFormat="1" ht="12.75">
      <c r="A323" s="93"/>
      <c r="B323" s="4"/>
      <c r="C323" s="5"/>
    </row>
    <row r="324" spans="1:3" s="6" customFormat="1" ht="12.75">
      <c r="A324" s="93"/>
      <c r="B324" s="4"/>
      <c r="C324" s="5"/>
    </row>
    <row r="325" spans="1:3" s="6" customFormat="1" ht="12.75">
      <c r="A325" s="93"/>
      <c r="B325" s="4"/>
      <c r="C325" s="5"/>
    </row>
    <row r="326" spans="1:3" s="6" customFormat="1" ht="12.75">
      <c r="A326" s="93"/>
      <c r="B326" s="4"/>
      <c r="C326" s="5"/>
    </row>
    <row r="327" spans="1:3" s="6" customFormat="1" ht="12.75">
      <c r="A327" s="93"/>
      <c r="B327" s="4"/>
      <c r="C327" s="5"/>
    </row>
    <row r="328" spans="1:3" s="6" customFormat="1" ht="12.75">
      <c r="A328" s="93"/>
      <c r="B328" s="4"/>
      <c r="C328" s="5"/>
    </row>
    <row r="329" spans="1:3" s="6" customFormat="1" ht="12.75">
      <c r="A329" s="93"/>
      <c r="B329" s="4"/>
      <c r="C329" s="5"/>
    </row>
    <row r="330" spans="1:3" s="6" customFormat="1" ht="12.75">
      <c r="A330" s="93"/>
      <c r="B330" s="4"/>
      <c r="C330" s="5"/>
    </row>
    <row r="331" spans="1:3" s="6" customFormat="1" ht="12.75">
      <c r="A331" s="93"/>
      <c r="B331" s="4"/>
      <c r="C331" s="5"/>
    </row>
    <row r="332" spans="1:3" s="6" customFormat="1" ht="12.75">
      <c r="A332" s="93"/>
      <c r="B332" s="4"/>
      <c r="C332" s="5"/>
    </row>
    <row r="333" spans="1:3" s="6" customFormat="1" ht="12.75">
      <c r="A333" s="93"/>
      <c r="B333" s="4"/>
      <c r="C333" s="5"/>
    </row>
    <row r="334" spans="1:3" s="6" customFormat="1" ht="12.75">
      <c r="A334" s="93"/>
      <c r="B334" s="4"/>
      <c r="C334" s="5"/>
    </row>
    <row r="335" spans="1:3" s="6" customFormat="1" ht="12.75">
      <c r="A335" s="93"/>
      <c r="B335" s="4"/>
      <c r="C335" s="5"/>
    </row>
    <row r="336" spans="1:3" s="6" customFormat="1" ht="12.75">
      <c r="A336" s="93"/>
      <c r="B336" s="4"/>
      <c r="C336" s="5"/>
    </row>
    <row r="337" spans="1:3" s="6" customFormat="1" ht="12.75">
      <c r="A337" s="93"/>
      <c r="B337" s="4"/>
      <c r="C337" s="5"/>
    </row>
    <row r="338" spans="1:3" s="6" customFormat="1" ht="12.75">
      <c r="A338" s="93"/>
      <c r="B338" s="4"/>
      <c r="C338" s="5"/>
    </row>
    <row r="339" spans="1:3" s="6" customFormat="1" ht="12.75">
      <c r="A339" s="93"/>
      <c r="B339" s="4"/>
      <c r="C339" s="5"/>
    </row>
    <row r="340" spans="1:3" s="6" customFormat="1" ht="12.75">
      <c r="A340" s="93"/>
      <c r="B340" s="4"/>
      <c r="C340" s="5"/>
    </row>
    <row r="341" spans="1:3" s="6" customFormat="1" ht="12.75">
      <c r="A341" s="93"/>
      <c r="B341" s="4"/>
      <c r="C341" s="5"/>
    </row>
    <row r="342" spans="1:3" s="6" customFormat="1" ht="12.75">
      <c r="A342" s="93"/>
      <c r="B342" s="4"/>
      <c r="C342" s="5"/>
    </row>
    <row r="343" spans="1:3" s="6" customFormat="1" ht="12.75">
      <c r="A343" s="93"/>
      <c r="B343" s="4"/>
      <c r="C343" s="5"/>
    </row>
    <row r="344" spans="1:3" s="6" customFormat="1" ht="12.75">
      <c r="A344" s="93"/>
      <c r="B344" s="4"/>
      <c r="C344" s="5"/>
    </row>
    <row r="345" spans="1:3" s="6" customFormat="1" ht="12.75">
      <c r="A345" s="93"/>
      <c r="B345" s="4"/>
      <c r="C345" s="5"/>
    </row>
    <row r="346" spans="1:3" s="6" customFormat="1" ht="12.75">
      <c r="A346" s="93"/>
      <c r="B346" s="4"/>
      <c r="C346" s="5"/>
    </row>
    <row r="347" spans="1:3" s="6" customFormat="1" ht="12.75">
      <c r="A347" s="93"/>
      <c r="B347" s="4"/>
      <c r="C347" s="5"/>
    </row>
    <row r="348" spans="1:3" s="6" customFormat="1" ht="12.75">
      <c r="A348" s="93"/>
      <c r="B348" s="4"/>
      <c r="C348" s="5"/>
    </row>
    <row r="349" spans="1:3" s="6" customFormat="1" ht="12.75">
      <c r="A349" s="93"/>
      <c r="B349" s="4"/>
      <c r="C349" s="5"/>
    </row>
    <row r="350" spans="1:3" s="6" customFormat="1" ht="12.75">
      <c r="A350" s="93"/>
      <c r="B350" s="4"/>
      <c r="C350" s="5"/>
    </row>
    <row r="351" spans="1:3" s="6" customFormat="1" ht="12.75">
      <c r="A351" s="93"/>
      <c r="B351" s="4"/>
      <c r="C351" s="5"/>
    </row>
    <row r="352" spans="1:3" s="6" customFormat="1" ht="12.75">
      <c r="A352" s="93"/>
      <c r="B352" s="4"/>
      <c r="C352" s="5"/>
    </row>
    <row r="353" spans="1:3" s="6" customFormat="1" ht="12.75">
      <c r="A353" s="93"/>
      <c r="B353" s="4"/>
      <c r="C353" s="5"/>
    </row>
    <row r="354" spans="1:3" s="6" customFormat="1" ht="12.75">
      <c r="A354" s="93"/>
      <c r="B354" s="4"/>
      <c r="C354" s="5"/>
    </row>
    <row r="355" spans="1:3" s="6" customFormat="1" ht="12.75">
      <c r="A355" s="93"/>
      <c r="B355" s="4"/>
      <c r="C355" s="5"/>
    </row>
    <row r="356" spans="1:3" s="6" customFormat="1" ht="12.75">
      <c r="A356" s="93"/>
      <c r="B356" s="4"/>
      <c r="C356" s="5"/>
    </row>
    <row r="357" spans="1:3" s="6" customFormat="1" ht="12.75">
      <c r="A357" s="93"/>
      <c r="B357" s="4"/>
      <c r="C357" s="5"/>
    </row>
    <row r="358" spans="1:3" s="6" customFormat="1" ht="12.75">
      <c r="A358" s="93"/>
      <c r="B358" s="4"/>
      <c r="C358" s="5"/>
    </row>
    <row r="359" spans="1:3" s="6" customFormat="1" ht="12.75">
      <c r="A359" s="93"/>
      <c r="B359" s="4"/>
      <c r="C359" s="5"/>
    </row>
    <row r="360" spans="1:3" s="6" customFormat="1" ht="12.75">
      <c r="A360" s="93"/>
      <c r="B360" s="4"/>
      <c r="C360" s="5"/>
    </row>
    <row r="361" spans="1:3" s="6" customFormat="1" ht="12.75">
      <c r="A361" s="93"/>
      <c r="B361" s="4"/>
      <c r="C361" s="5"/>
    </row>
    <row r="362" spans="1:3" s="6" customFormat="1" ht="12.75">
      <c r="A362" s="93"/>
      <c r="B362" s="4"/>
      <c r="C362" s="5"/>
    </row>
    <row r="363" spans="1:3" s="6" customFormat="1" ht="12.75">
      <c r="A363" s="93"/>
      <c r="B363" s="4"/>
      <c r="C363" s="5"/>
    </row>
    <row r="364" spans="1:3" s="6" customFormat="1" ht="12.75">
      <c r="A364" s="93"/>
      <c r="B364" s="4"/>
      <c r="C364" s="5"/>
    </row>
    <row r="365" spans="1:3" s="6" customFormat="1" ht="12.75">
      <c r="A365" s="93"/>
      <c r="B365" s="4"/>
      <c r="C365" s="5"/>
    </row>
    <row r="366" spans="1:3" s="6" customFormat="1" ht="12.75">
      <c r="A366" s="93"/>
      <c r="B366" s="4"/>
      <c r="C366" s="5"/>
    </row>
    <row r="367" spans="1:3" s="6" customFormat="1" ht="12.75">
      <c r="A367" s="93"/>
      <c r="B367" s="4"/>
      <c r="C367" s="5"/>
    </row>
    <row r="368" spans="1:3" s="6" customFormat="1" ht="12.75">
      <c r="A368" s="93"/>
      <c r="B368" s="4"/>
      <c r="C368" s="5"/>
    </row>
    <row r="369" spans="1:3" s="6" customFormat="1" ht="12.75">
      <c r="A369" s="93"/>
      <c r="B369" s="4"/>
      <c r="C369" s="5"/>
    </row>
    <row r="370" spans="1:3" s="6" customFormat="1" ht="12.75">
      <c r="A370" s="93"/>
      <c r="B370" s="4"/>
      <c r="C370" s="5"/>
    </row>
    <row r="371" spans="1:3" s="6" customFormat="1" ht="12.75">
      <c r="A371" s="93"/>
      <c r="B371" s="4"/>
      <c r="C371" s="5"/>
    </row>
    <row r="372" spans="1:3" s="6" customFormat="1" ht="12.75">
      <c r="A372" s="93"/>
      <c r="B372" s="4"/>
      <c r="C372" s="5"/>
    </row>
    <row r="373" spans="1:3" s="6" customFormat="1" ht="12.75">
      <c r="A373" s="93"/>
      <c r="B373" s="4"/>
      <c r="C373" s="5"/>
    </row>
    <row r="374" spans="1:3" s="6" customFormat="1" ht="12.75">
      <c r="A374" s="93"/>
      <c r="B374" s="4"/>
      <c r="C374" s="5"/>
    </row>
    <row r="375" spans="1:3" s="6" customFormat="1" ht="12.75">
      <c r="A375" s="93"/>
      <c r="B375" s="4"/>
      <c r="C375" s="5"/>
    </row>
    <row r="376" spans="1:3" s="6" customFormat="1" ht="12.75">
      <c r="A376" s="93"/>
      <c r="B376" s="4"/>
      <c r="C376" s="5"/>
    </row>
    <row r="377" spans="1:3" s="6" customFormat="1" ht="12.75">
      <c r="A377" s="93"/>
      <c r="B377" s="4"/>
      <c r="C377" s="5"/>
    </row>
    <row r="378" spans="1:3" s="6" customFormat="1" ht="12.75">
      <c r="A378" s="93"/>
      <c r="B378" s="4"/>
      <c r="C378" s="5"/>
    </row>
    <row r="379" spans="1:3" s="6" customFormat="1" ht="12.75">
      <c r="A379" s="93"/>
      <c r="B379" s="4"/>
      <c r="C379" s="5"/>
    </row>
    <row r="380" spans="1:3" s="6" customFormat="1" ht="12.75">
      <c r="A380" s="93"/>
      <c r="B380" s="4"/>
      <c r="C380" s="5"/>
    </row>
    <row r="381" spans="1:3" s="6" customFormat="1" ht="12.75">
      <c r="A381" s="93"/>
      <c r="B381" s="4"/>
      <c r="C381" s="5"/>
    </row>
    <row r="382" spans="1:3" s="6" customFormat="1" ht="12.75">
      <c r="A382" s="93"/>
      <c r="B382" s="4"/>
      <c r="C382" s="5"/>
    </row>
    <row r="383" spans="1:3" s="6" customFormat="1" ht="12.75">
      <c r="A383" s="93"/>
      <c r="B383" s="4"/>
      <c r="C383" s="5"/>
    </row>
    <row r="384" spans="1:3" s="6" customFormat="1" ht="12.75">
      <c r="A384" s="93"/>
      <c r="B384" s="4"/>
      <c r="C384" s="5"/>
    </row>
    <row r="385" spans="1:3" s="6" customFormat="1" ht="12.75">
      <c r="A385" s="93"/>
      <c r="B385" s="4"/>
      <c r="C385" s="5"/>
    </row>
    <row r="386" spans="1:3" s="6" customFormat="1" ht="12.75">
      <c r="A386" s="93"/>
      <c r="B386" s="4"/>
      <c r="C386" s="5"/>
    </row>
    <row r="387" spans="1:3" s="6" customFormat="1" ht="12.75">
      <c r="A387" s="93"/>
      <c r="B387" s="4"/>
      <c r="C387" s="5"/>
    </row>
    <row r="388" spans="1:3" s="6" customFormat="1" ht="12.75">
      <c r="A388" s="93"/>
      <c r="B388" s="4"/>
      <c r="C388" s="5"/>
    </row>
    <row r="389" spans="1:3" s="6" customFormat="1" ht="12.75">
      <c r="A389" s="93"/>
      <c r="B389" s="4"/>
      <c r="C389" s="5"/>
    </row>
    <row r="390" spans="1:3" s="6" customFormat="1" ht="12.75">
      <c r="A390" s="93"/>
      <c r="B390" s="4"/>
      <c r="C390" s="5"/>
    </row>
    <row r="391" spans="1:3" s="6" customFormat="1" ht="12.75">
      <c r="A391" s="93"/>
      <c r="B391" s="4"/>
      <c r="C391" s="5"/>
    </row>
    <row r="392" spans="1:3" s="6" customFormat="1" ht="12.75">
      <c r="A392" s="93"/>
      <c r="B392" s="4"/>
      <c r="C392" s="5"/>
    </row>
    <row r="393" spans="1:3" s="6" customFormat="1" ht="12.75">
      <c r="A393" s="93"/>
      <c r="B393" s="4"/>
      <c r="C393" s="5"/>
    </row>
    <row r="394" spans="1:3" s="6" customFormat="1" ht="12.75">
      <c r="A394" s="93"/>
      <c r="B394" s="4"/>
      <c r="C394" s="5"/>
    </row>
    <row r="395" spans="1:3" s="6" customFormat="1" ht="12.75">
      <c r="A395" s="93"/>
      <c r="B395" s="4"/>
      <c r="C395" s="5"/>
    </row>
    <row r="396" spans="1:3" s="6" customFormat="1" ht="12.75">
      <c r="A396" s="93"/>
      <c r="B396" s="4"/>
      <c r="C396" s="5"/>
    </row>
    <row r="397" spans="1:3" s="6" customFormat="1" ht="12.75">
      <c r="A397" s="93"/>
      <c r="B397" s="4"/>
      <c r="C397" s="5"/>
    </row>
    <row r="398" spans="1:3" s="6" customFormat="1" ht="12.75">
      <c r="A398" s="93"/>
      <c r="B398" s="4"/>
      <c r="C398" s="5"/>
    </row>
    <row r="399" spans="1:3" s="6" customFormat="1" ht="12.75">
      <c r="A399" s="93"/>
      <c r="B399" s="4"/>
      <c r="C399" s="5"/>
    </row>
    <row r="400" spans="1:3" s="6" customFormat="1" ht="12.75">
      <c r="A400" s="93"/>
      <c r="B400" s="4"/>
      <c r="C400" s="5"/>
    </row>
    <row r="401" spans="1:3" s="6" customFormat="1" ht="12.75">
      <c r="A401" s="93"/>
      <c r="B401" s="4"/>
      <c r="C401" s="5"/>
    </row>
    <row r="402" spans="1:3" s="6" customFormat="1" ht="12.75">
      <c r="A402" s="93"/>
      <c r="B402" s="4"/>
      <c r="C402" s="5"/>
    </row>
    <row r="403" spans="1:3" s="6" customFormat="1" ht="12.75">
      <c r="A403" s="93"/>
      <c r="B403" s="4"/>
      <c r="C403" s="5"/>
    </row>
    <row r="404" spans="1:3" s="6" customFormat="1" ht="12.75">
      <c r="A404" s="93"/>
      <c r="B404" s="4"/>
      <c r="C404" s="5"/>
    </row>
    <row r="405" spans="1:3" s="6" customFormat="1" ht="12.75">
      <c r="A405" s="93"/>
      <c r="B405" s="4"/>
      <c r="C405" s="5"/>
    </row>
    <row r="406" spans="1:3" s="6" customFormat="1" ht="12.75">
      <c r="A406" s="93"/>
      <c r="B406" s="4"/>
      <c r="C406" s="5"/>
    </row>
    <row r="407" spans="1:3" s="6" customFormat="1" ht="12.75">
      <c r="A407" s="93"/>
      <c r="B407" s="4"/>
      <c r="C407" s="5"/>
    </row>
    <row r="408" spans="1:3" s="6" customFormat="1" ht="12.75">
      <c r="A408" s="93"/>
      <c r="B408" s="4"/>
      <c r="C408" s="5"/>
    </row>
    <row r="409" spans="1:3" s="6" customFormat="1" ht="12.75">
      <c r="A409" s="93"/>
      <c r="B409" s="4"/>
      <c r="C409" s="5"/>
    </row>
    <row r="410" spans="1:3" s="6" customFormat="1" ht="12.75">
      <c r="A410" s="93"/>
      <c r="B410" s="4"/>
      <c r="C410" s="5"/>
    </row>
    <row r="411" spans="1:3" s="6" customFormat="1" ht="12.75">
      <c r="A411" s="93"/>
      <c r="B411" s="4"/>
      <c r="C411" s="5"/>
    </row>
    <row r="412" spans="1:3" s="6" customFormat="1" ht="12.75">
      <c r="A412" s="93"/>
      <c r="B412" s="4"/>
      <c r="C412" s="5"/>
    </row>
    <row r="413" spans="1:3" s="6" customFormat="1" ht="12.75">
      <c r="A413" s="93"/>
      <c r="B413" s="4"/>
      <c r="C413" s="5"/>
    </row>
    <row r="414" spans="1:3" s="6" customFormat="1" ht="12.75">
      <c r="A414" s="93"/>
      <c r="B414" s="4"/>
      <c r="C414" s="5"/>
    </row>
    <row r="415" spans="1:3" s="6" customFormat="1" ht="12.75">
      <c r="A415" s="93"/>
      <c r="B415" s="4"/>
      <c r="C415" s="5"/>
    </row>
    <row r="416" spans="1:3" s="6" customFormat="1" ht="12.75">
      <c r="A416" s="93"/>
      <c r="B416" s="4"/>
      <c r="C416" s="5"/>
    </row>
    <row r="417" spans="1:3" s="6" customFormat="1" ht="12.75">
      <c r="A417" s="93"/>
      <c r="B417" s="4"/>
      <c r="C417" s="5"/>
    </row>
    <row r="418" spans="1:3" s="6" customFormat="1" ht="12.75">
      <c r="A418" s="93"/>
      <c r="B418" s="4"/>
      <c r="C418" s="5"/>
    </row>
    <row r="419" spans="1:3" s="6" customFormat="1" ht="12.75">
      <c r="A419" s="93"/>
      <c r="B419" s="4"/>
      <c r="C419" s="5"/>
    </row>
    <row r="420" spans="1:3" s="6" customFormat="1" ht="12.75">
      <c r="A420" s="93"/>
      <c r="B420" s="4"/>
      <c r="C420" s="5"/>
    </row>
    <row r="421" spans="1:3" s="6" customFormat="1" ht="12.75">
      <c r="A421" s="93"/>
      <c r="B421" s="4"/>
      <c r="C421" s="5"/>
    </row>
    <row r="422" spans="1:3" s="6" customFormat="1" ht="12.75">
      <c r="A422" s="93"/>
      <c r="B422" s="4"/>
      <c r="C422" s="5"/>
    </row>
    <row r="423" spans="1:3" s="6" customFormat="1" ht="12.75">
      <c r="A423" s="93"/>
      <c r="B423" s="4"/>
      <c r="C423" s="5"/>
    </row>
    <row r="424" spans="1:3" s="6" customFormat="1" ht="12.75">
      <c r="A424" s="93"/>
      <c r="B424" s="4"/>
      <c r="C424" s="5"/>
    </row>
    <row r="425" spans="1:3" s="6" customFormat="1" ht="12.75">
      <c r="A425" s="93"/>
      <c r="B425" s="4"/>
      <c r="C425" s="5"/>
    </row>
    <row r="426" spans="1:3" s="6" customFormat="1" ht="12.75">
      <c r="A426" s="93"/>
      <c r="B426" s="4"/>
      <c r="C426" s="5"/>
    </row>
    <row r="427" spans="1:3" s="6" customFormat="1" ht="12.75">
      <c r="A427" s="93"/>
      <c r="B427" s="4"/>
      <c r="C427" s="5"/>
    </row>
    <row r="428" spans="1:3" s="6" customFormat="1" ht="12.75">
      <c r="A428" s="93"/>
      <c r="B428" s="4"/>
      <c r="C428" s="5"/>
    </row>
    <row r="429" spans="1:3" s="6" customFormat="1" ht="12.75">
      <c r="A429" s="93"/>
      <c r="B429" s="4"/>
      <c r="C429" s="5"/>
    </row>
    <row r="430" spans="1:3" s="6" customFormat="1" ht="12.75">
      <c r="A430" s="93"/>
      <c r="B430" s="4"/>
      <c r="C430" s="5"/>
    </row>
    <row r="431" spans="1:3" s="6" customFormat="1" ht="12.75">
      <c r="A431" s="93"/>
      <c r="B431" s="4"/>
      <c r="C431" s="5"/>
    </row>
    <row r="432" spans="1:3" s="6" customFormat="1" ht="12.75">
      <c r="A432" s="93"/>
      <c r="B432" s="4"/>
      <c r="C432" s="5"/>
    </row>
    <row r="433" spans="1:3" s="6" customFormat="1" ht="12.75">
      <c r="A433" s="93"/>
      <c r="B433" s="4"/>
      <c r="C433" s="5"/>
    </row>
    <row r="434" spans="1:3" s="6" customFormat="1" ht="12.75">
      <c r="A434" s="93"/>
      <c r="B434" s="4"/>
      <c r="C434" s="5"/>
    </row>
    <row r="435" spans="1:3" s="6" customFormat="1" ht="12.75">
      <c r="A435" s="93"/>
      <c r="B435" s="4"/>
      <c r="C435" s="5"/>
    </row>
    <row r="436" spans="1:3" s="6" customFormat="1" ht="12.75">
      <c r="A436" s="93"/>
      <c r="B436" s="4"/>
      <c r="C436" s="5"/>
    </row>
    <row r="437" spans="1:3" s="6" customFormat="1" ht="12.75">
      <c r="A437" s="93"/>
      <c r="B437" s="4"/>
      <c r="C437" s="5"/>
    </row>
    <row r="438" spans="1:3" s="6" customFormat="1" ht="12.75">
      <c r="A438" s="93"/>
      <c r="B438" s="4"/>
      <c r="C438" s="5"/>
    </row>
    <row r="439" spans="1:3" s="6" customFormat="1" ht="12.75">
      <c r="A439" s="93"/>
      <c r="B439" s="4"/>
      <c r="C439" s="5"/>
    </row>
    <row r="440" spans="1:3" s="6" customFormat="1" ht="12.75">
      <c r="A440" s="93"/>
      <c r="B440" s="4"/>
      <c r="C440" s="5"/>
    </row>
    <row r="441" spans="1:3" s="6" customFormat="1" ht="12.75">
      <c r="A441" s="93"/>
      <c r="B441" s="4"/>
      <c r="C441" s="5"/>
    </row>
    <row r="442" spans="1:3" s="6" customFormat="1" ht="12.75">
      <c r="A442" s="93"/>
      <c r="B442" s="4"/>
      <c r="C442" s="5"/>
    </row>
    <row r="443" spans="1:3" s="6" customFormat="1" ht="12.75">
      <c r="A443" s="93"/>
      <c r="B443" s="4"/>
      <c r="C443" s="5"/>
    </row>
    <row r="444" spans="1:3" s="6" customFormat="1" ht="12.75">
      <c r="A444" s="93"/>
      <c r="B444" s="4"/>
      <c r="C444" s="5"/>
    </row>
    <row r="445" spans="1:3" s="6" customFormat="1" ht="12.75">
      <c r="A445" s="93"/>
      <c r="B445" s="4"/>
      <c r="C445" s="5"/>
    </row>
    <row r="446" spans="1:3" s="6" customFormat="1" ht="12.75">
      <c r="A446" s="93"/>
      <c r="B446" s="4"/>
      <c r="C446" s="5"/>
    </row>
    <row r="447" spans="1:3" s="6" customFormat="1" ht="12.75">
      <c r="A447" s="93"/>
      <c r="B447" s="4"/>
      <c r="C447" s="5"/>
    </row>
    <row r="448" spans="1:3" s="6" customFormat="1" ht="12.75">
      <c r="A448" s="93"/>
      <c r="B448" s="4"/>
      <c r="C448" s="5"/>
    </row>
    <row r="449" spans="1:3" s="6" customFormat="1" ht="12.75">
      <c r="A449" s="93"/>
      <c r="B449" s="4"/>
      <c r="C449" s="5"/>
    </row>
    <row r="450" spans="1:3" s="6" customFormat="1" ht="12.75">
      <c r="A450" s="93"/>
      <c r="B450" s="4"/>
      <c r="C450" s="5"/>
    </row>
    <row r="451" spans="1:3" s="6" customFormat="1" ht="12.75">
      <c r="A451" s="93"/>
      <c r="B451" s="4"/>
      <c r="C451" s="5"/>
    </row>
    <row r="452" spans="1:3" s="6" customFormat="1" ht="12.75">
      <c r="A452" s="93"/>
      <c r="B452" s="4"/>
      <c r="C452" s="5"/>
    </row>
    <row r="453" spans="1:3" s="6" customFormat="1" ht="12.75">
      <c r="A453" s="93"/>
      <c r="B453" s="4"/>
      <c r="C453" s="5"/>
    </row>
    <row r="454" spans="1:3" s="6" customFormat="1" ht="12.75">
      <c r="A454" s="93"/>
      <c r="B454" s="4"/>
      <c r="C454" s="5"/>
    </row>
    <row r="455" spans="1:3" s="6" customFormat="1" ht="12.75">
      <c r="A455" s="93"/>
      <c r="B455" s="4"/>
      <c r="C455" s="5"/>
    </row>
    <row r="456" spans="1:3" s="6" customFormat="1" ht="12.75">
      <c r="A456" s="93"/>
      <c r="B456" s="4"/>
      <c r="C456" s="5"/>
    </row>
    <row r="457" spans="1:3" s="6" customFormat="1" ht="12.75">
      <c r="A457" s="93"/>
      <c r="B457" s="4"/>
      <c r="C457" s="5"/>
    </row>
    <row r="458" spans="1:3" s="6" customFormat="1" ht="12.75">
      <c r="A458" s="93"/>
      <c r="B458" s="4"/>
      <c r="C458" s="5"/>
    </row>
    <row r="459" spans="1:3" s="6" customFormat="1" ht="12.75">
      <c r="A459" s="93"/>
      <c r="B459" s="4"/>
      <c r="C459" s="5"/>
    </row>
    <row r="460" spans="1:3" s="6" customFormat="1" ht="12.75">
      <c r="A460" s="93"/>
      <c r="B460" s="4"/>
      <c r="C460" s="5"/>
    </row>
    <row r="461" spans="1:3" s="6" customFormat="1" ht="12.75">
      <c r="A461" s="93"/>
      <c r="B461" s="4"/>
      <c r="C461" s="5"/>
    </row>
    <row r="462" spans="1:3" s="6" customFormat="1" ht="12.75">
      <c r="A462" s="93"/>
      <c r="B462" s="4"/>
      <c r="C462" s="5"/>
    </row>
    <row r="463" spans="1:3" s="6" customFormat="1" ht="12.75">
      <c r="A463" s="93"/>
      <c r="B463" s="4"/>
      <c r="C463" s="5"/>
    </row>
    <row r="464" spans="1:3" s="6" customFormat="1" ht="12.75">
      <c r="A464" s="93"/>
      <c r="B464" s="4"/>
      <c r="C464" s="5"/>
    </row>
    <row r="465" spans="1:3" s="6" customFormat="1" ht="12.75">
      <c r="A465" s="93"/>
      <c r="B465" s="4"/>
      <c r="C465" s="5"/>
    </row>
    <row r="466" spans="1:3" s="6" customFormat="1" ht="12.75">
      <c r="A466" s="93"/>
      <c r="B466" s="4"/>
      <c r="C466" s="5"/>
    </row>
    <row r="467" spans="1:3" s="6" customFormat="1" ht="12.75">
      <c r="A467" s="93"/>
      <c r="B467" s="4"/>
      <c r="C467" s="5"/>
    </row>
    <row r="468" spans="1:3" s="6" customFormat="1" ht="12.75">
      <c r="A468" s="93"/>
      <c r="B468" s="4"/>
      <c r="C468" s="5"/>
    </row>
    <row r="469" spans="1:3" s="6" customFormat="1" ht="12.75">
      <c r="A469" s="93"/>
      <c r="B469" s="4"/>
      <c r="C469" s="5"/>
    </row>
    <row r="470" spans="1:3" s="6" customFormat="1" ht="12.75">
      <c r="A470" s="93"/>
      <c r="B470" s="4"/>
      <c r="C470" s="5"/>
    </row>
    <row r="471" spans="1:3" s="6" customFormat="1" ht="12.75">
      <c r="A471" s="93"/>
      <c r="B471" s="4"/>
      <c r="C471" s="5"/>
    </row>
    <row r="472" spans="1:3" s="6" customFormat="1" ht="12.75">
      <c r="A472" s="93"/>
      <c r="B472" s="4"/>
      <c r="C472" s="5"/>
    </row>
    <row r="473" spans="1:3" s="6" customFormat="1" ht="12.75">
      <c r="A473" s="93"/>
      <c r="B473" s="4"/>
      <c r="C473" s="5"/>
    </row>
    <row r="474" spans="1:3" s="6" customFormat="1" ht="12.75">
      <c r="A474" s="93"/>
      <c r="B474" s="4"/>
      <c r="C474" s="5"/>
    </row>
    <row r="475" spans="1:3" s="6" customFormat="1" ht="12.75">
      <c r="A475" s="93"/>
      <c r="B475" s="4"/>
      <c r="C475" s="5"/>
    </row>
    <row r="476" spans="1:3" s="6" customFormat="1" ht="12.75">
      <c r="A476" s="93"/>
      <c r="B476" s="4"/>
      <c r="C476" s="5"/>
    </row>
    <row r="477" spans="1:3" s="6" customFormat="1" ht="12.75">
      <c r="A477" s="93"/>
      <c r="B477" s="4"/>
      <c r="C477" s="5"/>
    </row>
    <row r="478" spans="1:3" s="6" customFormat="1" ht="12.75">
      <c r="A478" s="93"/>
      <c r="B478" s="4"/>
      <c r="C478" s="5"/>
    </row>
    <row r="479" spans="1:3" s="6" customFormat="1" ht="12.75">
      <c r="A479" s="93"/>
      <c r="B479" s="4"/>
      <c r="C479" s="5"/>
    </row>
    <row r="480" spans="1:3" s="6" customFormat="1" ht="12.75">
      <c r="A480" s="93"/>
      <c r="B480" s="4"/>
      <c r="C480" s="5"/>
    </row>
    <row r="481" spans="1:3" s="6" customFormat="1" ht="12.75">
      <c r="A481" s="93"/>
      <c r="B481" s="4"/>
      <c r="C481" s="5"/>
    </row>
    <row r="482" spans="1:3" s="6" customFormat="1" ht="12.75">
      <c r="A482" s="93"/>
      <c r="B482" s="4"/>
      <c r="C482" s="5"/>
    </row>
    <row r="483" spans="1:3" s="6" customFormat="1" ht="12.75">
      <c r="A483" s="93"/>
      <c r="B483" s="4"/>
      <c r="C483" s="5"/>
    </row>
    <row r="484" spans="1:3" s="6" customFormat="1" ht="12.75">
      <c r="A484" s="93"/>
      <c r="B484" s="4"/>
      <c r="C484" s="5"/>
    </row>
    <row r="485" spans="1:3" s="6" customFormat="1" ht="12.75">
      <c r="A485" s="93"/>
      <c r="B485" s="4"/>
      <c r="C485" s="5"/>
    </row>
    <row r="486" spans="1:3" s="6" customFormat="1" ht="12.75">
      <c r="A486" s="93"/>
      <c r="B486" s="4"/>
      <c r="C486" s="5"/>
    </row>
    <row r="487" spans="1:3" s="6" customFormat="1" ht="12.75">
      <c r="A487" s="93"/>
      <c r="B487" s="4"/>
      <c r="C487" s="5"/>
    </row>
    <row r="488" spans="1:3" s="6" customFormat="1" ht="12.75">
      <c r="A488" s="93"/>
      <c r="B488" s="4"/>
      <c r="C488" s="5"/>
    </row>
    <row r="489" spans="1:3" s="6" customFormat="1" ht="12.75">
      <c r="A489" s="93"/>
      <c r="B489" s="4"/>
      <c r="C489" s="5"/>
    </row>
    <row r="490" spans="1:3" s="6" customFormat="1" ht="12.75">
      <c r="A490" s="93"/>
      <c r="B490" s="4"/>
      <c r="C490" s="5"/>
    </row>
    <row r="491" spans="1:3" s="6" customFormat="1" ht="12.75">
      <c r="A491" s="93"/>
      <c r="B491" s="4"/>
      <c r="C491" s="5"/>
    </row>
    <row r="492" spans="1:3" s="6" customFormat="1" ht="12.75">
      <c r="A492" s="93"/>
      <c r="B492" s="4"/>
      <c r="C492" s="5"/>
    </row>
    <row r="493" spans="1:3" s="6" customFormat="1" ht="12.75">
      <c r="A493" s="93"/>
      <c r="B493" s="4"/>
      <c r="C493" s="5"/>
    </row>
    <row r="494" spans="1:3" s="6" customFormat="1" ht="12.75">
      <c r="A494" s="93"/>
      <c r="B494" s="4"/>
      <c r="C494" s="5"/>
    </row>
    <row r="495" spans="1:3" s="6" customFormat="1" ht="12.75">
      <c r="A495" s="93"/>
      <c r="B495" s="4"/>
      <c r="C495" s="5"/>
    </row>
    <row r="496" spans="1:3" s="6" customFormat="1" ht="12.75">
      <c r="A496" s="93"/>
      <c r="B496" s="4"/>
      <c r="C496" s="5"/>
    </row>
    <row r="497" spans="1:3" s="6" customFormat="1" ht="12.75">
      <c r="A497" s="93"/>
      <c r="B497" s="4"/>
      <c r="C497" s="5"/>
    </row>
    <row r="498" spans="1:3" s="6" customFormat="1" ht="12.75">
      <c r="A498" s="93"/>
      <c r="B498" s="4"/>
      <c r="C498" s="5"/>
    </row>
    <row r="499" spans="1:3" s="6" customFormat="1" ht="12.75">
      <c r="A499" s="93"/>
      <c r="B499" s="4"/>
      <c r="C499" s="5"/>
    </row>
    <row r="500" spans="1:3" s="6" customFormat="1" ht="12.75">
      <c r="A500" s="93"/>
      <c r="B500" s="4"/>
      <c r="C500" s="5"/>
    </row>
    <row r="501" spans="1:3" s="6" customFormat="1" ht="12.75">
      <c r="A501" s="93"/>
      <c r="B501" s="4"/>
      <c r="C501" s="5"/>
    </row>
    <row r="502" spans="1:3" s="6" customFormat="1" ht="12.75">
      <c r="A502" s="93"/>
      <c r="B502" s="4"/>
      <c r="C502" s="5"/>
    </row>
    <row r="503" spans="1:3" s="6" customFormat="1" ht="12.75">
      <c r="A503" s="93"/>
      <c r="B503" s="4"/>
      <c r="C503" s="5"/>
    </row>
    <row r="504" spans="1:3" s="6" customFormat="1" ht="12.75">
      <c r="A504" s="93"/>
      <c r="B504" s="4"/>
      <c r="C504" s="5"/>
    </row>
    <row r="505" spans="1:3" s="6" customFormat="1" ht="12.75">
      <c r="A505" s="93"/>
      <c r="B505" s="4"/>
      <c r="C505" s="5"/>
    </row>
    <row r="506" spans="1:3" s="6" customFormat="1" ht="12.75">
      <c r="A506" s="93"/>
      <c r="B506" s="4"/>
      <c r="C506" s="5"/>
    </row>
    <row r="507" spans="1:3" s="6" customFormat="1" ht="12.75">
      <c r="A507" s="93"/>
      <c r="B507" s="4"/>
      <c r="C507" s="5"/>
    </row>
    <row r="508" spans="1:3" s="6" customFormat="1" ht="12.75">
      <c r="A508" s="93"/>
      <c r="B508" s="4"/>
      <c r="C508" s="5"/>
    </row>
    <row r="509" spans="1:3" s="6" customFormat="1" ht="12.75">
      <c r="A509" s="93"/>
      <c r="B509" s="4"/>
      <c r="C509" s="5"/>
    </row>
    <row r="510" spans="1:3" s="6" customFormat="1" ht="12.75">
      <c r="A510" s="93"/>
      <c r="B510" s="4"/>
      <c r="C510" s="5"/>
    </row>
    <row r="511" spans="1:3" s="6" customFormat="1" ht="12.75">
      <c r="A511" s="93"/>
      <c r="B511" s="4"/>
      <c r="C511" s="5"/>
    </row>
    <row r="512" spans="1:3" s="6" customFormat="1" ht="12.75">
      <c r="A512" s="93"/>
      <c r="B512" s="4"/>
      <c r="C512" s="5"/>
    </row>
    <row r="513" spans="1:3" s="6" customFormat="1" ht="12.75">
      <c r="A513" s="93"/>
      <c r="B513" s="4"/>
      <c r="C513" s="5"/>
    </row>
    <row r="514" spans="1:3" s="6" customFormat="1" ht="12.75">
      <c r="A514" s="93"/>
      <c r="B514" s="4"/>
      <c r="C514" s="5"/>
    </row>
    <row r="515" spans="1:3" s="6" customFormat="1" ht="12.75">
      <c r="A515" s="93"/>
      <c r="B515" s="4"/>
      <c r="C515" s="5"/>
    </row>
    <row r="516" spans="1:3" s="6" customFormat="1" ht="12.75">
      <c r="A516" s="93"/>
      <c r="B516" s="4"/>
      <c r="C516" s="5"/>
    </row>
    <row r="517" spans="1:3" s="6" customFormat="1" ht="12.75">
      <c r="A517" s="93"/>
      <c r="B517" s="4"/>
      <c r="C517" s="5"/>
    </row>
    <row r="518" spans="1:3" s="6" customFormat="1" ht="12.75">
      <c r="A518" s="93"/>
      <c r="B518" s="4"/>
      <c r="C518" s="5"/>
    </row>
    <row r="519" spans="1:3" s="6" customFormat="1" ht="12.75">
      <c r="A519" s="93"/>
      <c r="B519" s="4"/>
      <c r="C519" s="5"/>
    </row>
    <row r="520" spans="1:3" s="6" customFormat="1" ht="12.75">
      <c r="A520" s="93"/>
      <c r="B520" s="4"/>
      <c r="C520" s="5"/>
    </row>
    <row r="521" spans="1:3" s="6" customFormat="1" ht="12.75">
      <c r="A521" s="93"/>
      <c r="B521" s="4"/>
      <c r="C521" s="5"/>
    </row>
    <row r="522" spans="1:3" s="6" customFormat="1" ht="12.75">
      <c r="A522" s="93"/>
      <c r="B522" s="4"/>
      <c r="C522" s="5"/>
    </row>
    <row r="523" spans="1:3" s="6" customFormat="1" ht="12.75">
      <c r="A523" s="93"/>
      <c r="B523" s="4"/>
      <c r="C523" s="5"/>
    </row>
    <row r="524" spans="1:3" s="6" customFormat="1" ht="12.75">
      <c r="A524" s="93"/>
      <c r="B524" s="4"/>
      <c r="C524" s="5"/>
    </row>
    <row r="525" spans="1:3" s="6" customFormat="1" ht="12.75">
      <c r="A525" s="93"/>
      <c r="B525" s="4"/>
      <c r="C525" s="5"/>
    </row>
    <row r="526" spans="1:3" s="6" customFormat="1" ht="12.75">
      <c r="A526" s="93"/>
      <c r="B526" s="4"/>
      <c r="C526" s="5"/>
    </row>
    <row r="527" spans="1:3" s="6" customFormat="1" ht="12.75">
      <c r="A527" s="93"/>
      <c r="B527" s="4"/>
      <c r="C527" s="5"/>
    </row>
    <row r="528" spans="1:3" s="6" customFormat="1" ht="12.75">
      <c r="A528" s="93"/>
      <c r="B528" s="4"/>
      <c r="C528" s="5"/>
    </row>
    <row r="529" spans="1:3" s="6" customFormat="1" ht="12.75">
      <c r="A529" s="93"/>
      <c r="B529" s="4"/>
      <c r="C529" s="5"/>
    </row>
    <row r="530" spans="1:3" s="6" customFormat="1" ht="12.75">
      <c r="A530" s="93"/>
      <c r="B530" s="4"/>
      <c r="C530" s="5"/>
    </row>
    <row r="531" spans="1:3" s="6" customFormat="1" ht="12.75">
      <c r="A531" s="93"/>
      <c r="B531" s="4"/>
      <c r="C531" s="5"/>
    </row>
    <row r="532" spans="1:3" s="6" customFormat="1" ht="12.75">
      <c r="A532" s="93"/>
      <c r="B532" s="4"/>
      <c r="C532" s="5"/>
    </row>
    <row r="533" spans="1:3" s="6" customFormat="1" ht="12.75">
      <c r="A533" s="93"/>
      <c r="B533" s="4"/>
      <c r="C533" s="5"/>
    </row>
    <row r="534" spans="1:3" s="6" customFormat="1" ht="12.75">
      <c r="A534" s="93"/>
      <c r="B534" s="4"/>
      <c r="C534" s="5"/>
    </row>
    <row r="535" spans="1:3" s="6" customFormat="1" ht="12.75">
      <c r="A535" s="93"/>
      <c r="B535" s="4"/>
      <c r="C535" s="5"/>
    </row>
    <row r="536" spans="1:3" s="6" customFormat="1" ht="12.75">
      <c r="A536" s="93"/>
      <c r="B536" s="4"/>
      <c r="C536" s="5"/>
    </row>
    <row r="537" spans="1:3" s="6" customFormat="1" ht="12.75">
      <c r="A537" s="93"/>
      <c r="B537" s="4"/>
      <c r="C537" s="5"/>
    </row>
    <row r="538" spans="1:3" s="6" customFormat="1" ht="12.75">
      <c r="A538" s="93"/>
      <c r="B538" s="4"/>
      <c r="C538" s="5"/>
    </row>
    <row r="539" spans="1:3" s="6" customFormat="1" ht="12.75">
      <c r="A539" s="93"/>
      <c r="B539" s="4"/>
      <c r="C539" s="5"/>
    </row>
    <row r="540" spans="1:3" s="6" customFormat="1" ht="12.75">
      <c r="A540" s="93"/>
      <c r="B540" s="4"/>
      <c r="C540" s="5"/>
    </row>
    <row r="541" spans="1:3" s="6" customFormat="1" ht="12.75">
      <c r="A541" s="93"/>
      <c r="B541" s="4"/>
      <c r="C541" s="5"/>
    </row>
    <row r="542" spans="1:3" s="6" customFormat="1" ht="12.75">
      <c r="A542" s="93"/>
      <c r="B542" s="4"/>
      <c r="C542" s="5"/>
    </row>
    <row r="543" spans="1:3" s="6" customFormat="1" ht="12.75">
      <c r="A543" s="93"/>
      <c r="B543" s="4"/>
      <c r="C543" s="5"/>
    </row>
    <row r="544" spans="1:3" s="6" customFormat="1" ht="12.75">
      <c r="A544" s="93"/>
      <c r="B544" s="4"/>
      <c r="C544" s="5"/>
    </row>
    <row r="545" spans="1:3" s="6" customFormat="1" ht="12.75">
      <c r="A545" s="93"/>
      <c r="B545" s="4"/>
      <c r="C545" s="5"/>
    </row>
    <row r="546" spans="1:3" s="6" customFormat="1" ht="12.75">
      <c r="A546" s="93"/>
      <c r="B546" s="4"/>
      <c r="C546" s="5"/>
    </row>
    <row r="547" spans="1:3" s="6" customFormat="1" ht="12.75">
      <c r="A547" s="93"/>
      <c r="B547" s="4"/>
      <c r="C547" s="5"/>
    </row>
    <row r="548" spans="1:3" s="6" customFormat="1" ht="12.75">
      <c r="A548" s="93"/>
      <c r="B548" s="4"/>
      <c r="C548" s="5"/>
    </row>
    <row r="549" spans="1:3" s="6" customFormat="1" ht="12.75">
      <c r="A549" s="93"/>
      <c r="B549" s="4"/>
      <c r="C549" s="5"/>
    </row>
    <row r="550" spans="1:3" s="6" customFormat="1" ht="12.75">
      <c r="A550" s="93"/>
      <c r="B550" s="4"/>
      <c r="C550" s="5"/>
    </row>
    <row r="551" spans="1:3" s="6" customFormat="1" ht="12.75">
      <c r="A551" s="93"/>
      <c r="B551" s="4"/>
      <c r="C551" s="5"/>
    </row>
    <row r="552" spans="1:3" s="6" customFormat="1" ht="12.75">
      <c r="A552" s="93"/>
      <c r="B552" s="4"/>
      <c r="C552" s="5"/>
    </row>
    <row r="553" spans="1:3" s="6" customFormat="1" ht="12.75">
      <c r="A553" s="93"/>
      <c r="B553" s="4"/>
      <c r="C553" s="5"/>
    </row>
    <row r="554" spans="1:3" s="6" customFormat="1" ht="12.75">
      <c r="A554" s="93"/>
      <c r="B554" s="4"/>
      <c r="C554" s="5"/>
    </row>
    <row r="555" spans="1:3" s="6" customFormat="1" ht="12.75">
      <c r="A555" s="93"/>
      <c r="B555" s="4"/>
      <c r="C555" s="5"/>
    </row>
    <row r="556" spans="1:3" s="6" customFormat="1" ht="12.75">
      <c r="A556" s="93"/>
      <c r="B556" s="4"/>
      <c r="C556" s="5"/>
    </row>
  </sheetData>
  <sheetProtection password="CAF5" sheet="1"/>
  <mergeCells count="35">
    <mergeCell ref="A2:F2"/>
    <mergeCell ref="A3:F3"/>
    <mergeCell ref="A4:F4"/>
    <mergeCell ref="B5:D5"/>
    <mergeCell ref="E5:F5"/>
    <mergeCell ref="B6:D6"/>
    <mergeCell ref="E6:F6"/>
    <mergeCell ref="B7:D7"/>
    <mergeCell ref="E7:F7"/>
    <mergeCell ref="B8:D8"/>
    <mergeCell ref="E8:F8"/>
    <mergeCell ref="B9:D9"/>
    <mergeCell ref="E9:F9"/>
    <mergeCell ref="B10:D10"/>
    <mergeCell ref="E10:F10"/>
    <mergeCell ref="B11:D11"/>
    <mergeCell ref="E11:F11"/>
    <mergeCell ref="B12:D12"/>
    <mergeCell ref="E12:F12"/>
    <mergeCell ref="B13:D13"/>
    <mergeCell ref="B14:D14"/>
    <mergeCell ref="E14:F14"/>
    <mergeCell ref="B15:D15"/>
    <mergeCell ref="B16:D16"/>
    <mergeCell ref="E16:F16"/>
    <mergeCell ref="B17:D17"/>
    <mergeCell ref="B18:D18"/>
    <mergeCell ref="E18:F18"/>
    <mergeCell ref="B19:D19"/>
    <mergeCell ref="E19:F19"/>
    <mergeCell ref="B20:D20"/>
    <mergeCell ref="B22:D22"/>
    <mergeCell ref="E22:F22"/>
    <mergeCell ref="B21:D21"/>
    <mergeCell ref="E21:F21"/>
  </mergeCells>
  <printOptions horizontalCentered="1"/>
  <pageMargins left="0.5905511811023623" right="0.5905511811023623" top="0.984251968503937" bottom="0.984251968503937" header="0" footer="0"/>
  <pageSetup firstPageNumber="2" useFirstPageNumber="1" fitToHeight="4" horizontalDpi="300" verticalDpi="300" orientation="portrait" paperSize="9" scale="73" r:id="rId1"/>
  <headerFooter scaleWithDoc="0" alignWithMargins="0">
    <oddHeader>&amp;RR3-676/2204 Sp. Pohanca – Kapele od km 3.350 do km 3.780; IV. FAZA
AVTOBUSNA POSTAJALIŠČA
</oddHeader>
    <oddFooter>&amp;R
&amp;P</oddFooter>
    <firstFooter>&amp;R&amp;P</firstFooter>
  </headerFooter>
  <rowBreaks count="3" manualBreakCount="3">
    <brk id="21" max="255" man="1"/>
    <brk id="70" max="5" man="1"/>
    <brk id="106" max="5" man="1"/>
  </rowBreaks>
</worksheet>
</file>

<file path=xl/worksheets/sheet5.xml><?xml version="1.0" encoding="utf-8"?>
<worksheet xmlns="http://schemas.openxmlformats.org/spreadsheetml/2006/main" xmlns:r="http://schemas.openxmlformats.org/officeDocument/2006/relationships">
  <dimension ref="A1:F99"/>
  <sheetViews>
    <sheetView view="pageLayout" zoomScaleNormal="115" zoomScaleSheetLayoutView="115" workbookViewId="0" topLeftCell="A1">
      <selection activeCell="B13" sqref="B13:D13"/>
    </sheetView>
  </sheetViews>
  <sheetFormatPr defaultColWidth="9.00390625" defaultRowHeight="12.75"/>
  <cols>
    <col min="1" max="1" width="10.125" style="149" bestFit="1" customWidth="1"/>
    <col min="2" max="2" width="44.25390625" style="150" customWidth="1"/>
    <col min="3" max="3" width="9.125" style="116" customWidth="1"/>
    <col min="4" max="5" width="15.75390625" style="151" customWidth="1"/>
    <col min="6" max="6" width="18.75390625" style="151" customWidth="1"/>
    <col min="7" max="16384" width="9.125" style="116" customWidth="1"/>
  </cols>
  <sheetData>
    <row r="1" spans="1:6" ht="12.75">
      <c r="A1" s="3"/>
      <c r="B1" s="4"/>
      <c r="C1" s="5"/>
      <c r="D1" s="6"/>
      <c r="E1" s="7"/>
      <c r="F1" s="7"/>
    </row>
    <row r="2" spans="1:6" ht="50.25" customHeight="1">
      <c r="A2" s="233" t="s">
        <v>32</v>
      </c>
      <c r="B2" s="233"/>
      <c r="C2" s="233"/>
      <c r="D2" s="233"/>
      <c r="E2" s="233"/>
      <c r="F2" s="233"/>
    </row>
    <row r="3" spans="1:6" ht="46.5" customHeight="1">
      <c r="A3" s="234" t="s">
        <v>430</v>
      </c>
      <c r="B3" s="234"/>
      <c r="C3" s="234"/>
      <c r="D3" s="234"/>
      <c r="E3" s="234"/>
      <c r="F3" s="234"/>
    </row>
    <row r="4" spans="1:6" ht="60" customHeight="1">
      <c r="A4" s="235" t="s">
        <v>126</v>
      </c>
      <c r="B4" s="235"/>
      <c r="C4" s="235"/>
      <c r="D4" s="235"/>
      <c r="E4" s="235"/>
      <c r="F4" s="235"/>
    </row>
    <row r="5" spans="1:6" ht="15">
      <c r="A5" s="117"/>
      <c r="B5" s="117"/>
      <c r="C5" s="117"/>
      <c r="D5" s="117"/>
      <c r="E5" s="117"/>
      <c r="F5" s="117"/>
    </row>
    <row r="6" spans="1:6" ht="15">
      <c r="A6" s="117"/>
      <c r="B6" s="117"/>
      <c r="C6" s="117"/>
      <c r="D6" s="117"/>
      <c r="E6" s="117"/>
      <c r="F6" s="117"/>
    </row>
    <row r="7" spans="1:6" ht="15">
      <c r="A7" s="118" t="s">
        <v>26</v>
      </c>
      <c r="B7" s="239" t="s">
        <v>386</v>
      </c>
      <c r="C7" s="239"/>
      <c r="D7" s="239"/>
      <c r="E7" s="120">
        <f>F52</f>
        <v>0</v>
      </c>
      <c r="F7" s="120"/>
    </row>
    <row r="8" spans="1:6" ht="15">
      <c r="A8" s="118"/>
      <c r="B8" s="236"/>
      <c r="C8" s="236"/>
      <c r="D8" s="236"/>
      <c r="E8" s="240"/>
      <c r="F8" s="240"/>
    </row>
    <row r="9" spans="1:6" ht="15">
      <c r="A9" s="118" t="s">
        <v>27</v>
      </c>
      <c r="B9" s="239" t="s">
        <v>387</v>
      </c>
      <c r="C9" s="239"/>
      <c r="D9" s="239"/>
      <c r="E9" s="120">
        <f>F80</f>
        <v>0</v>
      </c>
      <c r="F9" s="120"/>
    </row>
    <row r="10" spans="1:6" ht="15">
      <c r="A10" s="118"/>
      <c r="B10" s="236"/>
      <c r="C10" s="236"/>
      <c r="D10" s="236"/>
      <c r="E10" s="240"/>
      <c r="F10" s="240"/>
    </row>
    <row r="11" spans="1:6" ht="15">
      <c r="A11" s="118" t="s">
        <v>28</v>
      </c>
      <c r="B11" s="239" t="s">
        <v>388</v>
      </c>
      <c r="C11" s="239"/>
      <c r="D11" s="239"/>
      <c r="E11" s="120">
        <f>F99</f>
        <v>0</v>
      </c>
      <c r="F11" s="120"/>
    </row>
    <row r="12" spans="1:6" ht="15.75" thickBot="1">
      <c r="A12" s="122"/>
      <c r="B12" s="241"/>
      <c r="C12" s="241"/>
      <c r="D12" s="241"/>
      <c r="E12" s="242"/>
      <c r="F12" s="242"/>
    </row>
    <row r="13" spans="1:6" ht="15">
      <c r="A13" s="118"/>
      <c r="B13" s="247"/>
      <c r="C13" s="247"/>
      <c r="D13" s="247"/>
      <c r="E13" s="248"/>
      <c r="F13" s="248"/>
    </row>
    <row r="14" spans="1:6" ht="15.75">
      <c r="A14" s="123"/>
      <c r="B14" s="249" t="s">
        <v>34</v>
      </c>
      <c r="C14" s="249"/>
      <c r="D14" s="249"/>
      <c r="E14" s="229">
        <f>SUM(E7:E11)</f>
        <v>0</v>
      </c>
      <c r="F14" s="229"/>
    </row>
    <row r="15" spans="1:6" ht="15" customHeight="1">
      <c r="A15" s="123"/>
      <c r="B15" s="125"/>
      <c r="C15" s="125"/>
      <c r="D15" s="125"/>
      <c r="E15" s="126"/>
      <c r="F15" s="126"/>
    </row>
    <row r="16" spans="1:6" ht="49.5">
      <c r="A16" s="123"/>
      <c r="B16" s="127" t="s">
        <v>433</v>
      </c>
      <c r="C16" s="125"/>
      <c r="D16" s="125"/>
      <c r="E16" s="126"/>
      <c r="F16" s="126"/>
    </row>
    <row r="17" spans="1:6" ht="15" customHeight="1">
      <c r="A17" s="123"/>
      <c r="B17" s="125"/>
      <c r="C17" s="125"/>
      <c r="D17" s="125"/>
      <c r="E17" s="126"/>
      <c r="F17" s="126"/>
    </row>
    <row r="18" spans="1:6" ht="15" customHeight="1">
      <c r="A18" s="123"/>
      <c r="B18" s="125"/>
      <c r="C18" s="125"/>
      <c r="D18" s="125"/>
      <c r="E18" s="126"/>
      <c r="F18" s="126"/>
    </row>
    <row r="19" spans="1:6" ht="13.5" customHeight="1">
      <c r="A19" s="128" t="s">
        <v>12</v>
      </c>
      <c r="B19" s="129" t="s">
        <v>13</v>
      </c>
      <c r="C19" s="130" t="s">
        <v>24</v>
      </c>
      <c r="D19" s="130" t="s">
        <v>14</v>
      </c>
      <c r="E19" s="130" t="s">
        <v>15</v>
      </c>
      <c r="F19" s="130" t="s">
        <v>16</v>
      </c>
    </row>
    <row r="20" spans="1:6" ht="13.5" customHeight="1">
      <c r="A20" s="123"/>
      <c r="B20" s="125"/>
      <c r="C20" s="125"/>
      <c r="D20" s="125"/>
      <c r="E20" s="126"/>
      <c r="F20" s="126"/>
    </row>
    <row r="21" spans="1:6" ht="15.75">
      <c r="A21" s="123" t="s">
        <v>326</v>
      </c>
      <c r="B21" s="131" t="s">
        <v>327</v>
      </c>
      <c r="C21" s="131"/>
      <c r="D21" s="132"/>
      <c r="E21" s="133"/>
      <c r="F21" s="133"/>
    </row>
    <row r="22" spans="1:6" ht="15.75">
      <c r="A22" s="123"/>
      <c r="B22" s="131"/>
      <c r="C22" s="134"/>
      <c r="D22" s="135"/>
      <c r="E22" s="136"/>
      <c r="F22" s="136"/>
    </row>
    <row r="23" spans="1:6" ht="30">
      <c r="A23" s="118" t="s">
        <v>42</v>
      </c>
      <c r="B23" s="137" t="s">
        <v>330</v>
      </c>
      <c r="C23" s="138" t="s">
        <v>263</v>
      </c>
      <c r="D23" s="132">
        <v>370</v>
      </c>
      <c r="E23" s="152"/>
      <c r="F23" s="133">
        <f>D23*E23</f>
        <v>0</v>
      </c>
    </row>
    <row r="24" spans="1:6" ht="15">
      <c r="A24" s="118"/>
      <c r="B24" s="137"/>
      <c r="C24" s="138"/>
      <c r="D24" s="132"/>
      <c r="E24" s="152"/>
      <c r="F24" s="133"/>
    </row>
    <row r="25" spans="1:6" ht="30">
      <c r="A25" s="118" t="s">
        <v>44</v>
      </c>
      <c r="B25" s="137" t="s">
        <v>331</v>
      </c>
      <c r="C25" s="138" t="s">
        <v>263</v>
      </c>
      <c r="D25" s="132">
        <v>85</v>
      </c>
      <c r="E25" s="152"/>
      <c r="F25" s="133">
        <f>D25*E25</f>
        <v>0</v>
      </c>
    </row>
    <row r="26" spans="1:6" ht="15">
      <c r="A26" s="118"/>
      <c r="B26" s="137"/>
      <c r="C26" s="138"/>
      <c r="D26" s="132"/>
      <c r="E26" s="152"/>
      <c r="F26" s="133"/>
    </row>
    <row r="27" spans="1:6" ht="45">
      <c r="A27" s="118" t="s">
        <v>332</v>
      </c>
      <c r="B27" s="137" t="s">
        <v>333</v>
      </c>
      <c r="C27" s="138" t="s">
        <v>263</v>
      </c>
      <c r="D27" s="132">
        <v>25</v>
      </c>
      <c r="E27" s="152"/>
      <c r="F27" s="133">
        <f>D27*E27</f>
        <v>0</v>
      </c>
    </row>
    <row r="28" spans="1:6" ht="15">
      <c r="A28" s="118"/>
      <c r="B28" s="137"/>
      <c r="C28" s="138"/>
      <c r="D28" s="132"/>
      <c r="E28" s="152"/>
      <c r="F28" s="133"/>
    </row>
    <row r="29" spans="1:6" ht="45">
      <c r="A29" s="118" t="s">
        <v>334</v>
      </c>
      <c r="B29" s="139" t="s">
        <v>335</v>
      </c>
      <c r="C29" s="138" t="s">
        <v>263</v>
      </c>
      <c r="D29" s="132">
        <v>475</v>
      </c>
      <c r="E29" s="152"/>
      <c r="F29" s="133">
        <f>D29*E29</f>
        <v>0</v>
      </c>
    </row>
    <row r="30" spans="1:6" ht="15">
      <c r="A30" s="118"/>
      <c r="B30" s="137"/>
      <c r="C30" s="137"/>
      <c r="D30" s="132"/>
      <c r="E30" s="152"/>
      <c r="F30" s="133"/>
    </row>
    <row r="31" spans="1:6" ht="15">
      <c r="A31" s="118" t="s">
        <v>336</v>
      </c>
      <c r="B31" s="139" t="s">
        <v>337</v>
      </c>
      <c r="C31" s="138" t="s">
        <v>263</v>
      </c>
      <c r="D31" s="132">
        <v>50</v>
      </c>
      <c r="E31" s="152"/>
      <c r="F31" s="133">
        <f>D31*E31</f>
        <v>0</v>
      </c>
    </row>
    <row r="32" spans="1:6" ht="15">
      <c r="A32" s="118"/>
      <c r="B32" s="139"/>
      <c r="C32" s="138"/>
      <c r="D32" s="132"/>
      <c r="E32" s="152"/>
      <c r="F32" s="133"/>
    </row>
    <row r="33" spans="1:6" ht="15">
      <c r="A33" s="118" t="s">
        <v>338</v>
      </c>
      <c r="B33" s="139" t="s">
        <v>339</v>
      </c>
      <c r="C33" s="138" t="s">
        <v>263</v>
      </c>
      <c r="D33" s="132">
        <v>460</v>
      </c>
      <c r="E33" s="152"/>
      <c r="F33" s="133">
        <f>D33*E33</f>
        <v>0</v>
      </c>
    </row>
    <row r="34" spans="1:6" ht="15">
      <c r="A34" s="118"/>
      <c r="B34" s="139"/>
      <c r="C34" s="138"/>
      <c r="D34" s="132"/>
      <c r="E34" s="152"/>
      <c r="F34" s="133"/>
    </row>
    <row r="35" spans="1:6" ht="60">
      <c r="A35" s="118" t="s">
        <v>340</v>
      </c>
      <c r="B35" s="139" t="s">
        <v>341</v>
      </c>
      <c r="C35" s="138" t="s">
        <v>79</v>
      </c>
      <c r="D35" s="132">
        <v>10</v>
      </c>
      <c r="E35" s="152"/>
      <c r="F35" s="133">
        <f>D35*E35</f>
        <v>0</v>
      </c>
    </row>
    <row r="36" spans="1:6" ht="15">
      <c r="A36" s="118"/>
      <c r="B36" s="137"/>
      <c r="C36" s="138"/>
      <c r="D36" s="132"/>
      <c r="E36" s="152"/>
      <c r="F36" s="133"/>
    </row>
    <row r="37" spans="1:6" ht="30">
      <c r="A37" s="118" t="s">
        <v>342</v>
      </c>
      <c r="B37" s="137" t="s">
        <v>343</v>
      </c>
      <c r="C37" s="138" t="s">
        <v>79</v>
      </c>
      <c r="D37" s="132">
        <v>31</v>
      </c>
      <c r="E37" s="152"/>
      <c r="F37" s="133">
        <f>D37*E37</f>
        <v>0</v>
      </c>
    </row>
    <row r="38" spans="1:6" ht="15">
      <c r="A38" s="118"/>
      <c r="B38" s="137"/>
      <c r="C38" s="137"/>
      <c r="D38" s="132"/>
      <c r="E38" s="152"/>
      <c r="F38" s="133"/>
    </row>
    <row r="39" spans="1:6" ht="45">
      <c r="A39" s="118" t="s">
        <v>344</v>
      </c>
      <c r="B39" s="137" t="s">
        <v>345</v>
      </c>
      <c r="C39" s="138" t="s">
        <v>79</v>
      </c>
      <c r="D39" s="132">
        <v>25</v>
      </c>
      <c r="E39" s="152"/>
      <c r="F39" s="133">
        <f>D39*E39</f>
        <v>0</v>
      </c>
    </row>
    <row r="40" spans="1:6" ht="15">
      <c r="A40" s="118"/>
      <c r="B40" s="137"/>
      <c r="C40" s="138"/>
      <c r="D40" s="132"/>
      <c r="E40" s="152"/>
      <c r="F40" s="133"/>
    </row>
    <row r="41" spans="1:6" ht="45">
      <c r="A41" s="118" t="s">
        <v>346</v>
      </c>
      <c r="B41" s="139" t="s">
        <v>347</v>
      </c>
      <c r="C41" s="138" t="s">
        <v>18</v>
      </c>
      <c r="D41" s="132">
        <v>15</v>
      </c>
      <c r="E41" s="152"/>
      <c r="F41" s="133">
        <f>D41*E41</f>
        <v>0</v>
      </c>
    </row>
    <row r="42" spans="1:6" ht="15">
      <c r="A42" s="118"/>
      <c r="B42" s="137"/>
      <c r="C42" s="138"/>
      <c r="D42" s="132"/>
      <c r="E42" s="152"/>
      <c r="F42" s="133"/>
    </row>
    <row r="43" spans="1:6" ht="60">
      <c r="A43" s="118" t="s">
        <v>348</v>
      </c>
      <c r="B43" s="139" t="s">
        <v>349</v>
      </c>
      <c r="C43" s="138" t="s">
        <v>18</v>
      </c>
      <c r="D43" s="132">
        <v>4</v>
      </c>
      <c r="E43" s="152"/>
      <c r="F43" s="133">
        <f>D43*E43</f>
        <v>0</v>
      </c>
    </row>
    <row r="44" spans="1:6" ht="15">
      <c r="A44" s="118"/>
      <c r="B44" s="137"/>
      <c r="C44" s="138"/>
      <c r="D44" s="132"/>
      <c r="E44" s="152"/>
      <c r="F44" s="133"/>
    </row>
    <row r="45" spans="1:6" ht="30">
      <c r="A45" s="118" t="s">
        <v>350</v>
      </c>
      <c r="B45" s="139" t="s">
        <v>351</v>
      </c>
      <c r="C45" s="138" t="s">
        <v>79</v>
      </c>
      <c r="D45" s="132">
        <v>20</v>
      </c>
      <c r="E45" s="152"/>
      <c r="F45" s="133">
        <f>D45*E45</f>
        <v>0</v>
      </c>
    </row>
    <row r="46" spans="1:6" ht="15">
      <c r="A46" s="118"/>
      <c r="B46" s="137"/>
      <c r="C46" s="138"/>
      <c r="D46" s="132"/>
      <c r="E46" s="152"/>
      <c r="F46" s="133"/>
    </row>
    <row r="47" spans="1:6" ht="30">
      <c r="A47" s="118" t="s">
        <v>352</v>
      </c>
      <c r="B47" s="137" t="s">
        <v>353</v>
      </c>
      <c r="C47" s="138" t="s">
        <v>263</v>
      </c>
      <c r="D47" s="132">
        <v>475</v>
      </c>
      <c r="E47" s="152"/>
      <c r="F47" s="133">
        <f>D47*E47</f>
        <v>0</v>
      </c>
    </row>
    <row r="48" spans="1:6" ht="15">
      <c r="A48" s="118"/>
      <c r="B48" s="137"/>
      <c r="C48" s="138"/>
      <c r="D48" s="132"/>
      <c r="E48" s="152"/>
      <c r="F48" s="133"/>
    </row>
    <row r="49" spans="1:6" ht="105">
      <c r="A49" s="118" t="s">
        <v>354</v>
      </c>
      <c r="B49" s="137" t="s">
        <v>355</v>
      </c>
      <c r="C49" s="138" t="s">
        <v>18</v>
      </c>
      <c r="D49" s="132">
        <v>5</v>
      </c>
      <c r="E49" s="152"/>
      <c r="F49" s="133">
        <f>D49*E49</f>
        <v>0</v>
      </c>
    </row>
    <row r="50" spans="1:6" ht="15">
      <c r="A50" s="118"/>
      <c r="B50" s="137"/>
      <c r="C50" s="138"/>
      <c r="D50" s="132"/>
      <c r="E50" s="152"/>
      <c r="F50" s="133"/>
    </row>
    <row r="51" spans="1:6" ht="15.75" thickBot="1">
      <c r="A51" s="118"/>
      <c r="B51" s="137"/>
      <c r="C51" s="138"/>
      <c r="D51" s="132"/>
      <c r="E51" s="152"/>
      <c r="F51" s="133"/>
    </row>
    <row r="52" spans="1:6" ht="16.5" thickBot="1">
      <c r="A52" s="140"/>
      <c r="B52" s="141" t="s">
        <v>356</v>
      </c>
      <c r="C52" s="141"/>
      <c r="D52" s="142"/>
      <c r="E52" s="153"/>
      <c r="F52" s="144">
        <f>SUM(F23:F51)</f>
        <v>0</v>
      </c>
    </row>
    <row r="53" spans="1:6" ht="15.75">
      <c r="A53" s="123"/>
      <c r="B53" s="131"/>
      <c r="C53" s="131"/>
      <c r="D53" s="145"/>
      <c r="E53" s="154"/>
      <c r="F53" s="146"/>
    </row>
    <row r="54" spans="1:6" ht="15.75">
      <c r="A54" s="123" t="s">
        <v>357</v>
      </c>
      <c r="B54" s="131" t="s">
        <v>358</v>
      </c>
      <c r="C54" s="131"/>
      <c r="D54" s="145"/>
      <c r="E54" s="152"/>
      <c r="F54" s="133"/>
    </row>
    <row r="55" spans="1:6" ht="15.75">
      <c r="A55" s="123"/>
      <c r="B55" s="131"/>
      <c r="C55" s="134" t="s">
        <v>262</v>
      </c>
      <c r="D55" s="135" t="s">
        <v>328</v>
      </c>
      <c r="E55" s="155" t="s">
        <v>389</v>
      </c>
      <c r="F55" s="136" t="s">
        <v>329</v>
      </c>
    </row>
    <row r="56" spans="1:6" ht="15.75">
      <c r="A56" s="123"/>
      <c r="B56" s="131"/>
      <c r="C56" s="134"/>
      <c r="D56" s="135"/>
      <c r="E56" s="156"/>
      <c r="F56" s="147"/>
    </row>
    <row r="57" spans="1:6" ht="33">
      <c r="A57" s="118" t="s">
        <v>50</v>
      </c>
      <c r="B57" s="139" t="s">
        <v>393</v>
      </c>
      <c r="C57" s="138" t="s">
        <v>263</v>
      </c>
      <c r="D57" s="132">
        <v>620</v>
      </c>
      <c r="E57" s="152"/>
      <c r="F57" s="133">
        <f>D57*E57</f>
        <v>0</v>
      </c>
    </row>
    <row r="58" spans="1:6" ht="15">
      <c r="A58" s="118"/>
      <c r="B58" s="139"/>
      <c r="C58" s="138"/>
      <c r="D58" s="132"/>
      <c r="E58" s="152"/>
      <c r="F58" s="133"/>
    </row>
    <row r="59" spans="1:6" ht="30">
      <c r="A59" s="118" t="s">
        <v>44</v>
      </c>
      <c r="B59" s="139" t="s">
        <v>359</v>
      </c>
      <c r="C59" s="138" t="s">
        <v>18</v>
      </c>
      <c r="D59" s="132">
        <v>29</v>
      </c>
      <c r="E59" s="152"/>
      <c r="F59" s="133">
        <f>D59*E59</f>
        <v>0</v>
      </c>
    </row>
    <row r="60" spans="1:6" ht="15">
      <c r="A60" s="118"/>
      <c r="B60" s="139"/>
      <c r="C60" s="138"/>
      <c r="D60" s="132"/>
      <c r="E60" s="152"/>
      <c r="F60" s="133"/>
    </row>
    <row r="61" spans="1:6" ht="15">
      <c r="A61" s="118" t="s">
        <v>154</v>
      </c>
      <c r="B61" s="137" t="s">
        <v>360</v>
      </c>
      <c r="C61" s="138" t="s">
        <v>263</v>
      </c>
      <c r="D61" s="132">
        <v>480</v>
      </c>
      <c r="E61" s="152"/>
      <c r="F61" s="133">
        <f>D61*E61</f>
        <v>0</v>
      </c>
    </row>
    <row r="62" spans="1:6" ht="15">
      <c r="A62" s="118"/>
      <c r="B62" s="137"/>
      <c r="C62" s="137"/>
      <c r="D62" s="132"/>
      <c r="E62" s="152"/>
      <c r="F62" s="133"/>
    </row>
    <row r="63" spans="1:6" ht="30">
      <c r="A63" s="118" t="s">
        <v>54</v>
      </c>
      <c r="B63" s="137" t="s">
        <v>361</v>
      </c>
      <c r="C63" s="138" t="s">
        <v>263</v>
      </c>
      <c r="D63" s="132">
        <v>520</v>
      </c>
      <c r="E63" s="152"/>
      <c r="F63" s="133">
        <f>D63*E63</f>
        <v>0</v>
      </c>
    </row>
    <row r="64" spans="1:6" ht="15">
      <c r="A64" s="118"/>
      <c r="B64" s="137"/>
      <c r="C64" s="138"/>
      <c r="D64" s="132"/>
      <c r="E64" s="152"/>
      <c r="F64" s="133"/>
    </row>
    <row r="65" spans="1:6" ht="30">
      <c r="A65" s="118" t="s">
        <v>56</v>
      </c>
      <c r="B65" s="139" t="s">
        <v>362</v>
      </c>
      <c r="C65" s="138" t="s">
        <v>18</v>
      </c>
      <c r="D65" s="132">
        <v>20</v>
      </c>
      <c r="E65" s="152"/>
      <c r="F65" s="133">
        <f>D65*E65</f>
        <v>0</v>
      </c>
    </row>
    <row r="66" spans="1:6" ht="15">
      <c r="A66" s="118"/>
      <c r="B66" s="137"/>
      <c r="C66" s="137"/>
      <c r="D66" s="132"/>
      <c r="E66" s="152"/>
      <c r="F66" s="133"/>
    </row>
    <row r="67" spans="1:6" ht="45">
      <c r="A67" s="118" t="s">
        <v>363</v>
      </c>
      <c r="B67" s="139" t="s">
        <v>364</v>
      </c>
      <c r="C67" s="138" t="s">
        <v>18</v>
      </c>
      <c r="D67" s="132">
        <v>15</v>
      </c>
      <c r="E67" s="152"/>
      <c r="F67" s="133">
        <f>D67*E67</f>
        <v>0</v>
      </c>
    </row>
    <row r="68" spans="1:6" ht="15">
      <c r="A68" s="118"/>
      <c r="B68" s="137"/>
      <c r="C68" s="137"/>
      <c r="D68" s="132"/>
      <c r="E68" s="152"/>
      <c r="F68" s="133"/>
    </row>
    <row r="69" spans="1:6" ht="45">
      <c r="A69" s="118" t="s">
        <v>365</v>
      </c>
      <c r="B69" s="139" t="s">
        <v>366</v>
      </c>
      <c r="C69" s="138" t="s">
        <v>18</v>
      </c>
      <c r="D69" s="132">
        <v>4</v>
      </c>
      <c r="E69" s="152"/>
      <c r="F69" s="133">
        <f>D69*E69</f>
        <v>0</v>
      </c>
    </row>
    <row r="70" spans="1:6" ht="15">
      <c r="A70" s="118"/>
      <c r="B70" s="139"/>
      <c r="C70" s="138"/>
      <c r="D70" s="132"/>
      <c r="E70" s="152"/>
      <c r="F70" s="133"/>
    </row>
    <row r="71" spans="1:6" ht="90">
      <c r="A71" s="118" t="s">
        <v>367</v>
      </c>
      <c r="B71" s="137" t="s">
        <v>368</v>
      </c>
      <c r="C71" s="138" t="s">
        <v>18</v>
      </c>
      <c r="D71" s="132">
        <v>15</v>
      </c>
      <c r="E71" s="152"/>
      <c r="F71" s="133">
        <f>D71*E71</f>
        <v>0</v>
      </c>
    </row>
    <row r="72" spans="1:6" ht="15">
      <c r="A72" s="118"/>
      <c r="B72" s="137"/>
      <c r="C72" s="138"/>
      <c r="D72" s="132"/>
      <c r="E72" s="152"/>
      <c r="F72" s="133"/>
    </row>
    <row r="73" spans="1:6" ht="273">
      <c r="A73" s="118" t="s">
        <v>72</v>
      </c>
      <c r="B73" s="148" t="s">
        <v>394</v>
      </c>
      <c r="C73" s="138" t="s">
        <v>18</v>
      </c>
      <c r="D73" s="132">
        <v>10</v>
      </c>
      <c r="E73" s="152"/>
      <c r="F73" s="133">
        <f>D73*E73</f>
        <v>0</v>
      </c>
    </row>
    <row r="74" spans="1:6" ht="15">
      <c r="A74" s="118"/>
      <c r="B74" s="139"/>
      <c r="C74" s="138"/>
      <c r="D74" s="132"/>
      <c r="E74" s="152"/>
      <c r="F74" s="133"/>
    </row>
    <row r="75" spans="1:6" ht="273">
      <c r="A75" s="118" t="s">
        <v>369</v>
      </c>
      <c r="B75" s="148" t="s">
        <v>395</v>
      </c>
      <c r="C75" s="138" t="s">
        <v>18</v>
      </c>
      <c r="D75" s="132">
        <v>2</v>
      </c>
      <c r="E75" s="152"/>
      <c r="F75" s="133">
        <f>D75*E75</f>
        <v>0</v>
      </c>
    </row>
    <row r="76" spans="1:6" ht="15">
      <c r="A76" s="118"/>
      <c r="B76" s="148"/>
      <c r="C76" s="138"/>
      <c r="D76" s="132"/>
      <c r="E76" s="152"/>
      <c r="F76" s="133"/>
    </row>
    <row r="77" spans="1:6" ht="273">
      <c r="A77" s="118" t="s">
        <v>370</v>
      </c>
      <c r="B77" s="148" t="s">
        <v>431</v>
      </c>
      <c r="C77" s="138" t="s">
        <v>18</v>
      </c>
      <c r="D77" s="132">
        <v>3</v>
      </c>
      <c r="E77" s="152"/>
      <c r="F77" s="133">
        <f>D77*E77</f>
        <v>0</v>
      </c>
    </row>
    <row r="78" spans="1:6" ht="15">
      <c r="A78" s="118"/>
      <c r="B78" s="139"/>
      <c r="C78" s="138"/>
      <c r="D78" s="132"/>
      <c r="E78" s="152"/>
      <c r="F78" s="133"/>
    </row>
    <row r="79" spans="1:6" ht="15.75" thickBot="1">
      <c r="A79" s="118"/>
      <c r="B79" s="137"/>
      <c r="C79" s="138"/>
      <c r="D79" s="132"/>
      <c r="E79" s="152"/>
      <c r="F79" s="133"/>
    </row>
    <row r="80" spans="1:6" ht="16.5" thickBot="1">
      <c r="A80" s="140"/>
      <c r="B80" s="141" t="s">
        <v>372</v>
      </c>
      <c r="C80" s="141"/>
      <c r="D80" s="142"/>
      <c r="E80" s="153"/>
      <c r="F80" s="144">
        <f>SUM(F57:F79)</f>
        <v>0</v>
      </c>
    </row>
    <row r="81" spans="1:6" ht="15">
      <c r="A81" s="118"/>
      <c r="B81" s="137"/>
      <c r="C81" s="137"/>
      <c r="D81" s="133"/>
      <c r="E81" s="152"/>
      <c r="F81" s="133"/>
    </row>
    <row r="82" spans="1:6" ht="15">
      <c r="A82" s="118"/>
      <c r="B82" s="137"/>
      <c r="C82" s="137"/>
      <c r="D82" s="133"/>
      <c r="E82" s="152"/>
      <c r="F82" s="133"/>
    </row>
    <row r="83" spans="1:6" ht="15.75">
      <c r="A83" s="123" t="s">
        <v>373</v>
      </c>
      <c r="B83" s="131" t="s">
        <v>374</v>
      </c>
      <c r="C83" s="131"/>
      <c r="D83" s="132"/>
      <c r="E83" s="152"/>
      <c r="F83" s="133"/>
    </row>
    <row r="84" spans="1:6" ht="15.75">
      <c r="A84" s="123"/>
      <c r="B84" s="131"/>
      <c r="C84" s="134" t="s">
        <v>262</v>
      </c>
      <c r="D84" s="135" t="s">
        <v>328</v>
      </c>
      <c r="E84" s="155" t="s">
        <v>389</v>
      </c>
      <c r="F84" s="136" t="s">
        <v>329</v>
      </c>
    </row>
    <row r="85" spans="1:6" ht="30">
      <c r="A85" s="118" t="s">
        <v>58</v>
      </c>
      <c r="B85" s="139" t="s">
        <v>375</v>
      </c>
      <c r="C85" s="138" t="s">
        <v>371</v>
      </c>
      <c r="D85" s="132">
        <v>1</v>
      </c>
      <c r="E85" s="152"/>
      <c r="F85" s="133">
        <f>D85*E85</f>
        <v>0</v>
      </c>
    </row>
    <row r="86" spans="1:6" ht="15">
      <c r="A86" s="118"/>
      <c r="B86" s="137"/>
      <c r="C86" s="138"/>
      <c r="D86" s="132"/>
      <c r="E86" s="152"/>
      <c r="F86" s="133"/>
    </row>
    <row r="87" spans="1:6" ht="15">
      <c r="A87" s="118" t="s">
        <v>64</v>
      </c>
      <c r="B87" s="139" t="s">
        <v>376</v>
      </c>
      <c r="C87" s="138" t="s">
        <v>371</v>
      </c>
      <c r="D87" s="132">
        <v>1</v>
      </c>
      <c r="E87" s="152"/>
      <c r="F87" s="133">
        <f>D87*E87</f>
        <v>0</v>
      </c>
    </row>
    <row r="88" spans="1:6" ht="15">
      <c r="A88" s="118"/>
      <c r="B88" s="137"/>
      <c r="C88" s="138"/>
      <c r="D88" s="132"/>
      <c r="E88" s="152"/>
      <c r="F88" s="133"/>
    </row>
    <row r="89" spans="1:6" ht="30">
      <c r="A89" s="118" t="s">
        <v>377</v>
      </c>
      <c r="B89" s="137" t="s">
        <v>378</v>
      </c>
      <c r="C89" s="138" t="s">
        <v>379</v>
      </c>
      <c r="D89" s="132">
        <v>1</v>
      </c>
      <c r="E89" s="152"/>
      <c r="F89" s="133">
        <f>D89*E89</f>
        <v>0</v>
      </c>
    </row>
    <row r="90" spans="1:6" ht="15">
      <c r="A90" s="118"/>
      <c r="B90" s="137"/>
      <c r="C90" s="138"/>
      <c r="D90" s="132"/>
      <c r="E90" s="152"/>
      <c r="F90" s="133"/>
    </row>
    <row r="91" spans="1:6" ht="30">
      <c r="A91" s="118" t="s">
        <v>380</v>
      </c>
      <c r="B91" s="137" t="s">
        <v>381</v>
      </c>
      <c r="C91" s="138" t="s">
        <v>18</v>
      </c>
      <c r="D91" s="132">
        <v>1</v>
      </c>
      <c r="E91" s="152"/>
      <c r="F91" s="133">
        <f>D91*E91</f>
        <v>0</v>
      </c>
    </row>
    <row r="92" spans="1:6" ht="15">
      <c r="A92" s="118"/>
      <c r="B92" s="137"/>
      <c r="C92" s="138"/>
      <c r="D92" s="132"/>
      <c r="E92" s="152"/>
      <c r="F92" s="133"/>
    </row>
    <row r="93" spans="1:6" ht="15">
      <c r="A93" s="118" t="s">
        <v>107</v>
      </c>
      <c r="B93" s="137" t="s">
        <v>382</v>
      </c>
      <c r="C93" s="138" t="s">
        <v>252</v>
      </c>
      <c r="D93" s="132">
        <v>6</v>
      </c>
      <c r="E93" s="96"/>
      <c r="F93" s="133">
        <f>D93*E93</f>
        <v>0</v>
      </c>
    </row>
    <row r="94" spans="1:6" ht="15">
      <c r="A94" s="118"/>
      <c r="B94" s="137"/>
      <c r="C94" s="138"/>
      <c r="D94" s="132"/>
      <c r="E94" s="152"/>
      <c r="F94" s="133"/>
    </row>
    <row r="95" spans="1:6" ht="30">
      <c r="A95" s="118" t="s">
        <v>66</v>
      </c>
      <c r="B95" s="139" t="s">
        <v>383</v>
      </c>
      <c r="C95" s="138" t="s">
        <v>371</v>
      </c>
      <c r="D95" s="132">
        <v>1</v>
      </c>
      <c r="E95" s="152"/>
      <c r="F95" s="133">
        <f>D95*E95</f>
        <v>0</v>
      </c>
    </row>
    <row r="96" spans="1:6" ht="15">
      <c r="A96" s="118"/>
      <c r="B96" s="137"/>
      <c r="C96" s="138"/>
      <c r="D96" s="132"/>
      <c r="E96" s="152"/>
      <c r="F96" s="133"/>
    </row>
    <row r="97" spans="1:6" ht="30">
      <c r="A97" s="118" t="s">
        <v>384</v>
      </c>
      <c r="B97" s="232" t="s">
        <v>446</v>
      </c>
      <c r="C97" s="138" t="s">
        <v>371</v>
      </c>
      <c r="D97" s="132">
        <v>1</v>
      </c>
      <c r="E97" s="152"/>
      <c r="F97" s="133">
        <f>D97*E97</f>
        <v>0</v>
      </c>
    </row>
    <row r="98" spans="1:6" ht="15.75" thickBot="1">
      <c r="A98" s="118"/>
      <c r="B98" s="137"/>
      <c r="C98" s="137"/>
      <c r="D98" s="133"/>
      <c r="E98" s="133"/>
      <c r="F98" s="133"/>
    </row>
    <row r="99" spans="1:6" ht="16.5" thickBot="1">
      <c r="A99" s="140"/>
      <c r="B99" s="141" t="s">
        <v>385</v>
      </c>
      <c r="C99" s="141"/>
      <c r="D99" s="142"/>
      <c r="E99" s="143"/>
      <c r="F99" s="144">
        <f>SUM(F85:F98)</f>
        <v>0</v>
      </c>
    </row>
  </sheetData>
  <sheetProtection password="CAF5" sheet="1"/>
  <mergeCells count="15">
    <mergeCell ref="A2:F2"/>
    <mergeCell ref="A3:F3"/>
    <mergeCell ref="A4:F4"/>
    <mergeCell ref="B7:D7"/>
    <mergeCell ref="B8:D8"/>
    <mergeCell ref="E8:F8"/>
    <mergeCell ref="B9:D9"/>
    <mergeCell ref="B10:D10"/>
    <mergeCell ref="E10:F10"/>
    <mergeCell ref="B11:D11"/>
    <mergeCell ref="B12:D12"/>
    <mergeCell ref="E12:F12"/>
    <mergeCell ref="B13:D13"/>
    <mergeCell ref="E13:F13"/>
    <mergeCell ref="B14:D14"/>
  </mergeCells>
  <printOptions horizontalCentered="1"/>
  <pageMargins left="0.5905511811023623" right="0.5905511811023623" top="0.984251968503937" bottom="0.984251968503937" header="0" footer="0"/>
  <pageSetup firstPageNumber="2" useFirstPageNumber="1" fitToHeight="4" horizontalDpi="300" verticalDpi="300" orientation="portrait" paperSize="9" scale="73" r:id="rId1"/>
  <headerFooter scaleWithDoc="0" alignWithMargins="0">
    <oddHeader>&amp;RR3-676/2204 Sp. Pohanca – Kapele od km 3.350 do km 3.780; IV. FAZA
CESTNA RAZSVETLJAVA</oddHeader>
    <oddFooter>&amp;R
&amp;P</oddFooter>
    <firstFooter>&amp;R&amp;P</firstFooter>
  </headerFooter>
  <rowBreaks count="4" manualBreakCount="4">
    <brk id="14" max="255" man="1"/>
    <brk id="41" max="255" man="1"/>
    <brk id="52"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DROMOS d.o.o., Tolmin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Damjan Gerljevič</dc:creator>
  <cp:keywords/>
  <dc:description/>
  <cp:lastModifiedBy>Vilma Zupančič</cp:lastModifiedBy>
  <cp:lastPrinted>2021-05-03T15:38:05Z</cp:lastPrinted>
  <dcterms:created xsi:type="dcterms:W3CDTF">2005-08-17T13:35:37Z</dcterms:created>
  <dcterms:modified xsi:type="dcterms:W3CDTF">2021-06-03T11:42:46Z</dcterms:modified>
  <cp:category/>
  <cp:version/>
  <cp:contentType/>
  <cp:contentStatus/>
</cp:coreProperties>
</file>