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brezice-my.sharepoint.com/personal/vilma_zupancic_brezice_si/Documents/SLUZBA/JAVNA NAROČILA/POSTOPKI/NMV/OKIGJS/Pločnik Vrhje/"/>
    </mc:Choice>
  </mc:AlternateContent>
  <xr:revisionPtr revIDLastSave="51" documentId="8_{A2F849C2-EA0B-4E82-B54C-5C0B19812E0A}" xr6:coauthVersionLast="45" xr6:coauthVersionMax="45" xr10:uidLastSave="{AE76C490-BBE1-42E7-AED1-4A02FFE5E0BC}"/>
  <bookViews>
    <workbookView xWindow="-120" yWindow="-120" windowWidth="25440" windowHeight="15390" xr2:uid="{00000000-000D-0000-FFFF-FFFF00000000}"/>
  </bookViews>
  <sheets>
    <sheet name="Rekapitulacija" sheetId="4" r:id="rId1"/>
    <sheet name="Pločnik" sheetId="1" r:id="rId2"/>
    <sheet name="JR" sheetId="2" r:id="rId3"/>
    <sheet name="Zapora 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5" i="3" l="1"/>
  <c r="G68" i="3"/>
  <c r="G51" i="3"/>
  <c r="G34" i="3"/>
  <c r="G17" i="3"/>
  <c r="G94" i="3" l="1"/>
  <c r="G92" i="3"/>
  <c r="G96" i="3" s="1"/>
  <c r="G83" i="3"/>
  <c r="G81" i="3"/>
  <c r="G79" i="3"/>
  <c r="G77" i="3"/>
  <c r="G75" i="3"/>
  <c r="G66" i="3"/>
  <c r="G64" i="3"/>
  <c r="G62" i="3"/>
  <c r="G60" i="3"/>
  <c r="G58" i="3"/>
  <c r="G49" i="3"/>
  <c r="G47" i="3"/>
  <c r="G45" i="3"/>
  <c r="G43" i="3"/>
  <c r="G41" i="3"/>
  <c r="G32" i="3"/>
  <c r="G30" i="3"/>
  <c r="G28" i="3"/>
  <c r="G26" i="3"/>
  <c r="G24" i="3"/>
  <c r="G15" i="3"/>
  <c r="G13" i="3"/>
  <c r="G11" i="3"/>
  <c r="G9" i="3"/>
  <c r="G7" i="3"/>
  <c r="F68" i="2"/>
  <c r="F66" i="2"/>
  <c r="F64" i="2"/>
  <c r="F62" i="2"/>
  <c r="F60" i="2"/>
  <c r="F54" i="2"/>
  <c r="F52" i="2"/>
  <c r="F50" i="2"/>
  <c r="F48" i="2"/>
  <c r="F46" i="2"/>
  <c r="F44" i="2"/>
  <c r="F42" i="2"/>
  <c r="F40" i="2"/>
  <c r="F38" i="2"/>
  <c r="F36" i="2"/>
  <c r="F34" i="2"/>
  <c r="F32" i="2"/>
  <c r="F26" i="2"/>
  <c r="F24" i="2"/>
  <c r="F22" i="2"/>
  <c r="F20" i="2"/>
  <c r="F18" i="2"/>
  <c r="F16" i="2"/>
  <c r="F14" i="2"/>
  <c r="F12" i="2"/>
  <c r="F10" i="2"/>
  <c r="F8" i="2"/>
  <c r="F28" i="2" l="1"/>
  <c r="F70" i="2"/>
  <c r="F56" i="2"/>
  <c r="G104" i="3"/>
  <c r="G110" i="3"/>
  <c r="G112" i="3"/>
  <c r="G106" i="3"/>
  <c r="G108" i="3"/>
  <c r="G114" i="3"/>
  <c r="G153" i="1"/>
  <c r="F72" i="2" l="1"/>
  <c r="C7" i="4" s="1"/>
  <c r="G117" i="3"/>
  <c r="C8" i="4" s="1"/>
  <c r="G57" i="1"/>
  <c r="G200" i="1" l="1"/>
  <c r="G202" i="1"/>
  <c r="G204" i="1"/>
  <c r="G206" i="1"/>
  <c r="G208" i="1"/>
  <c r="G210" i="1"/>
  <c r="G212" i="1"/>
  <c r="G214" i="1"/>
  <c r="G216" i="1"/>
  <c r="G218" i="1"/>
  <c r="G220" i="1"/>
  <c r="G198" i="1"/>
  <c r="G170" i="1"/>
  <c r="G172" i="1"/>
  <c r="G174" i="1"/>
  <c r="G176" i="1"/>
  <c r="G178" i="1"/>
  <c r="G180" i="1"/>
  <c r="G182" i="1"/>
  <c r="G184" i="1"/>
  <c r="G186" i="1"/>
  <c r="G188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5" i="1"/>
  <c r="G157" i="1"/>
  <c r="G117" i="1"/>
  <c r="G105" i="1"/>
  <c r="G107" i="1"/>
  <c r="G109" i="1"/>
  <c r="G111" i="1"/>
  <c r="G88" i="1"/>
  <c r="G74" i="1"/>
  <c r="G76" i="1"/>
  <c r="G68" i="1"/>
  <c r="G43" i="1"/>
  <c r="G45" i="1"/>
  <c r="G47" i="1"/>
  <c r="G49" i="1"/>
  <c r="G35" i="1"/>
  <c r="G37" i="1"/>
  <c r="G39" i="1"/>
  <c r="G17" i="1"/>
  <c r="G19" i="1"/>
  <c r="G21" i="1"/>
  <c r="G23" i="1"/>
  <c r="G25" i="1"/>
  <c r="G27" i="1"/>
  <c r="G11" i="1"/>
  <c r="G31" i="1"/>
  <c r="G9" i="1"/>
  <c r="G13" i="1"/>
  <c r="G33" i="1"/>
  <c r="G29" i="1"/>
  <c r="G41" i="1"/>
  <c r="G15" i="1"/>
  <c r="G51" i="1"/>
  <c r="G53" i="1"/>
  <c r="G55" i="1"/>
  <c r="G66" i="1"/>
  <c r="G70" i="1"/>
  <c r="G72" i="1"/>
  <c r="G78" i="1"/>
  <c r="G80" i="1"/>
  <c r="G82" i="1"/>
  <c r="G84" i="1"/>
  <c r="G86" i="1"/>
  <c r="G99" i="1"/>
  <c r="G101" i="1"/>
  <c r="G103" i="1"/>
  <c r="G113" i="1"/>
  <c r="G115" i="1"/>
  <c r="G127" i="1"/>
  <c r="G168" i="1"/>
  <c r="G223" i="1" l="1"/>
  <c r="G234" i="1" s="1"/>
  <c r="G191" i="1"/>
  <c r="G233" i="1" s="1"/>
  <c r="G161" i="1"/>
  <c r="G232" i="1" s="1"/>
  <c r="G91" i="1"/>
  <c r="G230" i="1" s="1"/>
  <c r="G120" i="1"/>
  <c r="G231" i="1" s="1"/>
  <c r="G60" i="1"/>
  <c r="G229" i="1" s="1"/>
  <c r="G237" i="1" l="1"/>
  <c r="C6" i="4" s="1"/>
  <c r="B9" i="4" l="1"/>
  <c r="C9" i="4" s="1"/>
  <c r="C12" i="4" s="1"/>
  <c r="C13" i="4" l="1"/>
  <c r="C14" i="4" s="1"/>
  <c r="C16" i="4" s="1"/>
  <c r="C18" i="4" s="1"/>
</calcChain>
</file>

<file path=xl/sharedStrings.xml><?xml version="1.0" encoding="utf-8"?>
<sst xmlns="http://schemas.openxmlformats.org/spreadsheetml/2006/main" count="678" uniqueCount="323">
  <si>
    <t>1.01</t>
  </si>
  <si>
    <t>opis postavke</t>
  </si>
  <si>
    <t>cena/enoto</t>
  </si>
  <si>
    <t>cena</t>
  </si>
  <si>
    <t>enota</t>
  </si>
  <si>
    <t>1. PREDDELA</t>
  </si>
  <si>
    <t>količina</t>
  </si>
  <si>
    <t>2. ZEMELJSKA DELA</t>
  </si>
  <si>
    <t>2.04</t>
  </si>
  <si>
    <t>SKUPAJ</t>
  </si>
  <si>
    <t>zap. št.</t>
  </si>
  <si>
    <t>3.03</t>
  </si>
  <si>
    <t>km</t>
  </si>
  <si>
    <t xml:space="preserve">SKUPAJ </t>
  </si>
  <si>
    <t>3. ZGORNJI USTROJ</t>
  </si>
  <si>
    <t>1.02</t>
  </si>
  <si>
    <t>1.03</t>
  </si>
  <si>
    <t>1.06</t>
  </si>
  <si>
    <t>kos</t>
  </si>
  <si>
    <t>ocena</t>
  </si>
  <si>
    <t>2.01</t>
  </si>
  <si>
    <t>3.04</t>
  </si>
  <si>
    <t>4.02</t>
  </si>
  <si>
    <t>1.05</t>
  </si>
  <si>
    <t>2.02</t>
  </si>
  <si>
    <t>2.06</t>
  </si>
  <si>
    <t>4. ODVODNJAVANJE</t>
  </si>
  <si>
    <t>1.08</t>
  </si>
  <si>
    <t>Zakoličba trase obstoječega TK voda.</t>
  </si>
  <si>
    <t>Zakoličba trase obstoječega vodovoda.</t>
  </si>
  <si>
    <t>4.07</t>
  </si>
  <si>
    <t>2.08</t>
  </si>
  <si>
    <t>Zakoličba trase obstoječega elektro voda.</t>
  </si>
  <si>
    <t xml:space="preserve">Dodatek za ročni izkop v območju obstoječih komunalnih vodov (ocenjena količina). </t>
  </si>
  <si>
    <t>3.01</t>
  </si>
  <si>
    <t>3.02</t>
  </si>
  <si>
    <t>3.05</t>
  </si>
  <si>
    <t>4.03</t>
  </si>
  <si>
    <t>REKAPITULACIJA</t>
  </si>
  <si>
    <t xml:space="preserve">Projektantski nadzor. </t>
  </si>
  <si>
    <t>ur</t>
  </si>
  <si>
    <t>5.01</t>
  </si>
  <si>
    <t>1.11</t>
  </si>
  <si>
    <t>1.15</t>
  </si>
  <si>
    <t>1.16</t>
  </si>
  <si>
    <t>2.09</t>
  </si>
  <si>
    <t>4.01</t>
  </si>
  <si>
    <t>4.09</t>
  </si>
  <si>
    <t>4.11</t>
  </si>
  <si>
    <t>4.12</t>
  </si>
  <si>
    <t>4.15</t>
  </si>
  <si>
    <t>4.16</t>
  </si>
  <si>
    <t xml:space="preserve">Premaz stika stari novi asfalt z bitumensko emulzijo. </t>
  </si>
  <si>
    <t>6.01</t>
  </si>
  <si>
    <t>6.02</t>
  </si>
  <si>
    <t>6.03</t>
  </si>
  <si>
    <t>6.04</t>
  </si>
  <si>
    <t>6.05</t>
  </si>
  <si>
    <t>6.06</t>
  </si>
  <si>
    <t>2.10</t>
  </si>
  <si>
    <t>2.11</t>
  </si>
  <si>
    <t>35 214</t>
  </si>
  <si>
    <t>Dobava in vgraditev predfabriciranega dvignjenega robnika iz cementnega betona  s prerezom 15/25 cm</t>
  </si>
  <si>
    <t>1.09</t>
  </si>
  <si>
    <t>1.13</t>
  </si>
  <si>
    <t>1.14</t>
  </si>
  <si>
    <t>1.17</t>
  </si>
  <si>
    <t>1.18</t>
  </si>
  <si>
    <t>1.19</t>
  </si>
  <si>
    <t>1.20</t>
  </si>
  <si>
    <t>3.08</t>
  </si>
  <si>
    <t>3.09</t>
  </si>
  <si>
    <t xml:space="preserve">Profiliranje - ureditev in oblikovanje brežin jarkov v zemeljski izvedbi v dokončni naklon ter oblikovanje dna jarka v predpisanem nagibu (brez humuza). </t>
  </si>
  <si>
    <t>6.08</t>
  </si>
  <si>
    <t>6.09</t>
  </si>
  <si>
    <t>6.10</t>
  </si>
  <si>
    <t>6.11</t>
  </si>
  <si>
    <t>6.12</t>
  </si>
  <si>
    <t>Geološki nadzor.</t>
  </si>
  <si>
    <t>Čiščenje gradbišča z odstranitvijo vseh začasnih deponij.</t>
  </si>
  <si>
    <t xml:space="preserve">Izdelava PID dokumentacije v treh tiskanih izvodih in enkrat izvod v elektronski obliki predan na CD (PDF in odprta datoteka). </t>
  </si>
  <si>
    <t>Obnova in zavarovanje zakoličbe osi trase ostale javne ceste v ravninskem terenu</t>
  </si>
  <si>
    <t>11 121</t>
  </si>
  <si>
    <t>0 0</t>
  </si>
  <si>
    <t>Zakoličba detajlnih točk.</t>
  </si>
  <si>
    <t>Postavitev in zavarovanje prečnega profila ostale javne ceste v ravninskem terenu</t>
  </si>
  <si>
    <t>11 221</t>
  </si>
  <si>
    <t>Rezanje asfaltne plasti s talno diamantno žago, debele 16 do 20 cm</t>
  </si>
  <si>
    <t>12 372</t>
  </si>
  <si>
    <t>12 323</t>
  </si>
  <si>
    <t>12 384</t>
  </si>
  <si>
    <t>Rezkanje in odvoz asfaltne krovne plasti v debelini 4 do 7 cm</t>
  </si>
  <si>
    <t>Odstranitev grmovja na gosto porasli površini (nad 50 % pokritega tlorisa) - ročno</t>
  </si>
  <si>
    <t>12 211</t>
  </si>
  <si>
    <t>12 212</t>
  </si>
  <si>
    <t xml:space="preserve">Rušenje stebričkov prometnih znakov in odvoz v deponijo. </t>
  </si>
  <si>
    <t>Demontaža prometnega znaka na enem podstavku (deponiranje znaka za kasnejšo ponovno montažo).</t>
  </si>
  <si>
    <t>Demontaža prometnega znaka na dveh podstavkih (deponiranje znaka za kasnejšo ponovno montažo).</t>
  </si>
  <si>
    <t>Demontaža plastičnega smernika</t>
  </si>
  <si>
    <t>12 261</t>
  </si>
  <si>
    <t>Porušitev in odstranitev ograje iz žične mreže</t>
  </si>
  <si>
    <t>12 291</t>
  </si>
  <si>
    <t>Porušitev in odstranitev ograje iz lesenih letev</t>
  </si>
  <si>
    <t>12 292</t>
  </si>
  <si>
    <t>Porušitev in odstranitev prepusta iz cevi s premerom do 60 cm</t>
  </si>
  <si>
    <t>12 411</t>
  </si>
  <si>
    <t xml:space="preserve"> Porušitev in odstranitev kanalizacije iz cevi s premerom 41 do 80 cm</t>
  </si>
  <si>
    <t>12 422</t>
  </si>
  <si>
    <t>12 432</t>
  </si>
  <si>
    <t xml:space="preserve"> Porušitev in odstranitev jaška z notranjo stranico/premerom 61 do 100 cm</t>
  </si>
  <si>
    <t xml:space="preserve"> Porušitev in odstranitev zidu iz cementnega betona</t>
  </si>
  <si>
    <t>12 476</t>
  </si>
  <si>
    <t xml:space="preserve">Rušitev nadstrešnice BUS postajališča. Nadstrešnica s kovinskim ogrodjem in lesenim polnilom. Vključno z odvodzom v deponijo. </t>
  </si>
  <si>
    <t>Prestavitev mikro lokacije obstoječega nadzemnega hidranta vključno z vsemi prevezavami (prestavitev za 1 do 3 metre).</t>
  </si>
  <si>
    <t xml:space="preserve">Demontaža vrat za pešce in dvokrilnih vrat na dovozih do stanovanjskih objektov z deponiranjem za kasnejšo vgradnjo. </t>
  </si>
  <si>
    <t xml:space="preserve">Nadvišanje pokrovov jaškov obstoječih komunalnih vodov s prilagoditvijo na koto nivelete pločnika (dvig od 15 do 65 cm). </t>
  </si>
  <si>
    <t xml:space="preserve"> Izdelava posteljice iz drobljenih kamnitih zrn v debelini 30 cm</t>
  </si>
  <si>
    <t>24 475</t>
  </si>
  <si>
    <t xml:space="preserve"> Površinski izkop plodne zemljine – 1. kategorije – strojno z odrivom do 50 m</t>
  </si>
  <si>
    <t>21 112</t>
  </si>
  <si>
    <t xml:space="preserve"> Široki izkop zrnate kamnine – 3. kategorije – strojno z nakladanjem</t>
  </si>
  <si>
    <t>21 234</t>
  </si>
  <si>
    <t xml:space="preserve"> Ureditev planuma temeljnih tal vezljive zemljine – 3. kategorije</t>
  </si>
  <si>
    <t>22 112</t>
  </si>
  <si>
    <t>24 112</t>
  </si>
  <si>
    <t xml:space="preserve"> Vgraditev nasipa iz zrnate kamnine – 3. kategorije</t>
  </si>
  <si>
    <t>25 112</t>
  </si>
  <si>
    <t xml:space="preserve"> Doplačilo za zatravitev s semenom</t>
  </si>
  <si>
    <t>25 151</t>
  </si>
  <si>
    <t xml:space="preserve"> Prevoz materiala na razdaljo nad 3000 do 5000 m</t>
  </si>
  <si>
    <t>29 116</t>
  </si>
  <si>
    <t>Plačilo komunalne takse za odložen zemeljski material na komunalni deponiji</t>
  </si>
  <si>
    <t>31 143</t>
  </si>
  <si>
    <t>Izdelava zgornje nosilne plasti bituminiziranega drobljenca zrnavosti 0/16 ali 0/16S mm v debelini 7 cm (AC base B50/70 A3) - v območju ceste.</t>
  </si>
  <si>
    <t>Izdelava zgornje nosilne plasti bituminiziranega drobljenca zrnavosti 0/16 ali 0/16S mm v debelini 7 cm (AC base B50/70 A3) - v območju dovozov.</t>
  </si>
  <si>
    <t>31 334</t>
  </si>
  <si>
    <t>Dobava in vgraditev predfabriciranega dvignjenega robnika iz cementnega betona  s prerezom 5/25 cm</t>
  </si>
  <si>
    <t>35 211</t>
  </si>
  <si>
    <t>Dobava in vgraditev predfabriciranega pogreznjenega robnika iz cementnega betona  s prerezom 12/25 cm</t>
  </si>
  <si>
    <t>35 234</t>
  </si>
  <si>
    <t>Dobava in vgraditev predfabriciranega dvignjenega robnika iz cementnega betona  s prerezom 15/25 - robnik z odprtino za vtok pod robnikom.</t>
  </si>
  <si>
    <t>43 231</t>
  </si>
  <si>
    <t>43 232</t>
  </si>
  <si>
    <t>43 234</t>
  </si>
  <si>
    <t>43 235</t>
  </si>
  <si>
    <t>Izdelava jaška iz cementnega betona, krožnega prereza s premerom 50 cm, globokega 1,0 do 1,5 m</t>
  </si>
  <si>
    <t>44 132</t>
  </si>
  <si>
    <t>Izdelava jaška iz cementnega betona, krožnega prereza s premerom 80 cm, globokega 1,0 do 1,5 m</t>
  </si>
  <si>
    <t>44 162</t>
  </si>
  <si>
    <t>Dobava in vgraditev rešetke iz duktilne litine z nosilnostjo 250 kN, s prerezom           400/400 mm</t>
  </si>
  <si>
    <t>44 845</t>
  </si>
  <si>
    <t>Dobava in vgradnja robniške rešetke - LTŽ rešetka, 400x400, C250kN, L rešetka za v robnik, zaklep, protihrupna guma (npr. LIVAR tip 708).</t>
  </si>
  <si>
    <t>Dobava in vgraditev pokrova iz ojačenega cementnega betona, krožnega prereza s premerom 80 cm</t>
  </si>
  <si>
    <t>44 916</t>
  </si>
  <si>
    <t>Dobava in vgradnja LTŽ pokrova, Ø500, B125kN, vijačen proti kraji, tesnjenje, npr. LIVAR 621</t>
  </si>
  <si>
    <t>Dobava in vgradnja LTŽ pokrova, Ø600, B125kN, tesnjenje, npr. LIVAR 600</t>
  </si>
  <si>
    <t xml:space="preserve">Dobava in vgradnja LTŽ pokrova, Ø600, D400kN, dvojni zaklep, protihrupna guma, vključno z AB robnim vencem. </t>
  </si>
  <si>
    <t>Izdelava poševne vtočne ali iztočne glave prepusta krožnega prereza iz cementnega betona s premerom 15 do 20 cm</t>
  </si>
  <si>
    <t xml:space="preserve">Priključitev obstoječe kanalizacijske cevi na nov revizijski jašek. </t>
  </si>
  <si>
    <t>Izdelava kanalizacije iz cevi iz polivinilklorida, vključno s podložno plastjo iz cementnega betona, premera 15 cm, v globini do 1,0 m (cev SN8)</t>
  </si>
  <si>
    <t>Izdelava kanalizacije iz cevi iz polivinilklorida, vključno s podložno plastjo iz cementnega betona, premera 20 cm, v globini do 1,0 m (cev SN8)</t>
  </si>
  <si>
    <t>Izdelava kanalizacije iz cevi iz polivinilklorida, vključno s podložno plastjo iz cementnega betona, premera 30 cm, v globini do 1,0 m (cev SN8)</t>
  </si>
  <si>
    <t>Izdelava kanalizacije iz cevi iz polivinilklorida, vključno s podložno plastjo iz cementnega betona, premera 40 cm, v globini do 1,0 m (cev SN8)</t>
  </si>
  <si>
    <t xml:space="preserve">Nabava materiala in izdelava kamnite zložbe - oblikovanje portala na vtoku / iztoku v cevne prepuste pod hišnimi priključki (0.5 m3 materiala / kos). </t>
  </si>
  <si>
    <t>5. OPREMA CEST</t>
  </si>
  <si>
    <t>Izdelava temelja iz cementnega betona C 12/15, globine 80 cm, premera 30 cm</t>
  </si>
  <si>
    <t>61 122</t>
  </si>
  <si>
    <t>Dobava in vgraditev stebrička za prometni znak iz vroče cinkane jeklene cevi s premerom 64 mm, dolge 3500 mm</t>
  </si>
  <si>
    <t>61 217</t>
  </si>
  <si>
    <t>61 218</t>
  </si>
  <si>
    <t>Dobava in vgraditev stebrička za prometni znak iz vroče cinkane jeklene cevi s premerom 64 mm, dolge 4000 mm</t>
  </si>
  <si>
    <t xml:space="preserve">Pritrditev predhodno odstranjenega in deponiranega prometnega znaka na 1. stebriček. </t>
  </si>
  <si>
    <t xml:space="preserve">Pritrditev predhodno odstranjenega in deponiranega prometnega znaka na 2. stebrička. </t>
  </si>
  <si>
    <t>Dobava in pritrditev prometnega znaka dimenzij 600 x 600 mm, podloga iz aluminijaste pločevine, znak z odsevno folijo RA 2.</t>
  </si>
  <si>
    <t>62 122</t>
  </si>
  <si>
    <t>62 163</t>
  </si>
  <si>
    <t>62 224</t>
  </si>
  <si>
    <t>Izdelava obrabne in zaporne plasti bitumenskega betona BB 11s iz zmesi zrn iz silikatnih kamnin in cestogradbenega bitumna v debelini 40 mm (AC 11 surf B 50/70 A3) - v območju ceste.</t>
  </si>
  <si>
    <t>32 281</t>
  </si>
  <si>
    <t>Izdelava obrabne in zaporne plasti bitumenskega betona BB 8s iz zmesi zrn iz silikatnih kamnin in cestogradbenega bitumna v debelini 40 mm (AC 8 surf B 70/100 A5) - v območju pločnika in dovozov</t>
  </si>
  <si>
    <t>32 248</t>
  </si>
  <si>
    <t xml:space="preserve">Dobava in postavitev pletene žične ograje višine 1 meter vključno s stebrički in temelji za stebričke. </t>
  </si>
  <si>
    <t xml:space="preserve">Nabava sadik, transport in zasaditev žive meje. </t>
  </si>
  <si>
    <t xml:space="preserve">Nabava lesenih letev ter postavitev ograje iz lesenih letev - enaka ograja kot obstoječa. </t>
  </si>
  <si>
    <t>Ponovna montaža predhodno demontiranih in na gradbišču deponiranih vrat dovozov in dostopov vključno z izdelavo temeljev (vrata s polnilom iz pletene žice).</t>
  </si>
  <si>
    <t xml:space="preserve">Nabava in polaganje zaščitnih PVC cevi premera 110mm vključno s poglobitvijo izkopa (0.2m3/m1), posteljico iz betona C 12/15 (0.08 m3/m1) in obsipom s peskom (0.12 m3/m1) - zaščitne TELEKOM cevi - OCENJENA KOLIČINA. Obračun izveden po dejansko vgrajenih količinah s potrditvijo nadzora.  prečkanju ceste. </t>
  </si>
  <si>
    <t>Geodetski posnetek izvedenega stanja novega pločnika.</t>
  </si>
  <si>
    <t>Nadzor upravljavcev komunalnih vodov (elektro, telekom, vodovod, cestna razsvetljava)</t>
  </si>
  <si>
    <t>1.04</t>
  </si>
  <si>
    <t>1.07</t>
  </si>
  <si>
    <t>1.10</t>
  </si>
  <si>
    <t>1.12</t>
  </si>
  <si>
    <t>1.21</t>
  </si>
  <si>
    <t>1.22</t>
  </si>
  <si>
    <t>1.23</t>
  </si>
  <si>
    <t>1.24</t>
  </si>
  <si>
    <t>1.25</t>
  </si>
  <si>
    <t>2.03</t>
  </si>
  <si>
    <t>2.05</t>
  </si>
  <si>
    <t>2.07</t>
  </si>
  <si>
    <t>2.12</t>
  </si>
  <si>
    <t>3.06</t>
  </si>
  <si>
    <t>3.07</t>
  </si>
  <si>
    <t>3.10</t>
  </si>
  <si>
    <t>šifra</t>
  </si>
  <si>
    <t>4.04</t>
  </si>
  <si>
    <t>4.05</t>
  </si>
  <si>
    <t>4.06</t>
  </si>
  <si>
    <t>4.08</t>
  </si>
  <si>
    <t>4.10</t>
  </si>
  <si>
    <t>4.13</t>
  </si>
  <si>
    <t>4.14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</si>
  <si>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</si>
  <si>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</si>
  <si>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</si>
  <si>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</si>
  <si>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</si>
  <si>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</si>
  <si>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</si>
  <si>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</si>
  <si>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</si>
  <si>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</si>
  <si>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6. OSTALA DELA IN STORITVE</t>
  </si>
  <si>
    <t>6.07</t>
  </si>
  <si>
    <t>t</t>
  </si>
  <si>
    <t>Humuziranje brežine brez valjanja, v debelini do 15 cm - strojno (uporaba predhodno odstranjenega in na gradbišču deponiranega humusa).</t>
  </si>
  <si>
    <t>Porušitev in odstranitev asfaltne plasti v debelini nad 10 cm. Odstranjeni asfalt se reciklira - glej uvod v predračunski elaborat.</t>
  </si>
  <si>
    <t xml:space="preserve">Brisanje talnih označb obstoječega avtobusnega postajališča. </t>
  </si>
  <si>
    <t xml:space="preserve">Vgraditev nasipa iz predhodno odstranjenih in predelanih asfaltnih plasti vključno s stroškom predelave asfalta. </t>
  </si>
  <si>
    <t>Izdelava nevezane nosilne plasti enakozrnatega drobljenca iz kamnine v debelini 20 do 40 cm (tampon pod cesto in pločnikom)</t>
  </si>
  <si>
    <t xml:space="preserve">Tlakovanje obstoječih travnih površin s kamnom v betonu. Tlakovanje pred vtokom v jašek, vključno z ureditvijo vtoka v jaške. Površina tlakovanja cca 3 m2/kos. </t>
  </si>
  <si>
    <r>
      <t>m</t>
    </r>
    <r>
      <rPr>
        <vertAlign val="superscript"/>
        <sz val="11"/>
        <rFont val="Arial"/>
        <family val="2"/>
        <charset val="238"/>
      </rPr>
      <t>2</t>
    </r>
  </si>
  <si>
    <r>
      <t>m</t>
    </r>
    <r>
      <rPr>
        <vertAlign val="superscript"/>
        <sz val="11"/>
        <rFont val="Arial"/>
        <family val="2"/>
        <charset val="238"/>
      </rPr>
      <t>1</t>
    </r>
  </si>
  <si>
    <r>
      <t>m</t>
    </r>
    <r>
      <rPr>
        <vertAlign val="superscript"/>
        <sz val="11"/>
        <rFont val="Arial"/>
        <family val="2"/>
        <charset val="238"/>
      </rPr>
      <t>3</t>
    </r>
  </si>
  <si>
    <r>
      <t>Izdelava tankoslojne vzdolžne označbe na vozišču z enokomponentno belo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>m, širina črte 12 cm</t>
    </r>
  </si>
  <si>
    <r>
      <t>Izdelava tankoslojne prečne in ostalih označb na vozišču z enokomponentno belo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>m, širina črte 50 cm (zebra).</t>
    </r>
  </si>
  <si>
    <r>
      <t>Izdelava tankoslojne vzdolžne označbe na vozišču z enokomponentno rumeno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 xml:space="preserve">m, širina črte 30 cm - prekinjena črta raster 1/1/1 - dejansko opleskana dolžina. </t>
    </r>
  </si>
  <si>
    <r>
      <t>Izdelava tankoslojne vzdolžne označbe na vozišču z enokomponentno rumeno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250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>m, širina črte 30 cm - polna črta.</t>
    </r>
  </si>
  <si>
    <r>
      <t>Izdelava tankoslojne prečne in ostalih označb na vozišču z enokomponentno rumeno barvo, vključno 250 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 xml:space="preserve"> posipa z drobci / kroglicami stekla, strojno, debelina plasti suhe snovi 200 </t>
    </r>
    <r>
      <rPr>
        <sz val="11"/>
        <rFont val="Symbol"/>
        <family val="1"/>
        <charset val="2"/>
      </rPr>
      <t>m</t>
    </r>
    <r>
      <rPr>
        <sz val="11"/>
        <rFont val="Arial"/>
        <family val="2"/>
        <charset val="238"/>
      </rPr>
      <t>m, površina označbe nad 1,5 m</t>
    </r>
    <r>
      <rPr>
        <vertAlign val="superscript"/>
        <sz val="11"/>
        <rFont val="Arial"/>
        <family val="2"/>
        <charset val="238"/>
      </rPr>
      <t>2</t>
    </r>
  </si>
  <si>
    <t>Dobava in montaža avtobusne nadstrešnice iz jeklene konstrukcije dimenzije cca. 3,05x1,70x2x60m (kot napr. tip APL 03 - LENART), vključno z AB ploščo dimenzije 3,10x1,50x0,15m.</t>
  </si>
  <si>
    <t>T.2.2.1 PREDRAČUN</t>
  </si>
  <si>
    <t>1.etapa</t>
  </si>
  <si>
    <t>1. Gradbena dela in material</t>
  </si>
  <si>
    <t>Trasiranje nove trase kabelske kanalizacije</t>
  </si>
  <si>
    <t>m</t>
  </si>
  <si>
    <t>Dobava in polaganje SFX EL-K cevi dvoslojnih cevi v kolutih DN 63 v izkopan rov</t>
  </si>
  <si>
    <t>Dobava in polaganje PVC opozorilnega traku "POZOR ELEKTRIKA"</t>
  </si>
  <si>
    <t>Izkop v zemljišču IV.ktg za postavitev AB temeljev in AB jaškov (vključen je odvoz materiala)</t>
  </si>
  <si>
    <t>Dobava materiala in izdelava AB temeljev (1,0x1,0x1,0m) s sidrno ploščo, za postavitev drogov h=8m, komplet z uvodi cevi v temelj</t>
  </si>
  <si>
    <t>Dobava materiala in izdelava temeljev iz BC Φ400/1000 s sidrno ploščo, za postavitev drogov h=6m, komplet z uvodi cevi v temelj</t>
  </si>
  <si>
    <t>Dobava in polaganje ozemljitvenega traku FeZn 25x4 mm po celotni dolžini trase, izvedba priključkov komplet s sponkami in zaščito-združena ozemljitev, zasip kabelskega jarka in planiranje terena</t>
  </si>
  <si>
    <t>Porušitev obstoječih drogov razsvetljave in temeljev, odvoz materiala na začasno deponijo (dogovorjeno z upraviteljem CR)</t>
  </si>
  <si>
    <t>Gradbena dela in material skupaj:</t>
  </si>
  <si>
    <t>2. Montažna dela in material</t>
  </si>
  <si>
    <t>Dobava in postavitev pocinkanih drogov cestne razsvetljave (reducirani okrogli s sidrno ploščo 300x300x15), višine h=8 m. Drogovi dimenzionirani za vetrovne pogoje Cone 2 (projektna hitrost 25 m/s), z direktno  nasaditvijo  svetilke na drog.</t>
  </si>
  <si>
    <t>Dobava in postavitev pocinkanih drogov cestne razsvetljave (reducirani okrogli s sidrno ploščo 250x250x15), višine h=6 m. Drogovi dimenzionirani za vetrovne pogoje Cone 2 (projektna hitrost 25 m/s), z direktno  nasaditvijo  svetilke na drog.</t>
  </si>
  <si>
    <t>Demontaža obstoječih svetilk in odvoz na začasno deponijo (dogovorjeno z upraviteljem CR)</t>
  </si>
  <si>
    <t>Demontaža obstoječih drogov in ponovna montaža na nove temelje.</t>
  </si>
  <si>
    <t>Dobava novih sidrnih plošč za vgradnjo v nov temelj in prestavitev obstoječih drogov</t>
  </si>
  <si>
    <t>Dobava in montaža svetilke za direktni natik na drog, mehanska zaščita IK 09, zaščitni razred I, zaščitna stopnja IP66 in prenapetostno zaščito 10kV, z 52W LED-Modulom, barvne temperature 4000º K, svetlobni tok 6551 lm, (kot npr. Sloluks SH2-052-0655-M11-1BCDE) ali enakovrednih karakteristik</t>
  </si>
  <si>
    <t>Dobava in montaža svetilke za direktni natik na drog, mehanska zaščita IK 09, zaščitni razred I, zaščitna stopnja IP66 in prenapetostno zaščito 10kV, z 42W LED-Modulom, barvne temperature 4000º K, svetlobni tok 5160 lm, (kot npr. Sloluks SH2-042-0516-M11-ABCDE) ali enakovrednih karakteristik</t>
  </si>
  <si>
    <t>Dobava in montaža priključnega seta PVE-4/16A</t>
  </si>
  <si>
    <t>Dobava in uvlačenje energetskih kablov NAYY-J 0,6/1kV 4x25 mm2 v kabelsko cevno kanalizacijo, komplet s priključki v drogovih</t>
  </si>
  <si>
    <t>Dobava kabla NYY-J 3x1,5 mm2 ter izdelava instalacij v drogu</t>
  </si>
  <si>
    <t>Izdelava ozemljitve drogov  (pritrditev FeZn traka z dvema vijakoma na drog)</t>
  </si>
  <si>
    <t>Dobava materiala in izdelava spojke za prevezavo nove razsvetljave na obstoječo.</t>
  </si>
  <si>
    <t>Montažna dela in material skupaj:</t>
  </si>
  <si>
    <t>3.Ostali stroški</t>
  </si>
  <si>
    <t>Zakoličenje obstoječih podzemnih komunalnih vodov (kanalizacija, vodovod, elektrika, TK vodi), obračun po dejanskih stroških (ocenjeno)</t>
  </si>
  <si>
    <t>ura</t>
  </si>
  <si>
    <t>Izvedba električnih meritev z izdelavo protokolov o opravljenih meritvah</t>
  </si>
  <si>
    <t>Odvoz materiala na deponijo s plačilom deponije</t>
  </si>
  <si>
    <t>Čiščenje cevi z vlečenjem predvleke</t>
  </si>
  <si>
    <t>Projektantski nadzor</t>
  </si>
  <si>
    <t>Ostali stroški skupaj:</t>
  </si>
  <si>
    <t>SKUPAJ RAZSVETLJAVA:</t>
  </si>
  <si>
    <t>Predračun in popis del je narejen pod predpostavko, da se bodo vsa dela izvajala v sklopu ostalih gradbenih del pri ureditvi ceste</t>
  </si>
  <si>
    <t>Cene po postavkah so ocenjene za dobavo in montažo!</t>
  </si>
  <si>
    <t>DDV ni obračunan v predračunskih postavkah in se obračunava posebej!</t>
  </si>
  <si>
    <t>1.</t>
  </si>
  <si>
    <t>1. ETAPA (km 0.000 do km 0.095) - zapora desno v smeri stacionaže</t>
  </si>
  <si>
    <t>zap.št.</t>
  </si>
  <si>
    <t xml:space="preserve">            opis postavke</t>
  </si>
  <si>
    <t>vrednost</t>
  </si>
  <si>
    <t xml:space="preserve">Postavitev (za čas gradnje) in odstranitev (konec gradnje - 10 dni) začasnega prometnega znaka.          </t>
  </si>
  <si>
    <t xml:space="preserve">Postavitev (za čas gradnje) in odstranitev (konec gradnje - 10 dni) začasnega  prometnega znaka z utripajočo rumeno lučjo.                                     </t>
  </si>
  <si>
    <t>Najem in postavitev dveh začasnih semaforjev za usmerjanje prometa (10 dni).</t>
  </si>
  <si>
    <t>kom</t>
  </si>
  <si>
    <t xml:space="preserve">Postavitev (za čas gradnje) in odstranitev (konec gradnje - 10 dni) začasne table pokončne zapore        </t>
  </si>
  <si>
    <t>Postavitev (za čas gradnje) in odstranitev (konec gradnje - 10 dni) začasne table pokončne zapore z utripajočo rumeno lučjo                                             faza</t>
  </si>
  <si>
    <t>2.</t>
  </si>
  <si>
    <t>2. ETAPA (km 0.095 do km 0.190) - zapora desno v smeri stacionaže</t>
  </si>
  <si>
    <t>3.</t>
  </si>
  <si>
    <t>3. ETAPA (km 0.190 do km 0.285) - zapora desno v smeri stacionaže</t>
  </si>
  <si>
    <t>4.</t>
  </si>
  <si>
    <t>4. ETAPA (km 0.285 do km 0.404) - zapora desno v smeri stacionaže</t>
  </si>
  <si>
    <t>5.</t>
  </si>
  <si>
    <t>5. ETAPA (km 0.409 do km 0.509) - zapora desno v smeri stacionaže</t>
  </si>
  <si>
    <t>6.</t>
  </si>
  <si>
    <t>OSTALO</t>
  </si>
  <si>
    <t>Polovična zapora prometa  z ročnim usmerjanjem prometa (4 dni).</t>
  </si>
  <si>
    <t>Obveščanje stanovalcev o pričetku del (vsaj dva dni pred začetkom del).</t>
  </si>
  <si>
    <t xml:space="preserve">        REKAPITULACIJA  (1.faza)</t>
  </si>
  <si>
    <t xml:space="preserve"> </t>
  </si>
  <si>
    <t>5. ETAPA (km 0.409do km 0.509) - zapora desno v smeri stacionaže</t>
  </si>
  <si>
    <t xml:space="preserve">       SKUPAJ</t>
  </si>
  <si>
    <t>EUR</t>
  </si>
  <si>
    <t>1. PLOČNIK</t>
  </si>
  <si>
    <t>2. JAVNA RAZSVETLJAVA</t>
  </si>
  <si>
    <t>3. ZAPORA</t>
  </si>
  <si>
    <t>DDV  (22%)</t>
  </si>
  <si>
    <t>SKUPAJ Z DDV (V EUR)</t>
  </si>
  <si>
    <t>4. NEPREDVIDENA DELA (10% VREDNOSTI DEL)</t>
  </si>
  <si>
    <t>m³</t>
  </si>
  <si>
    <t xml:space="preserve">Izdelava el. jaškov iz BC Φ600/1000, položenih na podložni beton, izdelava zgornje AB plošče, jašek opremljen z LŽ pokrovom razreda B (125 kN) </t>
  </si>
  <si>
    <r>
      <t>Izdelava 1x1 cevne kanalizacije iz SFX EL-K dvoslojnih cevi DN 63, izkop v zem.IV.ktg.na gl.0,80 m, delno (</t>
    </r>
    <r>
      <rPr>
        <b/>
        <sz val="11"/>
        <rFont val="Arial"/>
        <family val="2"/>
        <charset val="238"/>
      </rPr>
      <t>70%</t>
    </r>
    <r>
      <rPr>
        <sz val="11"/>
        <rFont val="Arial"/>
        <family val="2"/>
        <charset val="238"/>
      </rPr>
      <t>) strojno  in delno (</t>
    </r>
    <r>
      <rPr>
        <b/>
        <sz val="11"/>
        <rFont val="Arial"/>
        <family val="2"/>
        <charset val="238"/>
      </rPr>
      <t>30%</t>
    </r>
    <r>
      <rPr>
        <sz val="11"/>
        <rFont val="Arial"/>
        <family val="2"/>
        <charset val="238"/>
      </rPr>
      <t>) ročno pri križanjih obstoječih vodov, zaščita cevi s peskom v sloju 10 cm nad cevmi, zasip kanala z utrditvijo, komplet z obbetoniranjem pri prehodih pod cestiščem.</t>
    </r>
  </si>
  <si>
    <t>cena
/enoto</t>
  </si>
  <si>
    <t>cena/
enoto</t>
  </si>
  <si>
    <t>1.4.5.3.1    POPIS DEL Z REKAPITULACIJO (1.faza)</t>
  </si>
  <si>
    <t>3.4.2.3.1 POPIS DEL Z REKAPITULACIJO - 1. FAZA - KOREKCIJA 2020</t>
  </si>
  <si>
    <t>REKAPITULACIJA - 1. FAZA PLOČNIK VRHJE</t>
  </si>
  <si>
    <t>Popust (%)</t>
  </si>
  <si>
    <t>Skupaj s popustom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</si>
</sst>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[$€-1]"/>
  </numFmts>
  <fonts count="23" x14ac:knownFonts="1">
    <font>
      <sz val="10"/>
      <name val="Arial"/>
      <charset val="238"/>
    </font>
    <font>
      <sz val="8"/>
      <name val="Arial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name val="Symbol"/>
      <family val="1"/>
      <charset val="2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C00000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3" fillId="0" borderId="0" xfId="0" applyFont="1"/>
    <xf numFmtId="49" fontId="3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top" wrapText="1"/>
    </xf>
    <xf numFmtId="2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0" xfId="0" applyFont="1"/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7" fillId="0" borderId="0" xfId="0" applyFont="1"/>
    <xf numFmtId="49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2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8" fillId="0" borderId="0" xfId="0" applyFont="1"/>
    <xf numFmtId="49" fontId="3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Font="1" applyBorder="1"/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horizontal="center" vertical="top" wrapText="1"/>
    </xf>
    <xf numFmtId="4" fontId="7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top" wrapText="1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/>
    <xf numFmtId="0" fontId="5" fillId="0" borderId="2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" fontId="3" fillId="0" borderId="2" xfId="0" applyNumberFormat="1" applyFont="1" applyBorder="1" applyAlignment="1">
      <alignment horizontal="right" vertical="top"/>
    </xf>
    <xf numFmtId="4" fontId="7" fillId="0" borderId="0" xfId="0" applyNumberFormat="1" applyFont="1"/>
    <xf numFmtId="49" fontId="5" fillId="0" borderId="0" xfId="0" applyNumberFormat="1" applyFont="1" applyAlignment="1">
      <alignment horizontal="left" vertical="top"/>
    </xf>
    <xf numFmtId="49" fontId="3" fillId="0" borderId="3" xfId="0" applyNumberFormat="1" applyFont="1" applyBorder="1" applyAlignment="1">
      <alignment horizontal="center" vertical="top"/>
    </xf>
    <xf numFmtId="0" fontId="5" fillId="0" borderId="3" xfId="0" applyFont="1" applyBorder="1"/>
    <xf numFmtId="0" fontId="5" fillId="0" borderId="3" xfId="0" applyFont="1" applyBorder="1" applyAlignment="1">
      <alignment vertical="top" wrapText="1"/>
    </xf>
    <xf numFmtId="4" fontId="5" fillId="0" borderId="3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 vertical="top"/>
    </xf>
    <xf numFmtId="0" fontId="3" fillId="0" borderId="0" xfId="0" applyFont="1" applyBorder="1"/>
    <xf numFmtId="0" fontId="3" fillId="0" borderId="9" xfId="0" applyFont="1" applyBorder="1"/>
    <xf numFmtId="4" fontId="3" fillId="0" borderId="9" xfId="0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0" fontId="14" fillId="0" borderId="0" xfId="0" applyFont="1"/>
    <xf numFmtId="49" fontId="16" fillId="0" borderId="0" xfId="0" applyNumberFormat="1" applyFont="1" applyAlignment="1">
      <alignment horizontal="center" vertical="top"/>
    </xf>
    <xf numFmtId="49" fontId="16" fillId="0" borderId="0" xfId="0" applyNumberFormat="1" applyFont="1" applyAlignment="1">
      <alignment horizontal="left" vertical="top"/>
    </xf>
    <xf numFmtId="4" fontId="17" fillId="0" borderId="0" xfId="0" applyNumberFormat="1" applyFont="1" applyAlignment="1">
      <alignment horizontal="center" vertical="top" wrapText="1"/>
    </xf>
    <xf numFmtId="49" fontId="16" fillId="0" borderId="0" xfId="0" applyNumberFormat="1" applyFont="1" applyAlignment="1">
      <alignment horizontal="center" vertical="top" wrapText="1"/>
    </xf>
    <xf numFmtId="0" fontId="18" fillId="0" borderId="0" xfId="0" applyFont="1" applyAlignment="1">
      <alignment vertical="top" wrapText="1"/>
    </xf>
    <xf numFmtId="49" fontId="3" fillId="0" borderId="6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4" fontId="10" fillId="0" borderId="0" xfId="0" applyNumberFormat="1" applyFont="1" applyAlignment="1">
      <alignment vertical="top"/>
    </xf>
    <xf numFmtId="0" fontId="19" fillId="0" borderId="0" xfId="0" applyFont="1"/>
    <xf numFmtId="4" fontId="4" fillId="0" borderId="0" xfId="0" applyNumberFormat="1" applyFont="1"/>
    <xf numFmtId="49" fontId="5" fillId="0" borderId="2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right" vertical="top"/>
    </xf>
    <xf numFmtId="4" fontId="17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4" fontId="17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justify" vertical="center"/>
    </xf>
    <xf numFmtId="4" fontId="17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14" fillId="0" borderId="0" xfId="0" applyFont="1" applyAlignment="1">
      <alignment horizontal="justify" vertical="center"/>
    </xf>
    <xf numFmtId="4" fontId="2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0" fontId="17" fillId="0" borderId="0" xfId="0" applyFont="1"/>
    <xf numFmtId="4" fontId="22" fillId="0" borderId="0" xfId="0" applyNumberFormat="1" applyFont="1" applyAlignment="1">
      <alignment horizontal="right" vertical="top"/>
    </xf>
    <xf numFmtId="10" fontId="3" fillId="0" borderId="0" xfId="0" applyNumberFormat="1" applyFont="1" applyFill="1" applyBorder="1"/>
    <xf numFmtId="4" fontId="3" fillId="0" borderId="0" xfId="0" applyNumberFormat="1" applyFont="1" applyBorder="1"/>
    <xf numFmtId="10" fontId="3" fillId="2" borderId="0" xfId="0" applyNumberFormat="1" applyFont="1" applyFill="1" applyBorder="1" applyProtection="1">
      <protection locked="0"/>
    </xf>
    <xf numFmtId="4" fontId="3" fillId="0" borderId="0" xfId="0" applyNumberFormat="1" applyFont="1" applyAlignment="1" applyProtection="1">
      <alignment vertical="top"/>
      <protection locked="0"/>
    </xf>
    <xf numFmtId="4" fontId="5" fillId="0" borderId="0" xfId="0" applyNumberFormat="1" applyFont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4" fontId="4" fillId="0" borderId="0" xfId="0" applyNumberFormat="1" applyFont="1" applyProtection="1">
      <protection locked="0"/>
    </xf>
    <xf numFmtId="4" fontId="5" fillId="0" borderId="2" xfId="0" applyNumberFormat="1" applyFont="1" applyBorder="1" applyAlignment="1" applyProtection="1">
      <alignment horizontal="right" vertical="top"/>
      <protection locked="0"/>
    </xf>
    <xf numFmtId="4" fontId="3" fillId="0" borderId="0" xfId="0" applyNumberFormat="1" applyFont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center" vertical="top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4" fontId="21" fillId="0" borderId="0" xfId="0" applyNumberFormat="1" applyFont="1" applyProtection="1">
      <protection locked="0"/>
    </xf>
    <xf numFmtId="4" fontId="7" fillId="0" borderId="0" xfId="0" applyNumberFormat="1" applyFont="1" applyProtection="1">
      <protection locked="0"/>
    </xf>
    <xf numFmtId="1" fontId="5" fillId="0" borderId="0" xfId="0" applyNumberFormat="1" applyFont="1" applyFill="1" applyProtection="1"/>
    <xf numFmtId="1" fontId="3" fillId="0" borderId="0" xfId="0" applyNumberFormat="1" applyFont="1" applyFill="1" applyAlignment="1" applyProtection="1">
      <alignment vertical="top" wrapText="1"/>
    </xf>
    <xf numFmtId="1" fontId="5" fillId="0" borderId="0" xfId="0" applyNumberFormat="1" applyFont="1" applyFill="1" applyAlignment="1" applyProtection="1">
      <alignment vertical="top" wrapText="1"/>
    </xf>
    <xf numFmtId="164" fontId="5" fillId="0" borderId="0" xfId="0" applyNumberFormat="1" applyFont="1" applyFill="1" applyAlignment="1" applyProtection="1">
      <alignment horizontal="right"/>
    </xf>
    <xf numFmtId="165" fontId="5" fillId="0" borderId="0" xfId="1" applyNumberFormat="1" applyFont="1" applyFill="1" applyAlignment="1" applyProtection="1">
      <alignment horizontal="right"/>
    </xf>
    <xf numFmtId="0" fontId="5" fillId="0" borderId="0" xfId="0" applyFont="1" applyFill="1" applyProtection="1"/>
    <xf numFmtId="164" fontId="5" fillId="0" borderId="0" xfId="0" applyNumberFormat="1" applyFont="1" applyFill="1" applyBorder="1" applyAlignment="1" applyProtection="1">
      <alignment horizontal="right"/>
    </xf>
    <xf numFmtId="165" fontId="5" fillId="0" borderId="0" xfId="1" applyNumberFormat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49" fontId="3" fillId="0" borderId="0" xfId="0" applyNumberFormat="1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top" wrapText="1"/>
    </xf>
    <xf numFmtId="1" fontId="11" fillId="0" borderId="0" xfId="0" applyNumberFormat="1" applyFont="1" applyFill="1" applyAlignment="1" applyProtection="1">
      <alignment wrapText="1"/>
    </xf>
    <xf numFmtId="1" fontId="3" fillId="0" borderId="0" xfId="0" applyNumberFormat="1" applyFont="1" applyFill="1" applyAlignment="1" applyProtection="1">
      <alignment wrapText="1"/>
    </xf>
    <xf numFmtId="4" fontId="3" fillId="0" borderId="0" xfId="0" applyNumberFormat="1" applyFont="1" applyBorder="1" applyAlignment="1" applyProtection="1">
      <alignment horizontal="center" vertical="top" wrapText="1"/>
    </xf>
    <xf numFmtId="2" fontId="3" fillId="0" borderId="0" xfId="0" applyNumberFormat="1" applyFont="1" applyBorder="1" applyAlignment="1" applyProtection="1">
      <alignment horizontal="right" vertical="top"/>
    </xf>
    <xf numFmtId="4" fontId="3" fillId="0" borderId="0" xfId="0" applyNumberFormat="1" applyFont="1" applyBorder="1" applyAlignment="1" applyProtection="1">
      <alignment horizontal="right" vertical="top"/>
    </xf>
    <xf numFmtId="1" fontId="5" fillId="0" borderId="0" xfId="0" applyNumberFormat="1" applyFont="1" applyFill="1" applyAlignment="1" applyProtection="1">
      <alignment horizontal="center" vertical="top"/>
    </xf>
    <xf numFmtId="0" fontId="5" fillId="0" borderId="0" xfId="0" applyFont="1" applyBorder="1" applyAlignment="1" applyProtection="1">
      <alignment vertical="top" wrapText="1"/>
    </xf>
    <xf numFmtId="1" fontId="5" fillId="0" borderId="0" xfId="0" applyNumberFormat="1" applyFont="1" applyFill="1" applyAlignment="1" applyProtection="1">
      <alignment horizontal="center"/>
    </xf>
    <xf numFmtId="4" fontId="5" fillId="0" borderId="0" xfId="0" applyNumberFormat="1" applyFont="1" applyFill="1" applyAlignment="1" applyProtection="1">
      <alignment horizontal="right"/>
    </xf>
    <xf numFmtId="0" fontId="5" fillId="0" borderId="0" xfId="0" applyFont="1" applyProtection="1"/>
    <xf numFmtId="1" fontId="5" fillId="0" borderId="0" xfId="0" applyNumberFormat="1" applyFont="1" applyFill="1" applyBorder="1" applyAlignment="1" applyProtection="1">
      <alignment horizontal="center" vertical="top"/>
    </xf>
    <xf numFmtId="1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0" xfId="0" applyFont="1" applyFill="1" applyBorder="1" applyAlignment="1" applyProtection="1">
      <alignment vertical="top" wrapText="1"/>
    </xf>
    <xf numFmtId="1" fontId="3" fillId="0" borderId="0" xfId="0" applyNumberFormat="1" applyFont="1" applyFill="1" applyBorder="1" applyProtection="1"/>
    <xf numFmtId="1" fontId="11" fillId="0" borderId="0" xfId="0" applyNumberFormat="1" applyFont="1" applyFill="1" applyAlignment="1" applyProtection="1">
      <alignment horizontal="right" wrapText="1"/>
    </xf>
    <xf numFmtId="1" fontId="3" fillId="0" borderId="4" xfId="0" applyNumberFormat="1" applyFont="1" applyFill="1" applyBorder="1" applyAlignment="1" applyProtection="1"/>
    <xf numFmtId="164" fontId="3" fillId="0" borderId="4" xfId="0" applyNumberFormat="1" applyFont="1" applyFill="1" applyBorder="1" applyAlignment="1" applyProtection="1">
      <alignment horizontal="right"/>
    </xf>
    <xf numFmtId="165" fontId="12" fillId="0" borderId="4" xfId="1" applyNumberFormat="1" applyFont="1" applyFill="1" applyBorder="1" applyAlignment="1" applyProtection="1">
      <alignment horizontal="right"/>
    </xf>
    <xf numFmtId="0" fontId="3" fillId="0" borderId="0" xfId="0" applyFont="1" applyFill="1" applyProtection="1"/>
    <xf numFmtId="1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right"/>
    </xf>
    <xf numFmtId="165" fontId="12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justify"/>
    </xf>
    <xf numFmtId="1" fontId="3" fillId="0" borderId="0" xfId="0" applyNumberFormat="1" applyFont="1" applyFill="1" applyBorder="1" applyAlignment="1" applyProtection="1">
      <alignment horizontal="right" vertical="top" wrapText="1"/>
    </xf>
    <xf numFmtId="165" fontId="3" fillId="0" borderId="0" xfId="1" applyNumberFormat="1" applyFont="1" applyFill="1" applyProtection="1"/>
    <xf numFmtId="1" fontId="3" fillId="0" borderId="0" xfId="0" applyNumberFormat="1" applyFont="1" applyProtection="1"/>
    <xf numFmtId="1" fontId="3" fillId="0" borderId="4" xfId="0" applyNumberFormat="1" applyFont="1" applyBorder="1" applyAlignment="1" applyProtection="1">
      <alignment horizontal="right" vertical="top" wrapText="1"/>
    </xf>
    <xf numFmtId="1" fontId="3" fillId="0" borderId="4" xfId="0" applyNumberFormat="1" applyFont="1" applyBorder="1" applyProtection="1"/>
    <xf numFmtId="164" fontId="3" fillId="0" borderId="4" xfId="0" applyNumberFormat="1" applyFont="1" applyBorder="1" applyAlignment="1" applyProtection="1">
      <alignment horizontal="right"/>
    </xf>
    <xf numFmtId="165" fontId="12" fillId="0" borderId="4" xfId="1" applyNumberFormat="1" applyFont="1" applyBorder="1" applyAlignment="1" applyProtection="1">
      <alignment horizontal="right"/>
    </xf>
    <xf numFmtId="1" fontId="3" fillId="0" borderId="0" xfId="0" applyNumberFormat="1" applyFont="1" applyBorder="1" applyAlignment="1" applyProtection="1">
      <alignment horizontal="right" vertical="top" wrapText="1"/>
    </xf>
    <xf numFmtId="1" fontId="3" fillId="0" borderId="0" xfId="0" applyNumberFormat="1" applyFont="1" applyBorder="1" applyProtection="1"/>
    <xf numFmtId="164" fontId="3" fillId="0" borderId="0" xfId="0" applyNumberFormat="1" applyFont="1" applyBorder="1" applyAlignment="1" applyProtection="1">
      <alignment horizontal="right"/>
    </xf>
    <xf numFmtId="165" fontId="12" fillId="0" borderId="0" xfId="1" applyNumberFormat="1" applyFont="1" applyBorder="1" applyAlignment="1" applyProtection="1">
      <alignment horizontal="right"/>
    </xf>
    <xf numFmtId="0" fontId="3" fillId="0" borderId="5" xfId="0" applyFont="1" applyFill="1" applyBorder="1" applyProtection="1"/>
    <xf numFmtId="165" fontId="3" fillId="0" borderId="5" xfId="0" applyNumberFormat="1" applyFont="1" applyFill="1" applyBorder="1" applyProtection="1"/>
    <xf numFmtId="165" fontId="3" fillId="0" borderId="0" xfId="1" applyNumberFormat="1" applyFont="1" applyFill="1" applyAlignment="1" applyProtection="1">
      <alignment horizontal="right"/>
    </xf>
    <xf numFmtId="0" fontId="5" fillId="0" borderId="0" xfId="0" applyFont="1" applyAlignment="1" applyProtection="1"/>
    <xf numFmtId="1" fontId="13" fillId="0" borderId="0" xfId="0" applyNumberFormat="1" applyFont="1" applyFill="1" applyAlignment="1" applyProtection="1">
      <alignment vertical="top" wrapText="1"/>
    </xf>
    <xf numFmtId="4" fontId="3" fillId="0" borderId="0" xfId="0" applyNumberFormat="1" applyFont="1" applyBorder="1" applyAlignment="1" applyProtection="1">
      <alignment horizontal="right" vertical="top" wrapText="1"/>
      <protection locked="0"/>
    </xf>
    <xf numFmtId="165" fontId="5" fillId="0" borderId="0" xfId="1" applyNumberFormat="1" applyFont="1" applyFill="1" applyAlignment="1" applyProtection="1">
      <alignment horizontal="right"/>
      <protection locked="0"/>
    </xf>
    <xf numFmtId="165" fontId="12" fillId="0" borderId="4" xfId="1" applyNumberFormat="1" applyFont="1" applyFill="1" applyBorder="1" applyAlignment="1" applyProtection="1">
      <alignment horizontal="right"/>
      <protection locked="0"/>
    </xf>
    <xf numFmtId="165" fontId="12" fillId="0" borderId="0" xfId="1" applyNumberFormat="1" applyFont="1" applyFill="1" applyBorder="1" applyAlignment="1" applyProtection="1">
      <alignment horizontal="right"/>
      <protection locked="0"/>
    </xf>
    <xf numFmtId="165" fontId="3" fillId="0" borderId="0" xfId="1" applyNumberFormat="1" applyFont="1" applyFill="1" applyProtection="1">
      <protection locked="0"/>
    </xf>
    <xf numFmtId="4" fontId="3" fillId="0" borderId="1" xfId="0" applyNumberFormat="1" applyFont="1" applyBorder="1" applyAlignment="1" applyProtection="1">
      <alignment horizontal="right" vertical="top" wrapText="1"/>
      <protection locked="0"/>
    </xf>
    <xf numFmtId="4" fontId="3" fillId="0" borderId="1" xfId="0" applyNumberFormat="1" applyFont="1" applyBorder="1" applyAlignment="1" applyProtection="1">
      <alignment horizontal="right" vertical="top"/>
      <protection locked="0"/>
    </xf>
    <xf numFmtId="4" fontId="5" fillId="0" borderId="0" xfId="0" applyNumberFormat="1" applyFont="1" applyAlignment="1" applyProtection="1">
      <alignment horizontal="right" vertical="top" wrapText="1"/>
      <protection locked="0"/>
    </xf>
    <xf numFmtId="2" fontId="5" fillId="0" borderId="0" xfId="0" applyNumberFormat="1" applyFont="1" applyAlignment="1" applyProtection="1">
      <alignment horizontal="right" vertical="top"/>
      <protection locked="0"/>
    </xf>
    <xf numFmtId="1" fontId="13" fillId="0" borderId="0" xfId="0" applyNumberFormat="1" applyFont="1" applyFill="1" applyAlignment="1" applyProtection="1">
      <alignment vertical="top" wrapText="1"/>
    </xf>
  </cellXfs>
  <cellStyles count="2">
    <cellStyle name="Navad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0"/>
  <sheetViews>
    <sheetView tabSelected="1" workbookViewId="0">
      <selection activeCell="C9" sqref="C9"/>
    </sheetView>
  </sheetViews>
  <sheetFormatPr defaultRowHeight="14.25" x14ac:dyDescent="0.2"/>
  <cols>
    <col min="1" max="1" width="50.5703125" style="16" bestFit="1" customWidth="1"/>
    <col min="2" max="2" width="14" style="16" customWidth="1"/>
    <col min="3" max="3" width="15" style="16" customWidth="1"/>
    <col min="4" max="16384" width="9.140625" style="16"/>
  </cols>
  <sheetData>
    <row r="3" spans="1:3" ht="15" x14ac:dyDescent="0.2">
      <c r="A3" s="8" t="s">
        <v>320</v>
      </c>
      <c r="B3" s="6"/>
      <c r="C3" s="6"/>
    </row>
    <row r="4" spans="1:3" ht="15" x14ac:dyDescent="0.2">
      <c r="A4" s="56"/>
      <c r="B4" s="15"/>
      <c r="C4" s="9"/>
    </row>
    <row r="5" spans="1:3" x14ac:dyDescent="0.2">
      <c r="A5" s="56"/>
      <c r="B5" s="15"/>
      <c r="C5" s="15"/>
    </row>
    <row r="6" spans="1:3" ht="15" x14ac:dyDescent="0.2">
      <c r="A6" s="8" t="s">
        <v>307</v>
      </c>
      <c r="B6" s="15"/>
      <c r="C6" s="6">
        <f>+Pločnik!G237</f>
        <v>0</v>
      </c>
    </row>
    <row r="7" spans="1:3" ht="15" x14ac:dyDescent="0.2">
      <c r="A7" s="8" t="s">
        <v>308</v>
      </c>
      <c r="B7" s="15"/>
      <c r="C7" s="6">
        <f>+JR!F72</f>
        <v>0</v>
      </c>
    </row>
    <row r="8" spans="1:3" ht="15" x14ac:dyDescent="0.2">
      <c r="A8" s="8" t="s">
        <v>309</v>
      </c>
      <c r="B8" s="15"/>
      <c r="C8" s="6">
        <f>+'Zapora '!G117</f>
        <v>0</v>
      </c>
    </row>
    <row r="9" spans="1:3" ht="15" x14ac:dyDescent="0.2">
      <c r="A9" s="8" t="s">
        <v>312</v>
      </c>
      <c r="B9" s="114">
        <f>+C6+C7+C8</f>
        <v>0</v>
      </c>
      <c r="C9" s="6">
        <f>B9*0.1</f>
        <v>0</v>
      </c>
    </row>
    <row r="10" spans="1:3" ht="15.75" thickBot="1" x14ac:dyDescent="0.25">
      <c r="A10" s="57"/>
      <c r="B10" s="62"/>
      <c r="C10" s="63"/>
    </row>
    <row r="11" spans="1:3" ht="15" x14ac:dyDescent="0.2">
      <c r="A11" s="8"/>
      <c r="B11" s="15"/>
      <c r="C11" s="6"/>
    </row>
    <row r="12" spans="1:3" ht="15" x14ac:dyDescent="0.2">
      <c r="A12" s="8" t="s">
        <v>13</v>
      </c>
      <c r="B12" s="64"/>
      <c r="C12" s="6">
        <f>SUM(C6:C9)</f>
        <v>0</v>
      </c>
    </row>
    <row r="13" spans="1:3" ht="15" x14ac:dyDescent="0.25">
      <c r="A13" s="67" t="s">
        <v>321</v>
      </c>
      <c r="B13" s="117"/>
      <c r="C13" s="6">
        <f>-(C12*B13)</f>
        <v>0</v>
      </c>
    </row>
    <row r="14" spans="1:3" ht="15" x14ac:dyDescent="0.25">
      <c r="A14" s="67" t="s">
        <v>322</v>
      </c>
      <c r="B14" s="115"/>
      <c r="C14" s="116">
        <f>C12+C13</f>
        <v>0</v>
      </c>
    </row>
    <row r="15" spans="1:3" ht="15" x14ac:dyDescent="0.25">
      <c r="A15" s="67"/>
      <c r="B15" s="115"/>
      <c r="C15" s="67"/>
    </row>
    <row r="16" spans="1:3" ht="15.75" thickBot="1" x14ac:dyDescent="0.3">
      <c r="A16" s="68" t="s">
        <v>310</v>
      </c>
      <c r="B16" s="68"/>
      <c r="C16" s="69">
        <f>+C14*0.22</f>
        <v>0</v>
      </c>
    </row>
    <row r="17" spans="1:3" ht="15.75" thickTop="1" x14ac:dyDescent="0.25">
      <c r="A17" s="7"/>
      <c r="B17" s="7"/>
      <c r="C17" s="70"/>
    </row>
    <row r="18" spans="1:3" ht="15" x14ac:dyDescent="0.25">
      <c r="A18" s="7" t="s">
        <v>311</v>
      </c>
      <c r="B18" s="7"/>
      <c r="C18" s="70">
        <f>+C14+C16</f>
        <v>0</v>
      </c>
    </row>
    <row r="19" spans="1:3" ht="15" x14ac:dyDescent="0.25">
      <c r="A19" s="7"/>
      <c r="B19" s="7"/>
      <c r="C19" s="70"/>
    </row>
    <row r="20" spans="1:3" x14ac:dyDescent="0.2">
      <c r="C20" s="71"/>
    </row>
  </sheetData>
  <sheetProtection algorithmName="SHA-512" hashValue="5GJZkw3ANHk97Uboc8lTKQnZYK7/GqpfDWIV3ZPfl1mOkZ48i0WioEyr3UyDNDtJOZ6JgUAmf1e7uO99CHW9dQ==" saltValue="8f5hYbRbRX29xNHarpIMB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404"/>
  <sheetViews>
    <sheetView view="pageBreakPreview" topLeftCell="A209" zoomScaleNormal="100" zoomScaleSheetLayoutView="100" workbookViewId="0">
      <selection activeCell="C231" sqref="C231"/>
    </sheetView>
  </sheetViews>
  <sheetFormatPr defaultRowHeight="14.25" x14ac:dyDescent="0.2"/>
  <cols>
    <col min="1" max="1" width="7.28515625" style="23" customWidth="1"/>
    <col min="2" max="2" width="9.140625" style="16" customWidth="1"/>
    <col min="3" max="3" width="37.5703125" style="12" customWidth="1"/>
    <col min="4" max="4" width="9.140625" style="13"/>
    <col min="5" max="5" width="9.7109375" style="14" customWidth="1"/>
    <col min="6" max="6" width="9.7109375" style="15" customWidth="1"/>
    <col min="7" max="7" width="14.140625" style="15" customWidth="1"/>
    <col min="8" max="16384" width="9.140625" style="16"/>
  </cols>
  <sheetData>
    <row r="3" spans="1:7" s="7" customFormat="1" ht="15" x14ac:dyDescent="0.25">
      <c r="A3" s="1" t="s">
        <v>319</v>
      </c>
      <c r="B3" s="2"/>
      <c r="C3" s="3"/>
      <c r="D3" s="4"/>
      <c r="E3" s="5"/>
      <c r="F3" s="6"/>
      <c r="G3" s="6"/>
    </row>
    <row r="4" spans="1:7" s="7" customFormat="1" ht="15" x14ac:dyDescent="0.25">
      <c r="A4" s="1"/>
      <c r="B4" s="2"/>
      <c r="C4" s="3"/>
      <c r="D4" s="4"/>
      <c r="E4" s="5"/>
      <c r="F4" s="6"/>
      <c r="G4" s="6"/>
    </row>
    <row r="5" spans="1:7" s="7" customFormat="1" ht="15" x14ac:dyDescent="0.25">
      <c r="A5" s="8" t="s">
        <v>5</v>
      </c>
      <c r="C5" s="3"/>
      <c r="D5" s="4"/>
      <c r="E5" s="9"/>
      <c r="F5" s="6"/>
      <c r="G5" s="9"/>
    </row>
    <row r="6" spans="1:7" x14ac:dyDescent="0.2">
      <c r="A6" s="10"/>
      <c r="B6" s="11"/>
    </row>
    <row r="7" spans="1:7" s="7" customFormat="1" ht="30" x14ac:dyDescent="0.25">
      <c r="A7" s="17" t="s">
        <v>10</v>
      </c>
      <c r="B7" s="18" t="s">
        <v>204</v>
      </c>
      <c r="C7" s="19" t="s">
        <v>1</v>
      </c>
      <c r="D7" s="20" t="s">
        <v>4</v>
      </c>
      <c r="E7" s="21" t="s">
        <v>6</v>
      </c>
      <c r="F7" s="189" t="s">
        <v>316</v>
      </c>
      <c r="G7" s="22" t="s">
        <v>3</v>
      </c>
    </row>
    <row r="8" spans="1:7" s="7" customFormat="1" ht="15" x14ac:dyDescent="0.25">
      <c r="A8" s="23"/>
      <c r="B8" s="24"/>
      <c r="C8" s="3"/>
      <c r="D8" s="4"/>
      <c r="E8" s="5"/>
      <c r="F8" s="124"/>
      <c r="G8" s="6"/>
    </row>
    <row r="9" spans="1:7" ht="33" customHeight="1" x14ac:dyDescent="0.2">
      <c r="A9" s="10" t="s">
        <v>0</v>
      </c>
      <c r="B9" s="25" t="s">
        <v>82</v>
      </c>
      <c r="C9" s="12" t="s">
        <v>81</v>
      </c>
      <c r="D9" s="26" t="s">
        <v>12</v>
      </c>
      <c r="E9" s="15">
        <v>0.5</v>
      </c>
      <c r="F9" s="119"/>
      <c r="G9" s="15">
        <f>E9*F9</f>
        <v>0</v>
      </c>
    </row>
    <row r="10" spans="1:7" x14ac:dyDescent="0.2">
      <c r="A10" s="10"/>
      <c r="B10" s="11"/>
      <c r="D10" s="25"/>
      <c r="E10" s="15"/>
      <c r="F10" s="119"/>
    </row>
    <row r="11" spans="1:7" x14ac:dyDescent="0.2">
      <c r="A11" s="10" t="s">
        <v>15</v>
      </c>
      <c r="B11" s="25" t="s">
        <v>83</v>
      </c>
      <c r="C11" s="12" t="s">
        <v>84</v>
      </c>
      <c r="D11" s="25" t="s">
        <v>18</v>
      </c>
      <c r="E11" s="15">
        <v>16</v>
      </c>
      <c r="F11" s="119"/>
      <c r="G11" s="15">
        <f>E11*F11</f>
        <v>0</v>
      </c>
    </row>
    <row r="12" spans="1:7" x14ac:dyDescent="0.2">
      <c r="A12" s="10"/>
      <c r="B12" s="25"/>
      <c r="D12" s="25"/>
      <c r="E12" s="15"/>
      <c r="F12" s="119"/>
    </row>
    <row r="13" spans="1:7" ht="31.5" customHeight="1" x14ac:dyDescent="0.2">
      <c r="A13" s="10" t="s">
        <v>16</v>
      </c>
      <c r="B13" s="25" t="s">
        <v>86</v>
      </c>
      <c r="C13" s="12" t="s">
        <v>85</v>
      </c>
      <c r="D13" s="25" t="s">
        <v>18</v>
      </c>
      <c r="E13" s="15">
        <v>26</v>
      </c>
      <c r="F13" s="119"/>
      <c r="G13" s="15">
        <f>E13*F13</f>
        <v>0</v>
      </c>
    </row>
    <row r="14" spans="1:7" x14ac:dyDescent="0.2">
      <c r="A14" s="10"/>
      <c r="B14" s="25"/>
      <c r="D14" s="25"/>
      <c r="E14" s="15"/>
      <c r="F14" s="119"/>
    </row>
    <row r="15" spans="1:7" ht="32.25" customHeight="1" x14ac:dyDescent="0.2">
      <c r="A15" s="10" t="s">
        <v>188</v>
      </c>
      <c r="B15" s="25" t="s">
        <v>82</v>
      </c>
      <c r="C15" s="12" t="s">
        <v>92</v>
      </c>
      <c r="D15" s="26" t="s">
        <v>231</v>
      </c>
      <c r="E15" s="15">
        <v>85</v>
      </c>
      <c r="F15" s="119"/>
      <c r="G15" s="15">
        <f>E15*F15</f>
        <v>0</v>
      </c>
    </row>
    <row r="16" spans="1:7" x14ac:dyDescent="0.2">
      <c r="A16" s="10"/>
      <c r="B16" s="25"/>
      <c r="D16" s="25"/>
      <c r="E16" s="15"/>
      <c r="F16" s="119"/>
    </row>
    <row r="17" spans="1:7" ht="42.75" x14ac:dyDescent="0.2">
      <c r="A17" s="10" t="s">
        <v>23</v>
      </c>
      <c r="B17" s="25" t="s">
        <v>93</v>
      </c>
      <c r="C17" s="12" t="s">
        <v>96</v>
      </c>
      <c r="D17" s="25" t="s">
        <v>18</v>
      </c>
      <c r="E17" s="15">
        <v>7</v>
      </c>
      <c r="F17" s="119"/>
      <c r="G17" s="15">
        <f>E17*F17</f>
        <v>0</v>
      </c>
    </row>
    <row r="18" spans="1:7" x14ac:dyDescent="0.2">
      <c r="A18" s="10"/>
      <c r="B18" s="25"/>
      <c r="D18" s="25"/>
      <c r="E18" s="15"/>
      <c r="F18" s="119"/>
    </row>
    <row r="19" spans="1:7" ht="42.75" x14ac:dyDescent="0.2">
      <c r="A19" s="10" t="s">
        <v>17</v>
      </c>
      <c r="B19" s="25" t="s">
        <v>94</v>
      </c>
      <c r="C19" s="12" t="s">
        <v>97</v>
      </c>
      <c r="D19" s="25" t="s">
        <v>18</v>
      </c>
      <c r="E19" s="15">
        <v>4</v>
      </c>
      <c r="F19" s="119"/>
      <c r="G19" s="15">
        <f>E19*F19</f>
        <v>0</v>
      </c>
    </row>
    <row r="20" spans="1:7" x14ac:dyDescent="0.2">
      <c r="A20" s="10"/>
      <c r="B20" s="25"/>
      <c r="D20" s="25"/>
      <c r="E20" s="15"/>
      <c r="F20" s="119"/>
    </row>
    <row r="21" spans="1:7" ht="28.5" x14ac:dyDescent="0.2">
      <c r="A21" s="10" t="s">
        <v>189</v>
      </c>
      <c r="B21" s="25" t="s">
        <v>83</v>
      </c>
      <c r="C21" s="12" t="s">
        <v>95</v>
      </c>
      <c r="D21" s="25" t="s">
        <v>18</v>
      </c>
      <c r="E21" s="15">
        <v>15</v>
      </c>
      <c r="F21" s="119"/>
      <c r="G21" s="15">
        <f>E21*F21</f>
        <v>0</v>
      </c>
    </row>
    <row r="22" spans="1:7" x14ac:dyDescent="0.2">
      <c r="A22" s="10"/>
      <c r="B22" s="25"/>
      <c r="D22" s="25"/>
      <c r="E22" s="15"/>
      <c r="F22" s="119"/>
    </row>
    <row r="23" spans="1:7" x14ac:dyDescent="0.2">
      <c r="A23" s="10" t="s">
        <v>27</v>
      </c>
      <c r="B23" s="25" t="s">
        <v>99</v>
      </c>
      <c r="C23" s="12" t="s">
        <v>98</v>
      </c>
      <c r="D23" s="25" t="s">
        <v>18</v>
      </c>
      <c r="E23" s="15">
        <v>19</v>
      </c>
      <c r="F23" s="119"/>
      <c r="G23" s="15">
        <f>E23*F23</f>
        <v>0</v>
      </c>
    </row>
    <row r="24" spans="1:7" x14ac:dyDescent="0.2">
      <c r="A24" s="10"/>
      <c r="B24" s="25"/>
      <c r="D24" s="25"/>
      <c r="E24" s="15"/>
      <c r="F24" s="119"/>
    </row>
    <row r="25" spans="1:7" ht="28.5" x14ac:dyDescent="0.2">
      <c r="A25" s="10" t="s">
        <v>63</v>
      </c>
      <c r="B25" s="25" t="s">
        <v>101</v>
      </c>
      <c r="C25" s="12" t="s">
        <v>100</v>
      </c>
      <c r="D25" s="26" t="s">
        <v>232</v>
      </c>
      <c r="E25" s="15">
        <v>35</v>
      </c>
      <c r="F25" s="119"/>
      <c r="G25" s="15">
        <f>E25*F25</f>
        <v>0</v>
      </c>
    </row>
    <row r="26" spans="1:7" x14ac:dyDescent="0.2">
      <c r="A26" s="10"/>
      <c r="B26" s="25"/>
      <c r="D26" s="25"/>
      <c r="E26" s="15"/>
      <c r="F26" s="119"/>
    </row>
    <row r="27" spans="1:7" ht="28.5" x14ac:dyDescent="0.2">
      <c r="A27" s="10" t="s">
        <v>190</v>
      </c>
      <c r="B27" s="25" t="s">
        <v>103</v>
      </c>
      <c r="C27" s="12" t="s">
        <v>102</v>
      </c>
      <c r="D27" s="26" t="s">
        <v>232</v>
      </c>
      <c r="E27" s="15">
        <v>3</v>
      </c>
      <c r="F27" s="119"/>
      <c r="G27" s="15">
        <f>E27*F27</f>
        <v>0</v>
      </c>
    </row>
    <row r="28" spans="1:7" x14ac:dyDescent="0.2">
      <c r="A28" s="10"/>
      <c r="B28" s="25"/>
      <c r="D28" s="25"/>
      <c r="E28" s="15"/>
      <c r="F28" s="119"/>
    </row>
    <row r="29" spans="1:7" ht="57" x14ac:dyDescent="0.2">
      <c r="A29" s="10" t="s">
        <v>42</v>
      </c>
      <c r="B29" s="25" t="s">
        <v>89</v>
      </c>
      <c r="C29" s="12" t="s">
        <v>226</v>
      </c>
      <c r="D29" s="26" t="s">
        <v>231</v>
      </c>
      <c r="E29" s="15">
        <v>455</v>
      </c>
      <c r="F29" s="119"/>
      <c r="G29" s="15">
        <f>E29*F29</f>
        <v>0</v>
      </c>
    </row>
    <row r="30" spans="1:7" ht="19.5" customHeight="1" x14ac:dyDescent="0.2">
      <c r="A30" s="10"/>
      <c r="B30" s="25"/>
      <c r="D30" s="26"/>
      <c r="E30" s="15"/>
      <c r="F30" s="119"/>
    </row>
    <row r="31" spans="1:7" ht="28.5" x14ac:dyDescent="0.2">
      <c r="A31" s="10" t="s">
        <v>191</v>
      </c>
      <c r="B31" s="25" t="s">
        <v>88</v>
      </c>
      <c r="C31" s="12" t="s">
        <v>91</v>
      </c>
      <c r="D31" s="26" t="s">
        <v>231</v>
      </c>
      <c r="E31" s="15">
        <v>294</v>
      </c>
      <c r="F31" s="119"/>
      <c r="G31" s="15">
        <f>E31*F31</f>
        <v>0</v>
      </c>
    </row>
    <row r="32" spans="1:7" x14ac:dyDescent="0.2">
      <c r="A32" s="10"/>
      <c r="B32" s="25"/>
      <c r="D32" s="25"/>
      <c r="E32" s="15"/>
      <c r="F32" s="119"/>
    </row>
    <row r="33" spans="1:7" s="27" customFormat="1" ht="28.5" customHeight="1" x14ac:dyDescent="0.2">
      <c r="A33" s="10" t="s">
        <v>64</v>
      </c>
      <c r="B33" s="25" t="s">
        <v>90</v>
      </c>
      <c r="C33" s="12" t="s">
        <v>87</v>
      </c>
      <c r="D33" s="26" t="s">
        <v>232</v>
      </c>
      <c r="E33" s="15">
        <v>568</v>
      </c>
      <c r="F33" s="119"/>
      <c r="G33" s="15">
        <f>E33*F33</f>
        <v>0</v>
      </c>
    </row>
    <row r="34" spans="1:7" s="27" customFormat="1" x14ac:dyDescent="0.2">
      <c r="A34" s="28"/>
      <c r="B34" s="25"/>
      <c r="C34" s="12"/>
      <c r="D34" s="29"/>
      <c r="E34" s="15"/>
      <c r="F34" s="119"/>
      <c r="G34" s="15"/>
    </row>
    <row r="35" spans="1:7" ht="28.5" x14ac:dyDescent="0.2">
      <c r="A35" s="23" t="s">
        <v>65</v>
      </c>
      <c r="B35" s="25" t="s">
        <v>105</v>
      </c>
      <c r="C35" s="12" t="s">
        <v>104</v>
      </c>
      <c r="D35" s="26" t="s">
        <v>232</v>
      </c>
      <c r="E35" s="14">
        <v>26</v>
      </c>
      <c r="F35" s="119"/>
      <c r="G35" s="15">
        <f>E35*F35</f>
        <v>0</v>
      </c>
    </row>
    <row r="36" spans="1:7" x14ac:dyDescent="0.2">
      <c r="A36" s="10"/>
      <c r="B36" s="25"/>
      <c r="D36" s="26"/>
      <c r="E36" s="15"/>
      <c r="F36" s="119"/>
    </row>
    <row r="37" spans="1:7" ht="28.5" x14ac:dyDescent="0.2">
      <c r="A37" s="23" t="s">
        <v>43</v>
      </c>
      <c r="B37" s="25" t="s">
        <v>107</v>
      </c>
      <c r="C37" s="12" t="s">
        <v>106</v>
      </c>
      <c r="D37" s="26" t="s">
        <v>232</v>
      </c>
      <c r="E37" s="14">
        <v>168</v>
      </c>
      <c r="F37" s="119"/>
      <c r="G37" s="15">
        <f>E37*F37</f>
        <v>0</v>
      </c>
    </row>
    <row r="38" spans="1:7" s="27" customFormat="1" x14ac:dyDescent="0.2">
      <c r="A38" s="28"/>
      <c r="B38" s="25"/>
      <c r="C38" s="12"/>
      <c r="D38" s="30"/>
      <c r="E38" s="15"/>
      <c r="F38" s="119"/>
      <c r="G38" s="15"/>
    </row>
    <row r="39" spans="1:7" ht="42.75" x14ac:dyDescent="0.2">
      <c r="A39" s="10" t="s">
        <v>44</v>
      </c>
      <c r="B39" s="25" t="s">
        <v>108</v>
      </c>
      <c r="C39" s="12" t="s">
        <v>109</v>
      </c>
      <c r="D39" s="26" t="s">
        <v>18</v>
      </c>
      <c r="E39" s="15">
        <v>3</v>
      </c>
      <c r="F39" s="119"/>
      <c r="G39" s="15">
        <f>E39*F39</f>
        <v>0</v>
      </c>
    </row>
    <row r="40" spans="1:7" s="27" customFormat="1" x14ac:dyDescent="0.2">
      <c r="A40" s="28"/>
      <c r="B40" s="25"/>
      <c r="C40" s="12"/>
      <c r="D40" s="30"/>
      <c r="E40" s="15"/>
      <c r="F40" s="119"/>
      <c r="G40" s="15"/>
    </row>
    <row r="41" spans="1:7" ht="29.25" customHeight="1" x14ac:dyDescent="0.2">
      <c r="A41" s="10" t="s">
        <v>66</v>
      </c>
      <c r="B41" s="25" t="s">
        <v>111</v>
      </c>
      <c r="C41" s="12" t="s">
        <v>110</v>
      </c>
      <c r="D41" s="26" t="s">
        <v>233</v>
      </c>
      <c r="E41" s="15">
        <v>3</v>
      </c>
      <c r="F41" s="119"/>
      <c r="G41" s="15">
        <f>E41*F41</f>
        <v>0</v>
      </c>
    </row>
    <row r="42" spans="1:7" s="27" customFormat="1" x14ac:dyDescent="0.2">
      <c r="A42" s="28"/>
      <c r="B42" s="25"/>
      <c r="C42" s="12"/>
      <c r="D42" s="30"/>
      <c r="E42" s="15"/>
      <c r="F42" s="119"/>
      <c r="G42" s="15"/>
    </row>
    <row r="43" spans="1:7" ht="71.25" x14ac:dyDescent="0.2">
      <c r="A43" s="10" t="s">
        <v>67</v>
      </c>
      <c r="B43" s="25" t="s">
        <v>83</v>
      </c>
      <c r="C43" s="12" t="s">
        <v>112</v>
      </c>
      <c r="D43" s="26" t="s">
        <v>18</v>
      </c>
      <c r="E43" s="15">
        <v>1</v>
      </c>
      <c r="F43" s="119"/>
      <c r="G43" s="15">
        <f>E43*F43</f>
        <v>0</v>
      </c>
    </row>
    <row r="44" spans="1:7" s="27" customFormat="1" x14ac:dyDescent="0.2">
      <c r="A44" s="10"/>
      <c r="B44" s="25"/>
      <c r="C44" s="12"/>
      <c r="D44" s="26"/>
      <c r="E44" s="15"/>
      <c r="F44" s="119"/>
      <c r="G44" s="15"/>
    </row>
    <row r="45" spans="1:7" s="27" customFormat="1" ht="57" x14ac:dyDescent="0.2">
      <c r="A45" s="10" t="s">
        <v>68</v>
      </c>
      <c r="B45" s="25" t="s">
        <v>83</v>
      </c>
      <c r="C45" s="12" t="s">
        <v>113</v>
      </c>
      <c r="D45" s="26" t="s">
        <v>18</v>
      </c>
      <c r="E45" s="15">
        <v>2</v>
      </c>
      <c r="F45" s="119"/>
      <c r="G45" s="15">
        <f>E45*F45</f>
        <v>0</v>
      </c>
    </row>
    <row r="46" spans="1:7" s="27" customFormat="1" x14ac:dyDescent="0.2">
      <c r="A46" s="10"/>
      <c r="B46" s="25"/>
      <c r="C46" s="12"/>
      <c r="D46" s="26"/>
      <c r="E46" s="15"/>
      <c r="F46" s="119"/>
      <c r="G46" s="15"/>
    </row>
    <row r="47" spans="1:7" s="27" customFormat="1" ht="57" x14ac:dyDescent="0.2">
      <c r="A47" s="10" t="s">
        <v>69</v>
      </c>
      <c r="B47" s="25" t="s">
        <v>83</v>
      </c>
      <c r="C47" s="12" t="s">
        <v>115</v>
      </c>
      <c r="D47" s="26" t="s">
        <v>18</v>
      </c>
      <c r="E47" s="15">
        <v>4</v>
      </c>
      <c r="F47" s="119"/>
      <c r="G47" s="15">
        <f>E47*F47</f>
        <v>0</v>
      </c>
    </row>
    <row r="48" spans="1:7" s="27" customFormat="1" x14ac:dyDescent="0.2">
      <c r="A48" s="10"/>
      <c r="B48" s="25"/>
      <c r="C48" s="12"/>
      <c r="D48" s="26"/>
      <c r="E48" s="15"/>
      <c r="F48" s="119"/>
      <c r="G48" s="15"/>
    </row>
    <row r="49" spans="1:7" s="27" customFormat="1" ht="57" x14ac:dyDescent="0.2">
      <c r="A49" s="10" t="s">
        <v>192</v>
      </c>
      <c r="B49" s="25" t="s">
        <v>83</v>
      </c>
      <c r="C49" s="12" t="s">
        <v>114</v>
      </c>
      <c r="D49" s="26" t="s">
        <v>18</v>
      </c>
      <c r="E49" s="15">
        <v>1</v>
      </c>
      <c r="F49" s="119"/>
      <c r="G49" s="15">
        <f>E49*F49</f>
        <v>0</v>
      </c>
    </row>
    <row r="50" spans="1:7" s="27" customFormat="1" x14ac:dyDescent="0.2">
      <c r="A50" s="10"/>
      <c r="B50" s="25"/>
      <c r="C50" s="12"/>
      <c r="D50" s="26"/>
      <c r="E50" s="15"/>
      <c r="F50" s="119"/>
      <c r="G50" s="15"/>
    </row>
    <row r="51" spans="1:7" s="27" customFormat="1" ht="18" customHeight="1" x14ac:dyDescent="0.2">
      <c r="A51" s="10" t="s">
        <v>193</v>
      </c>
      <c r="B51" s="25" t="s">
        <v>83</v>
      </c>
      <c r="C51" s="12" t="s">
        <v>28</v>
      </c>
      <c r="D51" s="26" t="s">
        <v>19</v>
      </c>
      <c r="E51" s="15">
        <v>1</v>
      </c>
      <c r="F51" s="119"/>
      <c r="G51" s="15">
        <f>E51*F51</f>
        <v>0</v>
      </c>
    </row>
    <row r="52" spans="1:7" s="27" customFormat="1" x14ac:dyDescent="0.2">
      <c r="A52" s="10"/>
      <c r="B52" s="25"/>
      <c r="C52" s="12"/>
      <c r="D52" s="26"/>
      <c r="E52" s="15"/>
      <c r="F52" s="119"/>
      <c r="G52" s="15"/>
    </row>
    <row r="53" spans="1:7" s="27" customFormat="1" ht="18" customHeight="1" x14ac:dyDescent="0.2">
      <c r="A53" s="10" t="s">
        <v>194</v>
      </c>
      <c r="B53" s="25" t="s">
        <v>83</v>
      </c>
      <c r="C53" s="12" t="s">
        <v>29</v>
      </c>
      <c r="D53" s="26" t="s">
        <v>19</v>
      </c>
      <c r="E53" s="15">
        <v>1</v>
      </c>
      <c r="F53" s="119"/>
      <c r="G53" s="15">
        <f>E53*F53</f>
        <v>0</v>
      </c>
    </row>
    <row r="54" spans="1:7" s="27" customFormat="1" x14ac:dyDescent="0.2">
      <c r="A54" s="10"/>
      <c r="B54" s="25"/>
      <c r="C54" s="12"/>
      <c r="D54" s="26"/>
      <c r="E54" s="15"/>
      <c r="F54" s="119"/>
      <c r="G54" s="15"/>
    </row>
    <row r="55" spans="1:7" s="27" customFormat="1" ht="18" customHeight="1" x14ac:dyDescent="0.2">
      <c r="A55" s="10" t="s">
        <v>195</v>
      </c>
      <c r="B55" s="25" t="s">
        <v>83</v>
      </c>
      <c r="C55" s="12" t="s">
        <v>32</v>
      </c>
      <c r="D55" s="26" t="s">
        <v>19</v>
      </c>
      <c r="E55" s="15">
        <v>1</v>
      </c>
      <c r="F55" s="119"/>
      <c r="G55" s="15">
        <f>E55*F55</f>
        <v>0</v>
      </c>
    </row>
    <row r="56" spans="1:7" s="27" customFormat="1" x14ac:dyDescent="0.2">
      <c r="A56" s="10"/>
      <c r="B56" s="25"/>
      <c r="C56" s="12"/>
      <c r="D56" s="26"/>
      <c r="E56" s="15"/>
      <c r="F56" s="119"/>
      <c r="G56" s="15"/>
    </row>
    <row r="57" spans="1:7" s="27" customFormat="1" ht="30" customHeight="1" x14ac:dyDescent="0.2">
      <c r="A57" s="10" t="s">
        <v>196</v>
      </c>
      <c r="B57" s="25" t="s">
        <v>83</v>
      </c>
      <c r="C57" s="12" t="s">
        <v>227</v>
      </c>
      <c r="D57" s="26" t="s">
        <v>231</v>
      </c>
      <c r="E57" s="15">
        <v>8</v>
      </c>
      <c r="F57" s="119"/>
      <c r="G57" s="15">
        <f>E57*F57</f>
        <v>0</v>
      </c>
    </row>
    <row r="58" spans="1:7" s="27" customFormat="1" x14ac:dyDescent="0.2">
      <c r="A58" s="31"/>
      <c r="B58" s="32"/>
      <c r="C58" s="33"/>
      <c r="D58" s="34"/>
      <c r="E58" s="35"/>
      <c r="F58" s="123"/>
      <c r="G58" s="36"/>
    </row>
    <row r="59" spans="1:7" s="27" customFormat="1" x14ac:dyDescent="0.2">
      <c r="A59" s="10"/>
      <c r="B59" s="11"/>
      <c r="C59" s="12"/>
      <c r="D59" s="26"/>
      <c r="E59" s="14"/>
      <c r="F59" s="119"/>
      <c r="G59" s="15"/>
    </row>
    <row r="60" spans="1:7" s="27" customFormat="1" ht="15" x14ac:dyDescent="0.2">
      <c r="A60" s="10"/>
      <c r="B60" s="11"/>
      <c r="C60" s="12"/>
      <c r="D60" s="26"/>
      <c r="E60" s="14"/>
      <c r="F60" s="124" t="s">
        <v>9</v>
      </c>
      <c r="G60" s="6">
        <f>SUM(G9:G59)</f>
        <v>0</v>
      </c>
    </row>
    <row r="61" spans="1:7" s="27" customFormat="1" ht="15" x14ac:dyDescent="0.2">
      <c r="A61" s="10"/>
      <c r="B61" s="11"/>
      <c r="C61" s="12"/>
      <c r="D61" s="26"/>
      <c r="E61" s="14"/>
      <c r="F61" s="124"/>
      <c r="G61" s="6"/>
    </row>
    <row r="62" spans="1:7" s="27" customFormat="1" ht="15" x14ac:dyDescent="0.2">
      <c r="A62" s="8" t="s">
        <v>7</v>
      </c>
      <c r="B62" s="16"/>
      <c r="C62" s="12"/>
      <c r="D62" s="13"/>
      <c r="E62" s="14"/>
      <c r="F62" s="119"/>
      <c r="G62" s="15"/>
    </row>
    <row r="63" spans="1:7" s="27" customFormat="1" ht="15" x14ac:dyDescent="0.2">
      <c r="A63" s="8"/>
      <c r="B63" s="16"/>
      <c r="C63" s="12"/>
      <c r="D63" s="13"/>
      <c r="E63" s="14"/>
      <c r="F63" s="119"/>
      <c r="G63" s="15"/>
    </row>
    <row r="64" spans="1:7" s="38" customFormat="1" ht="15" x14ac:dyDescent="0.25">
      <c r="A64" s="17" t="s">
        <v>10</v>
      </c>
      <c r="B64" s="18" t="s">
        <v>204</v>
      </c>
      <c r="C64" s="19" t="s">
        <v>1</v>
      </c>
      <c r="D64" s="20" t="s">
        <v>4</v>
      </c>
      <c r="E64" s="21" t="s">
        <v>6</v>
      </c>
      <c r="F64" s="190" t="s">
        <v>2</v>
      </c>
      <c r="G64" s="22" t="s">
        <v>3</v>
      </c>
    </row>
    <row r="65" spans="1:7" s="38" customFormat="1" ht="15" x14ac:dyDescent="0.25">
      <c r="A65" s="39"/>
      <c r="B65" s="24"/>
      <c r="C65" s="3"/>
      <c r="D65" s="4"/>
      <c r="E65" s="5"/>
      <c r="F65" s="124"/>
      <c r="G65" s="6"/>
    </row>
    <row r="66" spans="1:7" s="27" customFormat="1" ht="28.5" x14ac:dyDescent="0.2">
      <c r="A66" s="23" t="s">
        <v>20</v>
      </c>
      <c r="B66" s="25" t="s">
        <v>119</v>
      </c>
      <c r="C66" s="12" t="s">
        <v>118</v>
      </c>
      <c r="D66" s="26" t="s">
        <v>233</v>
      </c>
      <c r="E66" s="15">
        <v>106</v>
      </c>
      <c r="F66" s="119"/>
      <c r="G66" s="15">
        <f>E66*F66</f>
        <v>0</v>
      </c>
    </row>
    <row r="67" spans="1:7" s="27" customFormat="1" x14ac:dyDescent="0.2">
      <c r="A67" s="23"/>
      <c r="B67" s="25"/>
      <c r="C67" s="12"/>
      <c r="D67" s="26"/>
      <c r="E67" s="15"/>
      <c r="F67" s="119"/>
      <c r="G67" s="15"/>
    </row>
    <row r="68" spans="1:7" s="27" customFormat="1" ht="28.5" x14ac:dyDescent="0.2">
      <c r="A68" s="23" t="s">
        <v>24</v>
      </c>
      <c r="B68" s="25" t="s">
        <v>121</v>
      </c>
      <c r="C68" s="12" t="s">
        <v>120</v>
      </c>
      <c r="D68" s="26" t="s">
        <v>233</v>
      </c>
      <c r="E68" s="15">
        <v>771</v>
      </c>
      <c r="F68" s="119"/>
      <c r="G68" s="15">
        <f>E68*F68</f>
        <v>0</v>
      </c>
    </row>
    <row r="69" spans="1:7" s="27" customFormat="1" x14ac:dyDescent="0.2">
      <c r="A69" s="23"/>
      <c r="B69" s="25"/>
      <c r="C69" s="12"/>
      <c r="D69" s="26"/>
      <c r="E69" s="15"/>
      <c r="F69" s="119"/>
      <c r="G69" s="15"/>
    </row>
    <row r="70" spans="1:7" s="27" customFormat="1" ht="27.75" customHeight="1" x14ac:dyDescent="0.2">
      <c r="A70" s="23" t="s">
        <v>197</v>
      </c>
      <c r="B70" s="25" t="s">
        <v>83</v>
      </c>
      <c r="C70" s="12" t="s">
        <v>33</v>
      </c>
      <c r="D70" s="26" t="s">
        <v>233</v>
      </c>
      <c r="E70" s="15">
        <v>30</v>
      </c>
      <c r="F70" s="119"/>
      <c r="G70" s="15">
        <f>E70*F70</f>
        <v>0</v>
      </c>
    </row>
    <row r="71" spans="1:7" s="27" customFormat="1" x14ac:dyDescent="0.2">
      <c r="A71" s="23"/>
      <c r="B71" s="25"/>
      <c r="C71" s="12"/>
      <c r="D71" s="26"/>
      <c r="E71" s="15"/>
      <c r="F71" s="119"/>
      <c r="G71" s="15"/>
    </row>
    <row r="72" spans="1:7" s="27" customFormat="1" ht="28.5" x14ac:dyDescent="0.2">
      <c r="A72" s="23" t="s">
        <v>8</v>
      </c>
      <c r="B72" s="25" t="s">
        <v>123</v>
      </c>
      <c r="C72" s="12" t="s">
        <v>122</v>
      </c>
      <c r="D72" s="26" t="s">
        <v>231</v>
      </c>
      <c r="E72" s="15">
        <v>1700</v>
      </c>
      <c r="F72" s="119"/>
      <c r="G72" s="15">
        <f>E72*F72</f>
        <v>0</v>
      </c>
    </row>
    <row r="73" spans="1:7" s="27" customFormat="1" x14ac:dyDescent="0.2">
      <c r="A73" s="23"/>
      <c r="B73" s="25"/>
      <c r="C73" s="12"/>
      <c r="D73" s="26"/>
      <c r="E73" s="15"/>
      <c r="F73" s="119"/>
      <c r="G73" s="15"/>
    </row>
    <row r="74" spans="1:7" s="27" customFormat="1" ht="57" x14ac:dyDescent="0.2">
      <c r="A74" s="23" t="s">
        <v>198</v>
      </c>
      <c r="B74" s="25" t="s">
        <v>83</v>
      </c>
      <c r="C74" s="12" t="s">
        <v>228</v>
      </c>
      <c r="D74" s="26" t="s">
        <v>233</v>
      </c>
      <c r="E74" s="15">
        <v>73</v>
      </c>
      <c r="F74" s="119"/>
      <c r="G74" s="15">
        <f>E74*F74</f>
        <v>0</v>
      </c>
    </row>
    <row r="75" spans="1:7" s="27" customFormat="1" x14ac:dyDescent="0.2">
      <c r="A75" s="23"/>
      <c r="B75" s="25"/>
      <c r="C75" s="12"/>
      <c r="D75" s="26"/>
      <c r="E75" s="15"/>
      <c r="F75" s="119"/>
      <c r="G75" s="15"/>
    </row>
    <row r="76" spans="1:7" s="27" customFormat="1" ht="28.5" x14ac:dyDescent="0.2">
      <c r="A76" s="23" t="s">
        <v>25</v>
      </c>
      <c r="B76" s="25" t="s">
        <v>124</v>
      </c>
      <c r="C76" s="12" t="s">
        <v>125</v>
      </c>
      <c r="D76" s="26" t="s">
        <v>233</v>
      </c>
      <c r="E76" s="15">
        <v>169</v>
      </c>
      <c r="F76" s="119"/>
      <c r="G76" s="15">
        <f>E76*F76</f>
        <v>0</v>
      </c>
    </row>
    <row r="77" spans="1:7" s="27" customFormat="1" x14ac:dyDescent="0.2">
      <c r="A77" s="23"/>
      <c r="B77" s="25"/>
      <c r="C77" s="12"/>
      <c r="D77" s="26"/>
      <c r="E77" s="15"/>
      <c r="F77" s="119"/>
      <c r="G77" s="15"/>
    </row>
    <row r="78" spans="1:7" s="27" customFormat="1" ht="31.5" customHeight="1" x14ac:dyDescent="0.2">
      <c r="A78" s="23" t="s">
        <v>199</v>
      </c>
      <c r="B78" s="25" t="s">
        <v>117</v>
      </c>
      <c r="C78" s="12" t="s">
        <v>116</v>
      </c>
      <c r="D78" s="26" t="s">
        <v>233</v>
      </c>
      <c r="E78" s="15">
        <v>384</v>
      </c>
      <c r="F78" s="119"/>
      <c r="G78" s="15">
        <f>E78*F78</f>
        <v>0</v>
      </c>
    </row>
    <row r="79" spans="1:7" s="27" customFormat="1" x14ac:dyDescent="0.2">
      <c r="A79" s="40"/>
      <c r="B79" s="25"/>
      <c r="C79" s="12"/>
      <c r="D79" s="30"/>
      <c r="E79" s="15"/>
      <c r="F79" s="119"/>
      <c r="G79" s="15"/>
    </row>
    <row r="80" spans="1:7" ht="71.25" x14ac:dyDescent="0.2">
      <c r="A80" s="23" t="s">
        <v>31</v>
      </c>
      <c r="B80" s="25" t="s">
        <v>83</v>
      </c>
      <c r="C80" s="12" t="s">
        <v>72</v>
      </c>
      <c r="D80" s="26" t="s">
        <v>232</v>
      </c>
      <c r="E80" s="15">
        <v>51</v>
      </c>
      <c r="F80" s="119"/>
      <c r="G80" s="15">
        <f>E80*F80</f>
        <v>0</v>
      </c>
    </row>
    <row r="81" spans="1:7" x14ac:dyDescent="0.2">
      <c r="B81" s="25"/>
      <c r="D81" s="26"/>
      <c r="E81" s="15"/>
      <c r="F81" s="119"/>
    </row>
    <row r="82" spans="1:7" ht="57" customHeight="1" x14ac:dyDescent="0.2">
      <c r="A82" s="23" t="s">
        <v>45</v>
      </c>
      <c r="B82" s="25" t="s">
        <v>126</v>
      </c>
      <c r="C82" s="12" t="s">
        <v>225</v>
      </c>
      <c r="D82" s="26" t="s">
        <v>231</v>
      </c>
      <c r="E82" s="15">
        <v>845</v>
      </c>
      <c r="F82" s="119"/>
      <c r="G82" s="15">
        <f>E82*F82</f>
        <v>0</v>
      </c>
    </row>
    <row r="83" spans="1:7" s="27" customFormat="1" x14ac:dyDescent="0.2">
      <c r="A83" s="23"/>
      <c r="B83" s="25"/>
      <c r="C83" s="12"/>
      <c r="D83" s="30"/>
      <c r="E83" s="15"/>
      <c r="F83" s="119"/>
      <c r="G83" s="15"/>
    </row>
    <row r="84" spans="1:7" ht="20.25" customHeight="1" x14ac:dyDescent="0.2">
      <c r="A84" s="23" t="s">
        <v>59</v>
      </c>
      <c r="B84" s="25" t="s">
        <v>128</v>
      </c>
      <c r="C84" s="12" t="s">
        <v>127</v>
      </c>
      <c r="D84" s="26" t="s">
        <v>231</v>
      </c>
      <c r="E84" s="15">
        <v>845</v>
      </c>
      <c r="F84" s="119"/>
      <c r="G84" s="15">
        <f>E84*F84</f>
        <v>0</v>
      </c>
    </row>
    <row r="85" spans="1:7" s="27" customFormat="1" x14ac:dyDescent="0.2">
      <c r="A85" s="23"/>
      <c r="B85" s="25"/>
      <c r="C85" s="12"/>
      <c r="D85" s="30"/>
      <c r="E85" s="15"/>
      <c r="F85" s="119"/>
      <c r="G85" s="15"/>
    </row>
    <row r="86" spans="1:7" ht="30.75" customHeight="1" x14ac:dyDescent="0.2">
      <c r="A86" s="23" t="s">
        <v>60</v>
      </c>
      <c r="B86" s="25" t="s">
        <v>130</v>
      </c>
      <c r="C86" s="12" t="s">
        <v>129</v>
      </c>
      <c r="D86" s="26" t="s">
        <v>224</v>
      </c>
      <c r="E86" s="15">
        <v>1542</v>
      </c>
      <c r="F86" s="119"/>
      <c r="G86" s="15">
        <f>E86*F86</f>
        <v>0</v>
      </c>
    </row>
    <row r="87" spans="1:7" s="27" customFormat="1" x14ac:dyDescent="0.2">
      <c r="A87" s="23"/>
      <c r="B87" s="25"/>
      <c r="C87" s="12"/>
      <c r="D87" s="30"/>
      <c r="E87" s="15"/>
      <c r="F87" s="119"/>
      <c r="G87" s="15"/>
    </row>
    <row r="88" spans="1:7" s="27" customFormat="1" ht="42.75" x14ac:dyDescent="0.2">
      <c r="A88" s="23" t="s">
        <v>200</v>
      </c>
      <c r="B88" s="25" t="s">
        <v>83</v>
      </c>
      <c r="C88" s="12" t="s">
        <v>131</v>
      </c>
      <c r="D88" s="26" t="s">
        <v>224</v>
      </c>
      <c r="E88" s="15">
        <v>1542</v>
      </c>
      <c r="F88" s="119"/>
      <c r="G88" s="15">
        <f>E88*F88</f>
        <v>0</v>
      </c>
    </row>
    <row r="89" spans="1:7" s="27" customFormat="1" x14ac:dyDescent="0.2">
      <c r="A89" s="41"/>
      <c r="B89" s="42"/>
      <c r="C89" s="43"/>
      <c r="D89" s="44"/>
      <c r="E89" s="35"/>
      <c r="F89" s="123"/>
      <c r="G89" s="36"/>
    </row>
    <row r="90" spans="1:7" s="27" customFormat="1" x14ac:dyDescent="0.2">
      <c r="A90" s="40"/>
      <c r="C90" s="37"/>
      <c r="D90" s="45"/>
      <c r="E90" s="14"/>
      <c r="F90" s="119"/>
      <c r="G90" s="15"/>
    </row>
    <row r="91" spans="1:7" s="27" customFormat="1" ht="15" x14ac:dyDescent="0.2">
      <c r="A91" s="40"/>
      <c r="C91" s="37"/>
      <c r="D91" s="45"/>
      <c r="E91" s="14"/>
      <c r="F91" s="124" t="s">
        <v>9</v>
      </c>
      <c r="G91" s="6">
        <f>SUM(G66:G88)</f>
        <v>0</v>
      </c>
    </row>
    <row r="92" spans="1:7" s="27" customFormat="1" ht="15" x14ac:dyDescent="0.2">
      <c r="A92" s="40"/>
      <c r="C92" s="37"/>
      <c r="D92" s="45"/>
      <c r="E92" s="14"/>
      <c r="F92" s="124"/>
      <c r="G92" s="6"/>
    </row>
    <row r="93" spans="1:7" s="27" customFormat="1" ht="15" x14ac:dyDescent="0.2">
      <c r="A93" s="40"/>
      <c r="C93" s="37"/>
      <c r="D93" s="45"/>
      <c r="E93" s="14"/>
      <c r="F93" s="124"/>
      <c r="G93" s="6"/>
    </row>
    <row r="94" spans="1:7" s="27" customFormat="1" ht="15" x14ac:dyDescent="0.2">
      <c r="A94" s="40"/>
      <c r="C94" s="37"/>
      <c r="D94" s="45"/>
      <c r="E94" s="14"/>
      <c r="F94" s="124"/>
      <c r="G94" s="6"/>
    </row>
    <row r="95" spans="1:7" ht="15" x14ac:dyDescent="0.2">
      <c r="A95" s="8" t="s">
        <v>14</v>
      </c>
      <c r="F95" s="124"/>
      <c r="G95" s="6"/>
    </row>
    <row r="96" spans="1:7" ht="15" x14ac:dyDescent="0.2">
      <c r="A96" s="8"/>
      <c r="F96" s="124"/>
      <c r="G96" s="6"/>
    </row>
    <row r="97" spans="1:7" s="7" customFormat="1" ht="15" x14ac:dyDescent="0.25">
      <c r="A97" s="17" t="s">
        <v>10</v>
      </c>
      <c r="B97" s="18" t="s">
        <v>204</v>
      </c>
      <c r="C97" s="19" t="s">
        <v>1</v>
      </c>
      <c r="D97" s="20" t="s">
        <v>4</v>
      </c>
      <c r="E97" s="21" t="s">
        <v>6</v>
      </c>
      <c r="F97" s="190" t="s">
        <v>2</v>
      </c>
      <c r="G97" s="22" t="s">
        <v>3</v>
      </c>
    </row>
    <row r="98" spans="1:7" s="7" customFormat="1" ht="15" x14ac:dyDescent="0.25">
      <c r="A98" s="39"/>
      <c r="B98" s="24"/>
      <c r="C98" s="3"/>
      <c r="D98" s="4"/>
      <c r="E98" s="5"/>
      <c r="F98" s="124"/>
      <c r="G98" s="6"/>
    </row>
    <row r="99" spans="1:7" ht="57" x14ac:dyDescent="0.2">
      <c r="A99" s="23" t="s">
        <v>34</v>
      </c>
      <c r="B99" s="25" t="s">
        <v>132</v>
      </c>
      <c r="C99" s="12" t="s">
        <v>229</v>
      </c>
      <c r="D99" s="26" t="s">
        <v>233</v>
      </c>
      <c r="E99" s="15">
        <v>405</v>
      </c>
      <c r="F99" s="119"/>
      <c r="G99" s="15">
        <f>E99*F99</f>
        <v>0</v>
      </c>
    </row>
    <row r="100" spans="1:7" x14ac:dyDescent="0.2">
      <c r="B100" s="25"/>
      <c r="D100" s="25"/>
      <c r="E100" s="15"/>
      <c r="F100" s="119"/>
    </row>
    <row r="101" spans="1:7" ht="28.5" x14ac:dyDescent="0.2">
      <c r="A101" s="23" t="s">
        <v>35</v>
      </c>
      <c r="B101" s="25" t="s">
        <v>83</v>
      </c>
      <c r="C101" s="12" t="s">
        <v>52</v>
      </c>
      <c r="D101" s="26" t="s">
        <v>232</v>
      </c>
      <c r="E101" s="15">
        <v>568</v>
      </c>
      <c r="F101" s="119"/>
      <c r="G101" s="15">
        <f>E101*F101</f>
        <v>0</v>
      </c>
    </row>
    <row r="102" spans="1:7" x14ac:dyDescent="0.2">
      <c r="B102" s="25"/>
      <c r="D102" s="25"/>
      <c r="E102" s="15"/>
      <c r="F102" s="119"/>
    </row>
    <row r="103" spans="1:7" ht="57" x14ac:dyDescent="0.2">
      <c r="A103" s="23" t="s">
        <v>11</v>
      </c>
      <c r="B103" s="25" t="s">
        <v>135</v>
      </c>
      <c r="C103" s="11" t="s">
        <v>133</v>
      </c>
      <c r="D103" s="26" t="s">
        <v>231</v>
      </c>
      <c r="E103" s="15">
        <v>365</v>
      </c>
      <c r="F103" s="119"/>
      <c r="G103" s="15">
        <f>E103*F103</f>
        <v>0</v>
      </c>
    </row>
    <row r="104" spans="1:7" ht="16.5" customHeight="1" x14ac:dyDescent="0.2">
      <c r="B104" s="25"/>
      <c r="C104" s="46"/>
      <c r="D104" s="26"/>
      <c r="E104" s="15"/>
      <c r="F104" s="119"/>
    </row>
    <row r="105" spans="1:7" ht="57" x14ac:dyDescent="0.2">
      <c r="A105" s="23" t="s">
        <v>21</v>
      </c>
      <c r="B105" s="25" t="s">
        <v>135</v>
      </c>
      <c r="C105" s="46" t="s">
        <v>134</v>
      </c>
      <c r="D105" s="26" t="s">
        <v>231</v>
      </c>
      <c r="E105" s="15">
        <v>99</v>
      </c>
      <c r="F105" s="119"/>
      <c r="G105" s="15">
        <f>E105*F105</f>
        <v>0</v>
      </c>
    </row>
    <row r="106" spans="1:7" x14ac:dyDescent="0.2">
      <c r="B106" s="25"/>
      <c r="C106" s="46"/>
      <c r="D106" s="26"/>
      <c r="E106" s="15"/>
      <c r="F106" s="119"/>
    </row>
    <row r="107" spans="1:7" ht="85.5" x14ac:dyDescent="0.2">
      <c r="A107" s="23" t="s">
        <v>36</v>
      </c>
      <c r="B107" s="25" t="s">
        <v>178</v>
      </c>
      <c r="C107" s="46" t="s">
        <v>177</v>
      </c>
      <c r="D107" s="26" t="s">
        <v>231</v>
      </c>
      <c r="E107" s="15">
        <v>641</v>
      </c>
      <c r="F107" s="119"/>
      <c r="G107" s="15">
        <f>E107*F107</f>
        <v>0</v>
      </c>
    </row>
    <row r="108" spans="1:7" x14ac:dyDescent="0.2">
      <c r="B108" s="25"/>
      <c r="C108" s="46"/>
      <c r="D108" s="26"/>
      <c r="E108" s="15"/>
      <c r="F108" s="119"/>
    </row>
    <row r="109" spans="1:7" ht="85.5" x14ac:dyDescent="0.2">
      <c r="A109" s="23" t="s">
        <v>201</v>
      </c>
      <c r="B109" s="25" t="s">
        <v>180</v>
      </c>
      <c r="C109" s="11" t="s">
        <v>179</v>
      </c>
      <c r="D109" s="26" t="s">
        <v>231</v>
      </c>
      <c r="E109" s="15">
        <v>726</v>
      </c>
      <c r="F109" s="119"/>
      <c r="G109" s="15">
        <f>E109*F109</f>
        <v>0</v>
      </c>
    </row>
    <row r="110" spans="1:7" x14ac:dyDescent="0.2">
      <c r="B110" s="25"/>
      <c r="C110" s="46"/>
      <c r="D110" s="26"/>
      <c r="E110" s="15"/>
      <c r="F110" s="119"/>
    </row>
    <row r="111" spans="1:7" ht="42.75" x14ac:dyDescent="0.2">
      <c r="A111" s="23" t="s">
        <v>202</v>
      </c>
      <c r="B111" s="25" t="s">
        <v>137</v>
      </c>
      <c r="C111" s="47" t="s">
        <v>136</v>
      </c>
      <c r="D111" s="25" t="s">
        <v>232</v>
      </c>
      <c r="E111" s="15">
        <v>538</v>
      </c>
      <c r="F111" s="119"/>
      <c r="G111" s="15">
        <f>E111*F111</f>
        <v>0</v>
      </c>
    </row>
    <row r="112" spans="1:7" x14ac:dyDescent="0.2">
      <c r="B112" s="25"/>
      <c r="C112" s="46"/>
      <c r="D112" s="26"/>
      <c r="E112" s="15"/>
      <c r="F112" s="119"/>
    </row>
    <row r="113" spans="1:7" ht="42.75" x14ac:dyDescent="0.2">
      <c r="A113" s="23" t="s">
        <v>70</v>
      </c>
      <c r="B113" s="25" t="s">
        <v>61</v>
      </c>
      <c r="C113" s="47" t="s">
        <v>62</v>
      </c>
      <c r="D113" s="25" t="s">
        <v>232</v>
      </c>
      <c r="E113" s="14">
        <v>459</v>
      </c>
      <c r="F113" s="191"/>
      <c r="G113" s="15">
        <f>E113*F113</f>
        <v>0</v>
      </c>
    </row>
    <row r="114" spans="1:7" x14ac:dyDescent="0.2">
      <c r="B114" s="25"/>
      <c r="D114" s="26"/>
      <c r="E114" s="15"/>
      <c r="F114" s="119"/>
    </row>
    <row r="115" spans="1:7" ht="42.75" x14ac:dyDescent="0.2">
      <c r="A115" s="23" t="s">
        <v>71</v>
      </c>
      <c r="B115" s="25" t="s">
        <v>139</v>
      </c>
      <c r="C115" s="12" t="s">
        <v>138</v>
      </c>
      <c r="D115" s="25" t="s">
        <v>232</v>
      </c>
      <c r="E115" s="15">
        <v>79</v>
      </c>
      <c r="F115" s="119"/>
      <c r="G115" s="15">
        <f>E115*F115</f>
        <v>0</v>
      </c>
    </row>
    <row r="116" spans="1:7" ht="15.75" customHeight="1" x14ac:dyDescent="0.2">
      <c r="B116" s="25"/>
      <c r="D116" s="25"/>
      <c r="E116" s="15"/>
      <c r="F116" s="119"/>
    </row>
    <row r="117" spans="1:7" ht="57" x14ac:dyDescent="0.2">
      <c r="A117" s="23" t="s">
        <v>203</v>
      </c>
      <c r="B117" s="25" t="s">
        <v>83</v>
      </c>
      <c r="C117" s="12" t="s">
        <v>140</v>
      </c>
      <c r="D117" s="25" t="s">
        <v>232</v>
      </c>
      <c r="E117" s="15">
        <v>5</v>
      </c>
      <c r="F117" s="119"/>
      <c r="G117" s="15">
        <f>E117*F117</f>
        <v>0</v>
      </c>
    </row>
    <row r="118" spans="1:7" x14ac:dyDescent="0.2">
      <c r="A118" s="48"/>
      <c r="B118" s="49"/>
      <c r="C118" s="33"/>
      <c r="D118" s="50"/>
      <c r="E118" s="36"/>
      <c r="F118" s="123"/>
      <c r="G118" s="36"/>
    </row>
    <row r="119" spans="1:7" x14ac:dyDescent="0.2">
      <c r="F119" s="119"/>
    </row>
    <row r="120" spans="1:7" ht="15" x14ac:dyDescent="0.2">
      <c r="F120" s="124" t="s">
        <v>9</v>
      </c>
      <c r="G120" s="6">
        <f>SUM(G99:G119)</f>
        <v>0</v>
      </c>
    </row>
    <row r="121" spans="1:7" ht="15" x14ac:dyDescent="0.2">
      <c r="F121" s="124"/>
      <c r="G121" s="6"/>
    </row>
    <row r="122" spans="1:7" s="27" customFormat="1" ht="15" x14ac:dyDescent="0.2">
      <c r="A122" s="40"/>
      <c r="C122" s="37"/>
      <c r="D122" s="45"/>
      <c r="E122" s="14"/>
      <c r="F122" s="124"/>
      <c r="G122" s="6"/>
    </row>
    <row r="123" spans="1:7" s="27" customFormat="1" ht="15" x14ac:dyDescent="0.2">
      <c r="A123" s="8" t="s">
        <v>26</v>
      </c>
      <c r="B123" s="16"/>
      <c r="C123" s="12"/>
      <c r="D123" s="13"/>
      <c r="E123" s="14"/>
      <c r="F123" s="124"/>
      <c r="G123" s="6"/>
    </row>
    <row r="124" spans="1:7" s="27" customFormat="1" ht="15" x14ac:dyDescent="0.2">
      <c r="A124" s="8"/>
      <c r="B124" s="16"/>
      <c r="C124" s="12"/>
      <c r="D124" s="13"/>
      <c r="E124" s="14"/>
      <c r="F124" s="124"/>
      <c r="G124" s="6"/>
    </row>
    <row r="125" spans="1:7" s="38" customFormat="1" ht="15" x14ac:dyDescent="0.25">
      <c r="A125" s="17" t="s">
        <v>10</v>
      </c>
      <c r="B125" s="18" t="s">
        <v>204</v>
      </c>
      <c r="C125" s="19" t="s">
        <v>1</v>
      </c>
      <c r="D125" s="20" t="s">
        <v>4</v>
      </c>
      <c r="E125" s="21" t="s">
        <v>6</v>
      </c>
      <c r="F125" s="190" t="s">
        <v>2</v>
      </c>
      <c r="G125" s="22" t="s">
        <v>3</v>
      </c>
    </row>
    <row r="126" spans="1:7" s="38" customFormat="1" ht="15" x14ac:dyDescent="0.25">
      <c r="A126" s="39"/>
      <c r="B126" s="24"/>
      <c r="C126" s="3"/>
      <c r="D126" s="4"/>
      <c r="E126" s="5"/>
      <c r="F126" s="124"/>
      <c r="G126" s="6"/>
    </row>
    <row r="127" spans="1:7" ht="71.25" x14ac:dyDescent="0.2">
      <c r="A127" s="23" t="s">
        <v>46</v>
      </c>
      <c r="B127" s="25" t="s">
        <v>141</v>
      </c>
      <c r="C127" s="46" t="s">
        <v>159</v>
      </c>
      <c r="D127" s="26" t="s">
        <v>232</v>
      </c>
      <c r="E127" s="14">
        <v>14</v>
      </c>
      <c r="F127" s="192"/>
      <c r="G127" s="15">
        <f>E127*F127</f>
        <v>0</v>
      </c>
    </row>
    <row r="128" spans="1:7" s="38" customFormat="1" ht="15" x14ac:dyDescent="0.25">
      <c r="A128" s="39"/>
      <c r="B128" s="25"/>
      <c r="C128" s="3"/>
      <c r="D128" s="4"/>
      <c r="E128" s="14"/>
      <c r="F128" s="192"/>
      <c r="G128" s="15"/>
    </row>
    <row r="129" spans="1:7" s="38" customFormat="1" ht="71.25" x14ac:dyDescent="0.25">
      <c r="A129" s="23" t="s">
        <v>22</v>
      </c>
      <c r="B129" s="25" t="s">
        <v>142</v>
      </c>
      <c r="C129" s="46" t="s">
        <v>160</v>
      </c>
      <c r="D129" s="26" t="s">
        <v>232</v>
      </c>
      <c r="E129" s="14">
        <v>73</v>
      </c>
      <c r="F129" s="192"/>
      <c r="G129" s="15">
        <f>E129*F129</f>
        <v>0</v>
      </c>
    </row>
    <row r="130" spans="1:7" s="38" customFormat="1" ht="15" x14ac:dyDescent="0.25">
      <c r="A130" s="23"/>
      <c r="B130" s="25"/>
      <c r="C130" s="3"/>
      <c r="D130" s="4"/>
      <c r="E130" s="14"/>
      <c r="F130" s="192"/>
      <c r="G130" s="15"/>
    </row>
    <row r="131" spans="1:7" s="38" customFormat="1" ht="71.25" x14ac:dyDescent="0.25">
      <c r="A131" s="23" t="s">
        <v>37</v>
      </c>
      <c r="B131" s="25" t="s">
        <v>143</v>
      </c>
      <c r="C131" s="46" t="s">
        <v>161</v>
      </c>
      <c r="D131" s="26" t="s">
        <v>232</v>
      </c>
      <c r="E131" s="14">
        <v>145</v>
      </c>
      <c r="F131" s="192"/>
      <c r="G131" s="15">
        <f>E131*F131</f>
        <v>0</v>
      </c>
    </row>
    <row r="132" spans="1:7" s="38" customFormat="1" ht="15" x14ac:dyDescent="0.25">
      <c r="A132" s="23"/>
      <c r="B132" s="25"/>
      <c r="C132" s="46"/>
      <c r="D132" s="4"/>
      <c r="E132" s="14"/>
      <c r="F132" s="192"/>
      <c r="G132" s="15"/>
    </row>
    <row r="133" spans="1:7" s="38" customFormat="1" ht="71.25" x14ac:dyDescent="0.25">
      <c r="A133" s="23" t="s">
        <v>205</v>
      </c>
      <c r="B133" s="25" t="s">
        <v>144</v>
      </c>
      <c r="C133" s="46" t="s">
        <v>162</v>
      </c>
      <c r="D133" s="26" t="s">
        <v>232</v>
      </c>
      <c r="E133" s="14">
        <v>100</v>
      </c>
      <c r="F133" s="192"/>
      <c r="G133" s="15">
        <f>E133*F133</f>
        <v>0</v>
      </c>
    </row>
    <row r="134" spans="1:7" s="38" customFormat="1" ht="15" x14ac:dyDescent="0.25">
      <c r="A134" s="23"/>
      <c r="B134" s="25"/>
      <c r="C134" s="46"/>
      <c r="D134" s="4"/>
      <c r="E134" s="5"/>
      <c r="F134" s="124"/>
      <c r="G134" s="15"/>
    </row>
    <row r="135" spans="1:7" s="38" customFormat="1" ht="42.75" x14ac:dyDescent="0.25">
      <c r="A135" s="23" t="s">
        <v>206</v>
      </c>
      <c r="B135" s="25" t="s">
        <v>146</v>
      </c>
      <c r="C135" s="46" t="s">
        <v>145</v>
      </c>
      <c r="D135" s="13" t="s">
        <v>18</v>
      </c>
      <c r="E135" s="14">
        <v>12</v>
      </c>
      <c r="F135" s="119"/>
      <c r="G135" s="15">
        <f>E135*F135</f>
        <v>0</v>
      </c>
    </row>
    <row r="136" spans="1:7" s="38" customFormat="1" ht="15" x14ac:dyDescent="0.25">
      <c r="A136" s="23"/>
      <c r="B136" s="25"/>
      <c r="C136" s="3"/>
      <c r="D136" s="13"/>
      <c r="E136" s="14"/>
      <c r="F136" s="119"/>
      <c r="G136" s="15"/>
    </row>
    <row r="137" spans="1:7" s="38" customFormat="1" ht="42.75" x14ac:dyDescent="0.25">
      <c r="A137" s="23" t="s">
        <v>207</v>
      </c>
      <c r="B137" s="25" t="s">
        <v>148</v>
      </c>
      <c r="C137" s="46" t="s">
        <v>147</v>
      </c>
      <c r="D137" s="13" t="s">
        <v>18</v>
      </c>
      <c r="E137" s="14">
        <v>12</v>
      </c>
      <c r="F137" s="119"/>
      <c r="G137" s="15">
        <f>E137*F137</f>
        <v>0</v>
      </c>
    </row>
    <row r="138" spans="1:7" s="38" customFormat="1" ht="15" x14ac:dyDescent="0.25">
      <c r="A138" s="39"/>
      <c r="B138" s="25"/>
      <c r="C138" s="46"/>
      <c r="D138" s="13"/>
      <c r="E138" s="14"/>
      <c r="F138" s="119"/>
      <c r="G138" s="15"/>
    </row>
    <row r="139" spans="1:7" s="38" customFormat="1" ht="42.75" x14ac:dyDescent="0.25">
      <c r="A139" s="23" t="s">
        <v>30</v>
      </c>
      <c r="B139" s="25" t="s">
        <v>150</v>
      </c>
      <c r="C139" s="46" t="s">
        <v>149</v>
      </c>
      <c r="D139" s="13" t="s">
        <v>18</v>
      </c>
      <c r="E139" s="14">
        <v>1</v>
      </c>
      <c r="F139" s="119"/>
      <c r="G139" s="15">
        <f>E139*F139</f>
        <v>0</v>
      </c>
    </row>
    <row r="140" spans="1:7" s="38" customFormat="1" ht="15" x14ac:dyDescent="0.25">
      <c r="A140" s="23"/>
      <c r="B140" s="25"/>
      <c r="C140" s="3"/>
      <c r="D140" s="13"/>
      <c r="E140" s="14"/>
      <c r="F140" s="119"/>
      <c r="G140" s="15"/>
    </row>
    <row r="141" spans="1:7" s="38" customFormat="1" ht="57" x14ac:dyDescent="0.25">
      <c r="A141" s="23" t="s">
        <v>208</v>
      </c>
      <c r="B141" s="25" t="s">
        <v>83</v>
      </c>
      <c r="C141" s="46" t="s">
        <v>151</v>
      </c>
      <c r="D141" s="13" t="s">
        <v>18</v>
      </c>
      <c r="E141" s="14">
        <v>6</v>
      </c>
      <c r="F141" s="119"/>
      <c r="G141" s="15">
        <f>E141*F141</f>
        <v>0</v>
      </c>
    </row>
    <row r="142" spans="1:7" s="38" customFormat="1" ht="15" x14ac:dyDescent="0.25">
      <c r="A142" s="23"/>
      <c r="B142" s="25"/>
      <c r="C142" s="3"/>
      <c r="D142" s="13"/>
      <c r="E142" s="14"/>
      <c r="F142" s="119"/>
      <c r="G142" s="15"/>
    </row>
    <row r="143" spans="1:7" s="38" customFormat="1" ht="42.75" x14ac:dyDescent="0.25">
      <c r="A143" s="23" t="s">
        <v>47</v>
      </c>
      <c r="B143" s="25" t="s">
        <v>153</v>
      </c>
      <c r="C143" s="46" t="s">
        <v>152</v>
      </c>
      <c r="D143" s="13" t="s">
        <v>18</v>
      </c>
      <c r="E143" s="14">
        <v>7</v>
      </c>
      <c r="F143" s="119"/>
      <c r="G143" s="15">
        <f>E143*F143</f>
        <v>0</v>
      </c>
    </row>
    <row r="144" spans="1:7" s="38" customFormat="1" ht="15" x14ac:dyDescent="0.25">
      <c r="A144" s="23"/>
      <c r="B144" s="25"/>
      <c r="C144" s="46"/>
      <c r="D144" s="13"/>
      <c r="E144" s="14"/>
      <c r="F144" s="119"/>
      <c r="G144" s="15"/>
    </row>
    <row r="145" spans="1:7" s="38" customFormat="1" ht="42.75" x14ac:dyDescent="0.25">
      <c r="A145" s="23" t="s">
        <v>209</v>
      </c>
      <c r="B145" s="25" t="s">
        <v>83</v>
      </c>
      <c r="C145" s="46" t="s">
        <v>154</v>
      </c>
      <c r="D145" s="13" t="s">
        <v>18</v>
      </c>
      <c r="E145" s="14">
        <v>5</v>
      </c>
      <c r="F145" s="119"/>
      <c r="G145" s="15">
        <f>E145*F145</f>
        <v>0</v>
      </c>
    </row>
    <row r="146" spans="1:7" s="38" customFormat="1" ht="15" x14ac:dyDescent="0.25">
      <c r="A146" s="23"/>
      <c r="B146" s="25"/>
      <c r="C146" s="46"/>
      <c r="D146" s="13"/>
      <c r="E146" s="14"/>
      <c r="F146" s="119"/>
      <c r="G146" s="15"/>
    </row>
    <row r="147" spans="1:7" s="38" customFormat="1" ht="42.75" x14ac:dyDescent="0.25">
      <c r="A147" s="23" t="s">
        <v>48</v>
      </c>
      <c r="B147" s="25" t="s">
        <v>83</v>
      </c>
      <c r="C147" s="46" t="s">
        <v>155</v>
      </c>
      <c r="D147" s="13" t="s">
        <v>18</v>
      </c>
      <c r="E147" s="14">
        <v>4</v>
      </c>
      <c r="F147" s="119"/>
      <c r="G147" s="15">
        <f>E147*F147</f>
        <v>0</v>
      </c>
    </row>
    <row r="148" spans="1:7" s="38" customFormat="1" ht="15" x14ac:dyDescent="0.25">
      <c r="A148" s="23"/>
      <c r="B148" s="25"/>
      <c r="C148" s="46"/>
      <c r="D148" s="13"/>
      <c r="E148" s="14"/>
      <c r="F148" s="119"/>
      <c r="G148" s="15"/>
    </row>
    <row r="149" spans="1:7" s="38" customFormat="1" ht="57" x14ac:dyDescent="0.25">
      <c r="A149" s="23" t="s">
        <v>49</v>
      </c>
      <c r="B149" s="25" t="s">
        <v>83</v>
      </c>
      <c r="C149" s="46" t="s">
        <v>156</v>
      </c>
      <c r="D149" s="13" t="s">
        <v>18</v>
      </c>
      <c r="E149" s="14">
        <v>1</v>
      </c>
      <c r="F149" s="119"/>
      <c r="G149" s="15">
        <f>E149*F149</f>
        <v>0</v>
      </c>
    </row>
    <row r="150" spans="1:7" s="38" customFormat="1" ht="15" x14ac:dyDescent="0.25">
      <c r="A150" s="23"/>
      <c r="B150" s="25"/>
      <c r="C150" s="46"/>
      <c r="D150" s="13"/>
      <c r="E150" s="14"/>
      <c r="F150" s="119"/>
      <c r="G150" s="15"/>
    </row>
    <row r="151" spans="1:7" s="38" customFormat="1" ht="57" x14ac:dyDescent="0.25">
      <c r="A151" s="23" t="s">
        <v>210</v>
      </c>
      <c r="B151" s="25" t="s">
        <v>83</v>
      </c>
      <c r="C151" s="46" t="s">
        <v>157</v>
      </c>
      <c r="D151" s="13" t="s">
        <v>18</v>
      </c>
      <c r="E151" s="14">
        <v>1</v>
      </c>
      <c r="F151" s="119"/>
      <c r="G151" s="15">
        <f>E151*F151</f>
        <v>0</v>
      </c>
    </row>
    <row r="152" spans="1:7" s="38" customFormat="1" ht="15" x14ac:dyDescent="0.25">
      <c r="A152" s="23"/>
      <c r="B152" s="25"/>
      <c r="C152" s="46"/>
      <c r="D152" s="13"/>
      <c r="E152" s="14"/>
      <c r="F152" s="119"/>
      <c r="G152" s="15"/>
    </row>
    <row r="153" spans="1:7" s="38" customFormat="1" ht="71.25" x14ac:dyDescent="0.25">
      <c r="A153" s="23" t="s">
        <v>211</v>
      </c>
      <c r="B153" s="25" t="s">
        <v>83</v>
      </c>
      <c r="C153" s="46" t="s">
        <v>230</v>
      </c>
      <c r="D153" s="13" t="s">
        <v>18</v>
      </c>
      <c r="E153" s="14">
        <v>3</v>
      </c>
      <c r="F153" s="119"/>
      <c r="G153" s="15">
        <f t="shared" ref="G153" si="0">E153*F153</f>
        <v>0</v>
      </c>
    </row>
    <row r="154" spans="1:7" s="38" customFormat="1" ht="15" x14ac:dyDescent="0.25">
      <c r="A154" s="23"/>
      <c r="B154" s="25"/>
      <c r="C154" s="46"/>
      <c r="D154" s="13"/>
      <c r="E154" s="14"/>
      <c r="F154" s="119"/>
      <c r="G154" s="15"/>
    </row>
    <row r="155" spans="1:7" s="38" customFormat="1" ht="57" x14ac:dyDescent="0.25">
      <c r="A155" s="23" t="s">
        <v>50</v>
      </c>
      <c r="B155" s="25" t="s">
        <v>83</v>
      </c>
      <c r="C155" s="46" t="s">
        <v>163</v>
      </c>
      <c r="D155" s="13" t="s">
        <v>18</v>
      </c>
      <c r="E155" s="14">
        <v>3</v>
      </c>
      <c r="F155" s="119"/>
      <c r="G155" s="15">
        <f>E155*F155</f>
        <v>0</v>
      </c>
    </row>
    <row r="156" spans="1:7" s="38" customFormat="1" ht="15" x14ac:dyDescent="0.25">
      <c r="A156" s="23"/>
      <c r="B156" s="25"/>
      <c r="C156" s="46"/>
      <c r="D156" s="13"/>
      <c r="E156" s="14"/>
      <c r="F156" s="119"/>
      <c r="G156" s="15"/>
    </row>
    <row r="157" spans="1:7" s="38" customFormat="1" ht="28.5" x14ac:dyDescent="0.25">
      <c r="A157" s="23" t="s">
        <v>51</v>
      </c>
      <c r="B157" s="25" t="s">
        <v>83</v>
      </c>
      <c r="C157" s="46" t="s">
        <v>158</v>
      </c>
      <c r="D157" s="13" t="s">
        <v>18</v>
      </c>
      <c r="E157" s="14">
        <v>3</v>
      </c>
      <c r="F157" s="119"/>
      <c r="G157" s="15">
        <f>E157*F157</f>
        <v>0</v>
      </c>
    </row>
    <row r="158" spans="1:7" s="38" customFormat="1" ht="15" x14ac:dyDescent="0.25">
      <c r="A158" s="39"/>
      <c r="B158" s="24"/>
      <c r="C158" s="3"/>
      <c r="D158" s="4"/>
      <c r="E158" s="5"/>
      <c r="F158" s="124"/>
      <c r="G158" s="15"/>
    </row>
    <row r="159" spans="1:7" s="27" customFormat="1" x14ac:dyDescent="0.2">
      <c r="A159" s="48"/>
      <c r="B159" s="49"/>
      <c r="C159" s="33"/>
      <c r="D159" s="51"/>
      <c r="E159" s="35"/>
      <c r="F159" s="123"/>
      <c r="G159" s="36"/>
    </row>
    <row r="160" spans="1:7" s="27" customFormat="1" x14ac:dyDescent="0.2">
      <c r="A160" s="23"/>
      <c r="B160" s="16"/>
      <c r="C160" s="12"/>
      <c r="D160" s="13"/>
      <c r="E160" s="14"/>
      <c r="F160" s="119"/>
      <c r="G160" s="15"/>
    </row>
    <row r="161" spans="1:7" s="27" customFormat="1" ht="15" x14ac:dyDescent="0.2">
      <c r="A161" s="23"/>
      <c r="B161" s="16"/>
      <c r="C161" s="12"/>
      <c r="D161" s="13"/>
      <c r="E161" s="14"/>
      <c r="F161" s="124" t="s">
        <v>9</v>
      </c>
      <c r="G161" s="6">
        <f>SUM(G127:G160)</f>
        <v>0</v>
      </c>
    </row>
    <row r="162" spans="1:7" s="27" customFormat="1" ht="15" x14ac:dyDescent="0.2">
      <c r="A162" s="23"/>
      <c r="B162" s="16"/>
      <c r="C162" s="12"/>
      <c r="D162" s="13"/>
      <c r="E162" s="14"/>
      <c r="F162" s="124"/>
      <c r="G162" s="6"/>
    </row>
    <row r="163" spans="1:7" s="27" customFormat="1" ht="15" x14ac:dyDescent="0.2">
      <c r="A163" s="40"/>
      <c r="C163" s="37"/>
      <c r="D163" s="45"/>
      <c r="E163" s="14"/>
      <c r="F163" s="124"/>
      <c r="G163" s="6"/>
    </row>
    <row r="164" spans="1:7" ht="15" x14ac:dyDescent="0.2">
      <c r="A164" s="8" t="s">
        <v>164</v>
      </c>
      <c r="F164" s="124"/>
      <c r="G164" s="6"/>
    </row>
    <row r="165" spans="1:7" ht="15" x14ac:dyDescent="0.2">
      <c r="A165" s="8"/>
      <c r="F165" s="124"/>
      <c r="G165" s="6"/>
    </row>
    <row r="166" spans="1:7" ht="15" x14ac:dyDescent="0.25">
      <c r="A166" s="17" t="s">
        <v>10</v>
      </c>
      <c r="B166" s="18" t="s">
        <v>204</v>
      </c>
      <c r="C166" s="19" t="s">
        <v>1</v>
      </c>
      <c r="D166" s="20" t="s">
        <v>4</v>
      </c>
      <c r="E166" s="21" t="s">
        <v>6</v>
      </c>
      <c r="F166" s="190" t="s">
        <v>2</v>
      </c>
      <c r="G166" s="22" t="s">
        <v>3</v>
      </c>
    </row>
    <row r="167" spans="1:7" ht="15" x14ac:dyDescent="0.2">
      <c r="F167" s="124"/>
      <c r="G167" s="6"/>
    </row>
    <row r="168" spans="1:7" ht="32.25" customHeight="1" x14ac:dyDescent="0.2">
      <c r="A168" s="23" t="s">
        <v>41</v>
      </c>
      <c r="B168" s="25" t="s">
        <v>166</v>
      </c>
      <c r="C168" s="46" t="s">
        <v>165</v>
      </c>
      <c r="D168" s="26" t="s">
        <v>232</v>
      </c>
      <c r="E168" s="14">
        <v>17</v>
      </c>
      <c r="F168" s="119"/>
      <c r="G168" s="15">
        <f>E168*F168</f>
        <v>0</v>
      </c>
    </row>
    <row r="169" spans="1:7" x14ac:dyDescent="0.2">
      <c r="B169" s="25"/>
      <c r="C169" s="52"/>
      <c r="D169" s="26"/>
      <c r="F169" s="119"/>
    </row>
    <row r="170" spans="1:7" ht="57" x14ac:dyDescent="0.2">
      <c r="A170" s="23" t="s">
        <v>212</v>
      </c>
      <c r="B170" s="25" t="s">
        <v>168</v>
      </c>
      <c r="C170" s="46" t="s">
        <v>167</v>
      </c>
      <c r="D170" s="26" t="s">
        <v>18</v>
      </c>
      <c r="E170" s="14">
        <v>2</v>
      </c>
      <c r="F170" s="119"/>
      <c r="G170" s="15">
        <f>E170*F170</f>
        <v>0</v>
      </c>
    </row>
    <row r="171" spans="1:7" x14ac:dyDescent="0.2">
      <c r="B171" s="25"/>
      <c r="C171" s="52"/>
      <c r="D171" s="26"/>
      <c r="F171" s="119"/>
    </row>
    <row r="172" spans="1:7" ht="57" x14ac:dyDescent="0.2">
      <c r="A172" s="23" t="s">
        <v>213</v>
      </c>
      <c r="B172" s="25" t="s">
        <v>169</v>
      </c>
      <c r="C172" s="46" t="s">
        <v>170</v>
      </c>
      <c r="D172" s="26" t="s">
        <v>18</v>
      </c>
      <c r="E172" s="14">
        <v>15</v>
      </c>
      <c r="F172" s="119"/>
      <c r="G172" s="15">
        <f>E172*F172</f>
        <v>0</v>
      </c>
    </row>
    <row r="173" spans="1:7" x14ac:dyDescent="0.2">
      <c r="B173" s="25"/>
      <c r="C173" s="52"/>
      <c r="D173" s="26"/>
      <c r="F173" s="119"/>
    </row>
    <row r="174" spans="1:7" ht="42.75" x14ac:dyDescent="0.2">
      <c r="A174" s="23" t="s">
        <v>214</v>
      </c>
      <c r="B174" s="25" t="s">
        <v>83</v>
      </c>
      <c r="C174" s="52" t="s">
        <v>171</v>
      </c>
      <c r="D174" s="26" t="s">
        <v>18</v>
      </c>
      <c r="E174" s="14">
        <v>7</v>
      </c>
      <c r="F174" s="119"/>
      <c r="G174" s="15">
        <f>E174*F174</f>
        <v>0</v>
      </c>
    </row>
    <row r="175" spans="1:7" x14ac:dyDescent="0.2">
      <c r="B175" s="25"/>
      <c r="C175" s="52"/>
      <c r="D175" s="26"/>
      <c r="F175" s="119"/>
    </row>
    <row r="176" spans="1:7" ht="42.75" x14ac:dyDescent="0.2">
      <c r="A176" s="23" t="s">
        <v>215</v>
      </c>
      <c r="B176" s="25" t="s">
        <v>83</v>
      </c>
      <c r="C176" s="52" t="s">
        <v>172</v>
      </c>
      <c r="D176" s="26" t="s">
        <v>18</v>
      </c>
      <c r="E176" s="14">
        <v>4</v>
      </c>
      <c r="F176" s="119"/>
      <c r="G176" s="15">
        <f>E176*F176</f>
        <v>0</v>
      </c>
    </row>
    <row r="177" spans="1:7" x14ac:dyDescent="0.2">
      <c r="B177" s="25"/>
      <c r="C177" s="52"/>
      <c r="D177" s="26"/>
      <c r="F177" s="119"/>
    </row>
    <row r="178" spans="1:7" ht="57" x14ac:dyDescent="0.2">
      <c r="A178" s="23" t="s">
        <v>216</v>
      </c>
      <c r="B178" s="25" t="s">
        <v>83</v>
      </c>
      <c r="C178" s="52" t="s">
        <v>173</v>
      </c>
      <c r="D178" s="26" t="s">
        <v>18</v>
      </c>
      <c r="E178" s="14">
        <v>1</v>
      </c>
      <c r="F178" s="119"/>
      <c r="G178" s="15">
        <f>E178*F178</f>
        <v>0</v>
      </c>
    </row>
    <row r="179" spans="1:7" x14ac:dyDescent="0.2">
      <c r="B179" s="25"/>
      <c r="C179" s="52"/>
      <c r="D179" s="26"/>
      <c r="F179" s="119"/>
    </row>
    <row r="180" spans="1:7" ht="88.5" x14ac:dyDescent="0.2">
      <c r="A180" s="23" t="s">
        <v>217</v>
      </c>
      <c r="B180" s="25" t="s">
        <v>174</v>
      </c>
      <c r="C180" s="52" t="s">
        <v>234</v>
      </c>
      <c r="D180" s="26" t="s">
        <v>232</v>
      </c>
      <c r="E180" s="14">
        <v>75</v>
      </c>
      <c r="F180" s="119"/>
      <c r="G180" s="15">
        <f>E180*F180</f>
        <v>0</v>
      </c>
    </row>
    <row r="181" spans="1:7" x14ac:dyDescent="0.2">
      <c r="B181" s="25"/>
      <c r="C181" s="52"/>
      <c r="D181" s="26"/>
      <c r="F181" s="119"/>
    </row>
    <row r="182" spans="1:7" ht="88.5" x14ac:dyDescent="0.2">
      <c r="A182" s="23" t="s">
        <v>218</v>
      </c>
      <c r="B182" s="25" t="s">
        <v>175</v>
      </c>
      <c r="C182" s="52" t="s">
        <v>235</v>
      </c>
      <c r="D182" s="26" t="s">
        <v>231</v>
      </c>
      <c r="E182" s="14">
        <v>25</v>
      </c>
      <c r="F182" s="119"/>
      <c r="G182" s="15">
        <f>E182*F182</f>
        <v>0</v>
      </c>
    </row>
    <row r="183" spans="1:7" x14ac:dyDescent="0.2">
      <c r="B183" s="25"/>
      <c r="C183" s="52"/>
      <c r="D183" s="26"/>
      <c r="F183" s="119"/>
    </row>
    <row r="184" spans="1:7" ht="117" x14ac:dyDescent="0.2">
      <c r="A184" s="23" t="s">
        <v>219</v>
      </c>
      <c r="B184" s="25" t="s">
        <v>83</v>
      </c>
      <c r="C184" s="52" t="s">
        <v>236</v>
      </c>
      <c r="D184" s="26" t="s">
        <v>232</v>
      </c>
      <c r="E184" s="14">
        <v>13</v>
      </c>
      <c r="F184" s="119"/>
      <c r="G184" s="15">
        <f>E184*F184</f>
        <v>0</v>
      </c>
    </row>
    <row r="185" spans="1:7" x14ac:dyDescent="0.2">
      <c r="B185" s="25"/>
      <c r="C185" s="52"/>
      <c r="D185" s="26"/>
      <c r="F185" s="119"/>
    </row>
    <row r="186" spans="1:7" ht="102.75" x14ac:dyDescent="0.2">
      <c r="A186" s="23" t="s">
        <v>220</v>
      </c>
      <c r="B186" s="25" t="s">
        <v>83</v>
      </c>
      <c r="C186" s="52" t="s">
        <v>237</v>
      </c>
      <c r="D186" s="26" t="s">
        <v>232</v>
      </c>
      <c r="E186" s="14">
        <v>10</v>
      </c>
      <c r="F186" s="119"/>
      <c r="G186" s="15">
        <f>E186*F186</f>
        <v>0</v>
      </c>
    </row>
    <row r="187" spans="1:7" x14ac:dyDescent="0.2">
      <c r="B187" s="25"/>
      <c r="C187" s="52"/>
      <c r="D187" s="26"/>
      <c r="F187" s="119"/>
    </row>
    <row r="188" spans="1:7" ht="90.75" x14ac:dyDescent="0.2">
      <c r="A188" s="23" t="s">
        <v>221</v>
      </c>
      <c r="B188" s="25" t="s">
        <v>176</v>
      </c>
      <c r="C188" s="52" t="s">
        <v>238</v>
      </c>
      <c r="D188" s="26" t="s">
        <v>231</v>
      </c>
      <c r="E188" s="14">
        <v>8</v>
      </c>
      <c r="F188" s="119"/>
      <c r="G188" s="15">
        <f>E188*F188</f>
        <v>0</v>
      </c>
    </row>
    <row r="189" spans="1:7" s="27" customFormat="1" x14ac:dyDescent="0.2">
      <c r="A189" s="48"/>
      <c r="B189" s="49"/>
      <c r="C189" s="33"/>
      <c r="D189" s="51"/>
      <c r="E189" s="35"/>
      <c r="F189" s="123"/>
      <c r="G189" s="36"/>
    </row>
    <row r="190" spans="1:7" s="27" customFormat="1" x14ac:dyDescent="0.2">
      <c r="A190" s="23"/>
      <c r="B190" s="16"/>
      <c r="C190" s="12"/>
      <c r="D190" s="13"/>
      <c r="E190" s="14"/>
      <c r="F190" s="119"/>
      <c r="G190" s="15"/>
    </row>
    <row r="191" spans="1:7" s="27" customFormat="1" ht="15" x14ac:dyDescent="0.2">
      <c r="A191" s="23"/>
      <c r="B191" s="16"/>
      <c r="C191" s="12"/>
      <c r="D191" s="13"/>
      <c r="E191" s="14"/>
      <c r="F191" s="124" t="s">
        <v>9</v>
      </c>
      <c r="G191" s="6">
        <f>SUM(G168:G190)</f>
        <v>0</v>
      </c>
    </row>
    <row r="192" spans="1:7" s="27" customFormat="1" ht="15" x14ac:dyDescent="0.2">
      <c r="A192" s="23"/>
      <c r="B192" s="16"/>
      <c r="C192" s="12"/>
      <c r="D192" s="13"/>
      <c r="E192" s="14"/>
      <c r="F192" s="124"/>
      <c r="G192" s="6"/>
    </row>
    <row r="193" spans="1:7" s="27" customFormat="1" ht="15" x14ac:dyDescent="0.2">
      <c r="A193" s="40"/>
      <c r="C193" s="52"/>
      <c r="D193" s="53"/>
      <c r="E193" s="53"/>
      <c r="F193" s="124"/>
      <c r="G193" s="6"/>
    </row>
    <row r="194" spans="1:7" s="27" customFormat="1" ht="15" x14ac:dyDescent="0.2">
      <c r="A194" s="8" t="s">
        <v>222</v>
      </c>
      <c r="B194" s="16"/>
      <c r="D194" s="16"/>
      <c r="E194" s="16"/>
      <c r="F194" s="124"/>
      <c r="G194" s="6"/>
    </row>
    <row r="195" spans="1:7" s="27" customFormat="1" ht="15" x14ac:dyDescent="0.2">
      <c r="A195" s="8"/>
      <c r="B195" s="16"/>
      <c r="D195" s="16"/>
      <c r="E195" s="16"/>
      <c r="F195" s="124"/>
      <c r="G195" s="6"/>
    </row>
    <row r="196" spans="1:7" s="27" customFormat="1" ht="30" x14ac:dyDescent="0.25">
      <c r="A196" s="17" t="s">
        <v>10</v>
      </c>
      <c r="B196" s="18" t="s">
        <v>204</v>
      </c>
      <c r="C196" s="19" t="s">
        <v>1</v>
      </c>
      <c r="D196" s="20" t="s">
        <v>4</v>
      </c>
      <c r="E196" s="21" t="s">
        <v>6</v>
      </c>
      <c r="F196" s="189" t="s">
        <v>317</v>
      </c>
      <c r="G196" s="22" t="s">
        <v>3</v>
      </c>
    </row>
    <row r="197" spans="1:7" s="27" customFormat="1" ht="15" x14ac:dyDescent="0.2">
      <c r="A197" s="39"/>
      <c r="B197" s="16"/>
      <c r="C197" s="12"/>
      <c r="D197" s="13"/>
      <c r="E197" s="5"/>
      <c r="F197" s="124"/>
      <c r="G197" s="6"/>
    </row>
    <row r="198" spans="1:7" s="27" customFormat="1" ht="42.75" x14ac:dyDescent="0.2">
      <c r="A198" s="23" t="s">
        <v>53</v>
      </c>
      <c r="B198" s="25" t="s">
        <v>83</v>
      </c>
      <c r="C198" s="12" t="s">
        <v>181</v>
      </c>
      <c r="D198" s="26" t="s">
        <v>232</v>
      </c>
      <c r="E198" s="14">
        <v>35</v>
      </c>
      <c r="F198" s="119"/>
      <c r="G198" s="15">
        <f>E198*F198</f>
        <v>0</v>
      </c>
    </row>
    <row r="199" spans="1:7" s="27" customFormat="1" x14ac:dyDescent="0.2">
      <c r="A199" s="23"/>
      <c r="B199" s="25"/>
      <c r="C199" s="12"/>
      <c r="D199" s="13"/>
      <c r="E199" s="14"/>
      <c r="F199" s="119"/>
      <c r="G199" s="15"/>
    </row>
    <row r="200" spans="1:7" s="27" customFormat="1" ht="28.5" x14ac:dyDescent="0.2">
      <c r="A200" s="23" t="s">
        <v>54</v>
      </c>
      <c r="B200" s="25" t="s">
        <v>83</v>
      </c>
      <c r="C200" s="12" t="s">
        <v>182</v>
      </c>
      <c r="D200" s="26" t="s">
        <v>232</v>
      </c>
      <c r="E200" s="14">
        <v>85</v>
      </c>
      <c r="F200" s="119"/>
      <c r="G200" s="15">
        <f>E200*F200</f>
        <v>0</v>
      </c>
    </row>
    <row r="201" spans="1:7" s="27" customFormat="1" x14ac:dyDescent="0.2">
      <c r="A201" s="23"/>
      <c r="B201" s="25"/>
      <c r="C201" s="12"/>
      <c r="D201" s="13"/>
      <c r="E201" s="14"/>
      <c r="F201" s="119"/>
      <c r="G201" s="15"/>
    </row>
    <row r="202" spans="1:7" s="27" customFormat="1" ht="42.75" x14ac:dyDescent="0.2">
      <c r="A202" s="23" t="s">
        <v>55</v>
      </c>
      <c r="B202" s="25" t="s">
        <v>83</v>
      </c>
      <c r="C202" s="12" t="s">
        <v>183</v>
      </c>
      <c r="D202" s="26" t="s">
        <v>232</v>
      </c>
      <c r="E202" s="14">
        <v>3</v>
      </c>
      <c r="F202" s="119"/>
      <c r="G202" s="15">
        <f>E202*F202</f>
        <v>0</v>
      </c>
    </row>
    <row r="203" spans="1:7" s="27" customFormat="1" x14ac:dyDescent="0.2">
      <c r="A203" s="23"/>
      <c r="B203" s="25"/>
      <c r="C203" s="12"/>
      <c r="D203" s="13"/>
      <c r="E203" s="14"/>
      <c r="F203" s="119"/>
      <c r="G203" s="15"/>
    </row>
    <row r="204" spans="1:7" s="27" customFormat="1" ht="71.25" x14ac:dyDescent="0.2">
      <c r="A204" s="23" t="s">
        <v>56</v>
      </c>
      <c r="B204" s="25" t="s">
        <v>83</v>
      </c>
      <c r="C204" s="12" t="s">
        <v>184</v>
      </c>
      <c r="D204" s="13" t="s">
        <v>18</v>
      </c>
      <c r="E204" s="14">
        <v>1</v>
      </c>
      <c r="F204" s="119"/>
      <c r="G204" s="15">
        <f>E204*F204</f>
        <v>0</v>
      </c>
    </row>
    <row r="205" spans="1:7" s="27" customFormat="1" x14ac:dyDescent="0.2">
      <c r="A205" s="23"/>
      <c r="B205" s="25"/>
      <c r="C205" s="12"/>
      <c r="D205" s="13"/>
      <c r="E205" s="14"/>
      <c r="F205" s="119"/>
      <c r="G205" s="15"/>
    </row>
    <row r="206" spans="1:7" s="27" customFormat="1" ht="85.5" x14ac:dyDescent="0.2">
      <c r="A206" s="23" t="s">
        <v>57</v>
      </c>
      <c r="B206" s="25" t="s">
        <v>83</v>
      </c>
      <c r="C206" s="52" t="s">
        <v>239</v>
      </c>
      <c r="D206" s="13" t="s">
        <v>18</v>
      </c>
      <c r="E206" s="14">
        <v>1</v>
      </c>
      <c r="F206" s="119"/>
      <c r="G206" s="15">
        <f>E206*F206</f>
        <v>0</v>
      </c>
    </row>
    <row r="207" spans="1:7" s="27" customFormat="1" ht="15" x14ac:dyDescent="0.2">
      <c r="A207" s="39"/>
      <c r="B207" s="25"/>
      <c r="C207" s="12"/>
      <c r="D207" s="13"/>
      <c r="E207" s="5"/>
      <c r="F207" s="124"/>
      <c r="G207" s="15"/>
    </row>
    <row r="208" spans="1:7" s="27" customFormat="1" ht="142.5" x14ac:dyDescent="0.2">
      <c r="A208" s="23" t="s">
        <v>58</v>
      </c>
      <c r="B208" s="25" t="s">
        <v>83</v>
      </c>
      <c r="C208" s="12" t="s">
        <v>185</v>
      </c>
      <c r="D208" s="26" t="s">
        <v>232</v>
      </c>
      <c r="E208" s="14">
        <v>290</v>
      </c>
      <c r="F208" s="119"/>
      <c r="G208" s="15">
        <f>E208*F208</f>
        <v>0</v>
      </c>
    </row>
    <row r="209" spans="1:9" s="27" customFormat="1" ht="15" x14ac:dyDescent="0.2">
      <c r="A209" s="23"/>
      <c r="B209" s="25"/>
      <c r="C209" s="12"/>
      <c r="D209" s="13"/>
      <c r="E209" s="5"/>
      <c r="F209" s="124"/>
      <c r="G209" s="15"/>
    </row>
    <row r="210" spans="1:9" s="27" customFormat="1" ht="28.5" x14ac:dyDescent="0.2">
      <c r="A210" s="23" t="s">
        <v>223</v>
      </c>
      <c r="B210" s="25" t="s">
        <v>83</v>
      </c>
      <c r="C210" s="12" t="s">
        <v>79</v>
      </c>
      <c r="D210" s="26" t="s">
        <v>19</v>
      </c>
      <c r="E210" s="14">
        <v>1</v>
      </c>
      <c r="F210" s="119"/>
      <c r="G210" s="15">
        <f>E210*F210</f>
        <v>0</v>
      </c>
    </row>
    <row r="211" spans="1:9" s="27" customFormat="1" ht="15" x14ac:dyDescent="0.2">
      <c r="A211" s="23"/>
      <c r="B211" s="25"/>
      <c r="C211" s="12"/>
      <c r="D211" s="13"/>
      <c r="E211" s="5"/>
      <c r="F211" s="124"/>
      <c r="G211" s="15"/>
    </row>
    <row r="212" spans="1:9" s="27" customFormat="1" ht="42.75" x14ac:dyDescent="0.2">
      <c r="A212" s="23" t="s">
        <v>73</v>
      </c>
      <c r="B212" s="25" t="s">
        <v>83</v>
      </c>
      <c r="C212" s="12" t="s">
        <v>187</v>
      </c>
      <c r="D212" s="13" t="s">
        <v>18</v>
      </c>
      <c r="E212" s="14">
        <v>4</v>
      </c>
      <c r="F212" s="119"/>
      <c r="G212" s="15">
        <f>E212*F212</f>
        <v>0</v>
      </c>
    </row>
    <row r="213" spans="1:9" s="27" customFormat="1" ht="15" x14ac:dyDescent="0.2">
      <c r="A213" s="23"/>
      <c r="B213" s="25"/>
      <c r="C213" s="12"/>
      <c r="D213" s="13"/>
      <c r="E213" s="5"/>
      <c r="F213" s="124"/>
      <c r="G213" s="15"/>
    </row>
    <row r="214" spans="1:9" s="27" customFormat="1" x14ac:dyDescent="0.2">
      <c r="A214" s="23" t="s">
        <v>74</v>
      </c>
      <c r="B214" s="25" t="s">
        <v>83</v>
      </c>
      <c r="C214" s="12" t="s">
        <v>39</v>
      </c>
      <c r="D214" s="13" t="s">
        <v>40</v>
      </c>
      <c r="E214" s="14">
        <v>8</v>
      </c>
      <c r="F214" s="119"/>
      <c r="G214" s="15">
        <f>E214*F214</f>
        <v>0</v>
      </c>
    </row>
    <row r="215" spans="1:9" s="27" customFormat="1" x14ac:dyDescent="0.2">
      <c r="A215" s="23"/>
      <c r="B215" s="25"/>
      <c r="C215" s="12"/>
      <c r="D215" s="13"/>
      <c r="E215" s="14"/>
      <c r="F215" s="119"/>
      <c r="G215" s="15"/>
    </row>
    <row r="216" spans="1:9" s="27" customFormat="1" x14ac:dyDescent="0.2">
      <c r="A216" s="23" t="s">
        <v>75</v>
      </c>
      <c r="B216" s="25" t="s">
        <v>83</v>
      </c>
      <c r="C216" s="12" t="s">
        <v>78</v>
      </c>
      <c r="D216" s="13" t="s">
        <v>40</v>
      </c>
      <c r="E216" s="14">
        <v>4</v>
      </c>
      <c r="F216" s="119"/>
      <c r="G216" s="15">
        <f>E216*F216</f>
        <v>0</v>
      </c>
    </row>
    <row r="217" spans="1:9" s="27" customFormat="1" ht="15" x14ac:dyDescent="0.2">
      <c r="A217" s="23"/>
      <c r="B217" s="25"/>
      <c r="C217" s="12"/>
      <c r="D217" s="13"/>
      <c r="E217" s="14"/>
      <c r="F217" s="124"/>
      <c r="G217" s="15"/>
    </row>
    <row r="218" spans="1:9" s="27" customFormat="1" ht="28.5" x14ac:dyDescent="0.2">
      <c r="A218" s="23" t="s">
        <v>76</v>
      </c>
      <c r="B218" s="25" t="s">
        <v>83</v>
      </c>
      <c r="C218" s="12" t="s">
        <v>186</v>
      </c>
      <c r="D218" s="26" t="s">
        <v>12</v>
      </c>
      <c r="E218" s="15">
        <v>0.5</v>
      </c>
      <c r="F218" s="119"/>
      <c r="G218" s="15">
        <f>E218*F218</f>
        <v>0</v>
      </c>
    </row>
    <row r="219" spans="1:9" s="27" customFormat="1" ht="15" x14ac:dyDescent="0.2">
      <c r="A219" s="23"/>
      <c r="B219" s="25"/>
      <c r="C219" s="12"/>
      <c r="D219" s="13"/>
      <c r="E219" s="14"/>
      <c r="F219" s="124"/>
      <c r="G219" s="15"/>
    </row>
    <row r="220" spans="1:9" s="27" customFormat="1" ht="57" x14ac:dyDescent="0.2">
      <c r="A220" s="23" t="s">
        <v>77</v>
      </c>
      <c r="B220" s="25" t="s">
        <v>83</v>
      </c>
      <c r="C220" s="12" t="s">
        <v>80</v>
      </c>
      <c r="D220" s="13" t="s">
        <v>18</v>
      </c>
      <c r="E220" s="14">
        <v>1</v>
      </c>
      <c r="F220" s="119"/>
      <c r="G220" s="15">
        <f>E220*F220</f>
        <v>0</v>
      </c>
    </row>
    <row r="221" spans="1:9" s="27" customFormat="1" ht="15" x14ac:dyDescent="0.2">
      <c r="A221" s="48"/>
      <c r="B221" s="49"/>
      <c r="C221" s="33"/>
      <c r="D221" s="51"/>
      <c r="E221" s="35"/>
      <c r="F221" s="54"/>
      <c r="G221" s="54"/>
    </row>
    <row r="222" spans="1:9" s="27" customFormat="1" ht="15" x14ac:dyDescent="0.2">
      <c r="A222" s="23"/>
      <c r="B222" s="16"/>
      <c r="C222" s="12"/>
      <c r="D222" s="13"/>
      <c r="E222" s="14"/>
      <c r="F222" s="6"/>
      <c r="G222" s="6"/>
    </row>
    <row r="223" spans="1:9" s="27" customFormat="1" ht="15" x14ac:dyDescent="0.2">
      <c r="A223" s="23"/>
      <c r="B223" s="16"/>
      <c r="C223" s="12"/>
      <c r="D223" s="13"/>
      <c r="E223" s="5"/>
      <c r="F223" s="6" t="s">
        <v>9</v>
      </c>
      <c r="G223" s="6">
        <f>SUM(G198:G222)</f>
        <v>0</v>
      </c>
    </row>
    <row r="224" spans="1:9" s="27" customFormat="1" ht="15" x14ac:dyDescent="0.2">
      <c r="A224" s="40"/>
      <c r="C224" s="37"/>
      <c r="D224" s="45"/>
      <c r="E224" s="5"/>
      <c r="F224" s="6"/>
      <c r="G224" s="6"/>
      <c r="I224" s="55"/>
    </row>
    <row r="225" spans="1:7" s="27" customFormat="1" x14ac:dyDescent="0.2">
      <c r="A225" s="40"/>
      <c r="C225" s="37"/>
      <c r="D225" s="45"/>
      <c r="E225" s="14"/>
      <c r="F225" s="15"/>
      <c r="G225" s="15"/>
    </row>
    <row r="226" spans="1:7" s="38" customFormat="1" ht="15" x14ac:dyDescent="0.25">
      <c r="A226" s="8" t="s">
        <v>38</v>
      </c>
      <c r="B226" s="7"/>
      <c r="C226" s="3"/>
      <c r="D226" s="4"/>
      <c r="E226" s="5"/>
      <c r="F226" s="6"/>
      <c r="G226" s="6"/>
    </row>
    <row r="227" spans="1:7" s="27" customFormat="1" ht="15" x14ac:dyDescent="0.2">
      <c r="A227" s="56"/>
      <c r="B227" s="16"/>
      <c r="C227" s="12"/>
      <c r="D227" s="13"/>
      <c r="E227" s="14"/>
      <c r="F227" s="15"/>
      <c r="G227" s="9"/>
    </row>
    <row r="228" spans="1:7" s="27" customFormat="1" x14ac:dyDescent="0.2">
      <c r="A228" s="56"/>
      <c r="B228" s="16"/>
      <c r="C228" s="12"/>
      <c r="D228" s="13"/>
      <c r="E228" s="14"/>
      <c r="F228" s="15"/>
      <c r="G228" s="15"/>
    </row>
    <row r="229" spans="1:7" s="27" customFormat="1" ht="15" x14ac:dyDescent="0.2">
      <c r="A229" s="8" t="s">
        <v>5</v>
      </c>
      <c r="B229" s="16"/>
      <c r="C229" s="12"/>
      <c r="D229" s="13"/>
      <c r="E229" s="14"/>
      <c r="F229" s="15"/>
      <c r="G229" s="6">
        <f>G60</f>
        <v>0</v>
      </c>
    </row>
    <row r="230" spans="1:7" s="27" customFormat="1" ht="15" x14ac:dyDescent="0.2">
      <c r="A230" s="8" t="s">
        <v>7</v>
      </c>
      <c r="B230" s="16"/>
      <c r="C230" s="12"/>
      <c r="D230" s="13"/>
      <c r="E230" s="14"/>
      <c r="F230" s="15"/>
      <c r="G230" s="6">
        <f>G91</f>
        <v>0</v>
      </c>
    </row>
    <row r="231" spans="1:7" s="27" customFormat="1" ht="15" x14ac:dyDescent="0.2">
      <c r="A231" s="8" t="s">
        <v>14</v>
      </c>
      <c r="B231" s="16"/>
      <c r="C231" s="12"/>
      <c r="D231" s="13"/>
      <c r="E231" s="14"/>
      <c r="F231" s="15"/>
      <c r="G231" s="6">
        <f>G120</f>
        <v>0</v>
      </c>
    </row>
    <row r="232" spans="1:7" s="27" customFormat="1" ht="15" x14ac:dyDescent="0.2">
      <c r="A232" s="8" t="s">
        <v>26</v>
      </c>
      <c r="B232" s="16"/>
      <c r="C232" s="12"/>
      <c r="D232" s="13"/>
      <c r="E232" s="14"/>
      <c r="F232" s="15"/>
      <c r="G232" s="6">
        <f>G161</f>
        <v>0</v>
      </c>
    </row>
    <row r="233" spans="1:7" s="27" customFormat="1" ht="15" x14ac:dyDescent="0.2">
      <c r="A233" s="8" t="s">
        <v>164</v>
      </c>
      <c r="B233" s="16"/>
      <c r="C233" s="12"/>
      <c r="D233" s="13"/>
      <c r="E233" s="14"/>
      <c r="F233" s="15"/>
      <c r="G233" s="6">
        <f>G191</f>
        <v>0</v>
      </c>
    </row>
    <row r="234" spans="1:7" s="27" customFormat="1" ht="15" x14ac:dyDescent="0.2">
      <c r="A234" s="8" t="s">
        <v>222</v>
      </c>
      <c r="B234" s="16"/>
      <c r="C234" s="12"/>
      <c r="D234" s="13"/>
      <c r="E234" s="14"/>
      <c r="F234" s="15"/>
      <c r="G234" s="6">
        <f>G223</f>
        <v>0</v>
      </c>
    </row>
    <row r="235" spans="1:7" s="27" customFormat="1" ht="15.75" thickBot="1" x14ac:dyDescent="0.25">
      <c r="A235" s="57"/>
      <c r="B235" s="58"/>
      <c r="C235" s="59"/>
      <c r="D235" s="60"/>
      <c r="E235" s="61"/>
      <c r="F235" s="62"/>
      <c r="G235" s="63"/>
    </row>
    <row r="236" spans="1:7" s="27" customFormat="1" ht="15" x14ac:dyDescent="0.2">
      <c r="A236" s="8"/>
      <c r="B236" s="16"/>
      <c r="C236" s="12"/>
      <c r="D236" s="13"/>
      <c r="E236" s="14"/>
      <c r="F236" s="15"/>
      <c r="G236" s="6"/>
    </row>
    <row r="237" spans="1:7" s="27" customFormat="1" ht="15" x14ac:dyDescent="0.2">
      <c r="A237" s="8" t="s">
        <v>13</v>
      </c>
      <c r="B237" s="16"/>
      <c r="C237" s="12"/>
      <c r="D237" s="13"/>
      <c r="E237" s="14"/>
      <c r="F237" s="64"/>
      <c r="G237" s="6">
        <f>SUM(G229:G234)</f>
        <v>0</v>
      </c>
    </row>
    <row r="238" spans="1:7" s="27" customFormat="1" ht="15" x14ac:dyDescent="0.2">
      <c r="A238" s="56"/>
      <c r="B238" s="16"/>
      <c r="C238" s="12"/>
      <c r="D238" s="13"/>
      <c r="E238" s="14"/>
      <c r="F238" s="64"/>
      <c r="G238" s="15"/>
    </row>
    <row r="239" spans="1:7" s="27" customFormat="1" x14ac:dyDescent="0.2">
      <c r="A239" s="40"/>
      <c r="C239" s="37"/>
      <c r="D239" s="45"/>
      <c r="E239" s="14"/>
      <c r="F239" s="15"/>
      <c r="G239" s="15"/>
    </row>
    <row r="240" spans="1:7" s="27" customFormat="1" x14ac:dyDescent="0.2">
      <c r="A240" s="40"/>
      <c r="C240" s="37"/>
      <c r="D240" s="45"/>
      <c r="E240" s="14"/>
      <c r="F240" s="15"/>
      <c r="G240" s="15"/>
    </row>
    <row r="241" spans="1:7" s="27" customFormat="1" x14ac:dyDescent="0.2">
      <c r="A241" s="40"/>
      <c r="C241" s="37"/>
      <c r="D241" s="45"/>
      <c r="E241" s="14"/>
      <c r="F241" s="15"/>
      <c r="G241" s="15"/>
    </row>
    <row r="242" spans="1:7" s="27" customFormat="1" x14ac:dyDescent="0.2">
      <c r="A242" s="40"/>
      <c r="C242" s="37"/>
      <c r="D242" s="45"/>
      <c r="E242" s="14"/>
      <c r="F242" s="15"/>
      <c r="G242" s="15"/>
    </row>
    <row r="243" spans="1:7" s="27" customFormat="1" x14ac:dyDescent="0.2">
      <c r="A243" s="40"/>
      <c r="C243" s="37"/>
      <c r="D243" s="45"/>
      <c r="E243" s="14"/>
      <c r="F243" s="15"/>
      <c r="G243" s="15"/>
    </row>
    <row r="244" spans="1:7" s="27" customFormat="1" x14ac:dyDescent="0.2">
      <c r="A244" s="40"/>
      <c r="C244" s="37"/>
      <c r="D244" s="45"/>
      <c r="E244" s="14"/>
      <c r="F244" s="15"/>
      <c r="G244" s="15"/>
    </row>
    <row r="245" spans="1:7" s="27" customFormat="1" x14ac:dyDescent="0.2">
      <c r="A245" s="40"/>
      <c r="C245" s="37"/>
      <c r="D245" s="45"/>
      <c r="E245" s="14"/>
      <c r="F245" s="15"/>
      <c r="G245" s="15"/>
    </row>
    <row r="246" spans="1:7" s="27" customFormat="1" x14ac:dyDescent="0.2">
      <c r="A246" s="40"/>
      <c r="C246" s="37"/>
      <c r="D246" s="45"/>
      <c r="E246" s="14"/>
      <c r="F246" s="15"/>
      <c r="G246" s="15"/>
    </row>
    <row r="247" spans="1:7" s="27" customFormat="1" x14ac:dyDescent="0.2">
      <c r="A247" s="40"/>
      <c r="C247" s="37"/>
      <c r="D247" s="45"/>
      <c r="E247" s="14"/>
      <c r="F247" s="15"/>
      <c r="G247" s="15"/>
    </row>
    <row r="248" spans="1:7" s="27" customFormat="1" x14ac:dyDescent="0.2">
      <c r="A248" s="40"/>
      <c r="C248" s="37"/>
      <c r="D248" s="45"/>
      <c r="E248" s="14"/>
      <c r="F248" s="15"/>
      <c r="G248" s="15"/>
    </row>
    <row r="249" spans="1:7" s="27" customFormat="1" x14ac:dyDescent="0.2">
      <c r="A249" s="40"/>
      <c r="C249" s="37"/>
      <c r="D249" s="45"/>
      <c r="E249" s="14"/>
      <c r="F249" s="15"/>
      <c r="G249" s="15"/>
    </row>
    <row r="250" spans="1:7" s="27" customFormat="1" x14ac:dyDescent="0.2">
      <c r="A250" s="40"/>
      <c r="C250" s="37"/>
      <c r="D250" s="45"/>
      <c r="E250" s="14"/>
      <c r="F250" s="15"/>
      <c r="G250" s="15"/>
    </row>
    <row r="251" spans="1:7" s="27" customFormat="1" x14ac:dyDescent="0.2">
      <c r="A251" s="40"/>
      <c r="C251" s="37"/>
      <c r="D251" s="45"/>
      <c r="E251" s="14"/>
      <c r="F251" s="15"/>
      <c r="G251" s="15"/>
    </row>
    <row r="252" spans="1:7" s="27" customFormat="1" x14ac:dyDescent="0.2">
      <c r="A252" s="40"/>
      <c r="C252" s="37"/>
      <c r="D252" s="45"/>
      <c r="E252" s="14"/>
      <c r="F252" s="15"/>
      <c r="G252" s="15"/>
    </row>
    <row r="253" spans="1:7" s="27" customFormat="1" x14ac:dyDescent="0.2">
      <c r="A253" s="40"/>
      <c r="C253" s="37"/>
      <c r="D253" s="45"/>
      <c r="E253" s="14"/>
      <c r="F253" s="15"/>
      <c r="G253" s="15"/>
    </row>
    <row r="254" spans="1:7" s="27" customFormat="1" x14ac:dyDescent="0.2">
      <c r="A254" s="40"/>
      <c r="C254" s="37"/>
      <c r="D254" s="45"/>
      <c r="E254" s="14"/>
      <c r="F254" s="15"/>
      <c r="G254" s="15"/>
    </row>
    <row r="255" spans="1:7" s="27" customFormat="1" x14ac:dyDescent="0.2">
      <c r="A255" s="40"/>
      <c r="C255" s="37"/>
      <c r="D255" s="45"/>
      <c r="E255" s="14"/>
      <c r="F255" s="15"/>
      <c r="G255" s="15"/>
    </row>
    <row r="256" spans="1:7" s="27" customFormat="1" x14ac:dyDescent="0.2">
      <c r="A256" s="40"/>
      <c r="C256" s="37"/>
      <c r="D256" s="45"/>
      <c r="E256" s="14"/>
      <c r="F256" s="15"/>
      <c r="G256" s="15"/>
    </row>
    <row r="257" spans="1:7" s="27" customFormat="1" x14ac:dyDescent="0.2">
      <c r="A257" s="40"/>
      <c r="C257" s="37"/>
      <c r="D257" s="45"/>
      <c r="E257" s="14"/>
      <c r="F257" s="15"/>
      <c r="G257" s="15"/>
    </row>
    <row r="258" spans="1:7" s="27" customFormat="1" x14ac:dyDescent="0.2">
      <c r="A258" s="40"/>
      <c r="C258" s="37"/>
      <c r="D258" s="45"/>
      <c r="E258" s="14"/>
      <c r="F258" s="15"/>
      <c r="G258" s="15"/>
    </row>
    <row r="259" spans="1:7" s="27" customFormat="1" x14ac:dyDescent="0.2">
      <c r="A259" s="40"/>
      <c r="C259" s="37"/>
      <c r="D259" s="45"/>
      <c r="E259" s="14"/>
      <c r="F259" s="15"/>
      <c r="G259" s="15"/>
    </row>
    <row r="260" spans="1:7" s="27" customFormat="1" x14ac:dyDescent="0.2">
      <c r="A260" s="40"/>
      <c r="C260" s="37"/>
      <c r="D260" s="45"/>
      <c r="E260" s="14"/>
      <c r="F260" s="15"/>
      <c r="G260" s="15"/>
    </row>
    <row r="261" spans="1:7" s="27" customFormat="1" x14ac:dyDescent="0.2">
      <c r="A261" s="40"/>
      <c r="C261" s="37"/>
      <c r="D261" s="45"/>
      <c r="E261" s="14"/>
      <c r="F261" s="15"/>
      <c r="G261" s="15"/>
    </row>
    <row r="262" spans="1:7" s="27" customFormat="1" x14ac:dyDescent="0.2">
      <c r="A262" s="40"/>
      <c r="C262" s="37"/>
      <c r="D262" s="45"/>
      <c r="E262" s="14"/>
      <c r="F262" s="15"/>
      <c r="G262" s="15"/>
    </row>
    <row r="263" spans="1:7" s="27" customFormat="1" x14ac:dyDescent="0.2">
      <c r="A263" s="40"/>
      <c r="C263" s="37"/>
      <c r="D263" s="45"/>
      <c r="E263" s="14"/>
      <c r="F263" s="15"/>
      <c r="G263" s="15"/>
    </row>
    <row r="264" spans="1:7" s="27" customFormat="1" x14ac:dyDescent="0.2">
      <c r="A264" s="40"/>
      <c r="C264" s="37"/>
      <c r="D264" s="45"/>
      <c r="E264" s="14"/>
      <c r="F264" s="15"/>
      <c r="G264" s="15"/>
    </row>
    <row r="265" spans="1:7" s="27" customFormat="1" x14ac:dyDescent="0.2">
      <c r="A265" s="40"/>
      <c r="C265" s="37"/>
      <c r="D265" s="45"/>
      <c r="E265" s="14"/>
      <c r="F265" s="15"/>
      <c r="G265" s="15"/>
    </row>
    <row r="266" spans="1:7" s="27" customFormat="1" x14ac:dyDescent="0.2">
      <c r="A266" s="40"/>
      <c r="C266" s="37"/>
      <c r="D266" s="45"/>
      <c r="E266" s="14"/>
      <c r="F266" s="15"/>
      <c r="G266" s="15"/>
    </row>
    <row r="267" spans="1:7" s="27" customFormat="1" x14ac:dyDescent="0.2">
      <c r="A267" s="40"/>
      <c r="C267" s="37"/>
      <c r="D267" s="45"/>
      <c r="E267" s="14"/>
      <c r="F267" s="15"/>
      <c r="G267" s="15"/>
    </row>
    <row r="268" spans="1:7" s="27" customFormat="1" x14ac:dyDescent="0.2">
      <c r="A268" s="40"/>
      <c r="C268" s="37"/>
      <c r="D268" s="45"/>
      <c r="E268" s="14"/>
      <c r="F268" s="15"/>
      <c r="G268" s="15"/>
    </row>
    <row r="269" spans="1:7" s="27" customFormat="1" x14ac:dyDescent="0.2">
      <c r="A269" s="40"/>
      <c r="C269" s="37"/>
      <c r="D269" s="45"/>
      <c r="E269" s="14"/>
      <c r="F269" s="15"/>
      <c r="G269" s="15"/>
    </row>
    <row r="270" spans="1:7" s="27" customFormat="1" x14ac:dyDescent="0.2">
      <c r="A270" s="40"/>
      <c r="C270" s="37"/>
      <c r="D270" s="45"/>
      <c r="E270" s="14"/>
      <c r="F270" s="15"/>
      <c r="G270" s="15"/>
    </row>
    <row r="271" spans="1:7" s="27" customFormat="1" x14ac:dyDescent="0.2">
      <c r="A271" s="40"/>
      <c r="C271" s="37"/>
      <c r="D271" s="45"/>
      <c r="E271" s="14"/>
      <c r="F271" s="15"/>
      <c r="G271" s="15"/>
    </row>
    <row r="272" spans="1:7" s="27" customFormat="1" x14ac:dyDescent="0.2">
      <c r="A272" s="40"/>
      <c r="C272" s="37"/>
      <c r="D272" s="45"/>
      <c r="E272" s="14"/>
      <c r="F272" s="15"/>
      <c r="G272" s="15"/>
    </row>
    <row r="273" spans="1:7" s="27" customFormat="1" x14ac:dyDescent="0.2">
      <c r="A273" s="40"/>
      <c r="C273" s="37"/>
      <c r="D273" s="45"/>
      <c r="E273" s="14"/>
      <c r="F273" s="15"/>
      <c r="G273" s="15"/>
    </row>
    <row r="274" spans="1:7" s="27" customFormat="1" x14ac:dyDescent="0.2">
      <c r="A274" s="40"/>
      <c r="C274" s="37"/>
      <c r="D274" s="45"/>
      <c r="E274" s="14"/>
      <c r="F274" s="15"/>
      <c r="G274" s="15"/>
    </row>
    <row r="275" spans="1:7" s="27" customFormat="1" x14ac:dyDescent="0.2">
      <c r="A275" s="40"/>
      <c r="C275" s="37"/>
      <c r="D275" s="45"/>
      <c r="E275" s="14"/>
      <c r="F275" s="15"/>
      <c r="G275" s="15"/>
    </row>
    <row r="276" spans="1:7" s="27" customFormat="1" x14ac:dyDescent="0.2">
      <c r="A276" s="40"/>
      <c r="C276" s="37"/>
      <c r="D276" s="45"/>
      <c r="E276" s="14"/>
      <c r="F276" s="15"/>
      <c r="G276" s="15"/>
    </row>
    <row r="277" spans="1:7" s="27" customFormat="1" x14ac:dyDescent="0.2">
      <c r="A277" s="40"/>
      <c r="C277" s="37"/>
      <c r="D277" s="45"/>
      <c r="E277" s="14"/>
      <c r="F277" s="15"/>
      <c r="G277" s="15"/>
    </row>
    <row r="278" spans="1:7" s="27" customFormat="1" x14ac:dyDescent="0.2">
      <c r="A278" s="40"/>
      <c r="C278" s="37"/>
      <c r="D278" s="45"/>
      <c r="E278" s="14"/>
      <c r="F278" s="15"/>
      <c r="G278" s="15"/>
    </row>
    <row r="279" spans="1:7" s="27" customFormat="1" x14ac:dyDescent="0.2">
      <c r="A279" s="40"/>
      <c r="C279" s="37"/>
      <c r="D279" s="45"/>
      <c r="E279" s="14"/>
      <c r="F279" s="15"/>
      <c r="G279" s="15"/>
    </row>
    <row r="280" spans="1:7" s="27" customFormat="1" x14ac:dyDescent="0.2">
      <c r="A280" s="40"/>
      <c r="C280" s="37"/>
      <c r="D280" s="45"/>
      <c r="E280" s="14"/>
      <c r="F280" s="15"/>
      <c r="G280" s="15"/>
    </row>
    <row r="281" spans="1:7" s="27" customFormat="1" x14ac:dyDescent="0.2">
      <c r="A281" s="40"/>
      <c r="C281" s="37"/>
      <c r="D281" s="45"/>
      <c r="E281" s="14"/>
      <c r="F281" s="15"/>
      <c r="G281" s="15"/>
    </row>
    <row r="282" spans="1:7" s="27" customFormat="1" x14ac:dyDescent="0.2">
      <c r="A282" s="40"/>
      <c r="C282" s="37"/>
      <c r="D282" s="45"/>
      <c r="E282" s="14"/>
      <c r="F282" s="15"/>
      <c r="G282" s="15"/>
    </row>
    <row r="283" spans="1:7" s="27" customFormat="1" x14ac:dyDescent="0.2">
      <c r="A283" s="40"/>
      <c r="C283" s="37"/>
      <c r="D283" s="45"/>
      <c r="E283" s="14"/>
      <c r="F283" s="15"/>
      <c r="G283" s="15"/>
    </row>
    <row r="284" spans="1:7" s="27" customFormat="1" x14ac:dyDescent="0.2">
      <c r="A284" s="40"/>
      <c r="C284" s="37"/>
      <c r="D284" s="45"/>
      <c r="E284" s="14"/>
      <c r="F284" s="15"/>
      <c r="G284" s="15"/>
    </row>
    <row r="285" spans="1:7" s="27" customFormat="1" x14ac:dyDescent="0.2">
      <c r="A285" s="40"/>
      <c r="C285" s="37"/>
      <c r="D285" s="45"/>
      <c r="E285" s="14"/>
      <c r="F285" s="15"/>
      <c r="G285" s="15"/>
    </row>
    <row r="286" spans="1:7" s="27" customFormat="1" x14ac:dyDescent="0.2">
      <c r="A286" s="40"/>
      <c r="C286" s="37"/>
      <c r="D286" s="45"/>
      <c r="E286" s="14"/>
      <c r="F286" s="15"/>
      <c r="G286" s="15"/>
    </row>
    <row r="287" spans="1:7" s="27" customFormat="1" x14ac:dyDescent="0.2">
      <c r="A287" s="40"/>
      <c r="C287" s="37"/>
      <c r="D287" s="45"/>
      <c r="E287" s="14"/>
      <c r="F287" s="15"/>
      <c r="G287" s="15"/>
    </row>
    <row r="288" spans="1:7" s="27" customFormat="1" x14ac:dyDescent="0.2">
      <c r="A288" s="40"/>
      <c r="C288" s="37"/>
      <c r="D288" s="45"/>
      <c r="E288" s="14"/>
      <c r="F288" s="15"/>
      <c r="G288" s="15"/>
    </row>
    <row r="289" spans="1:7" s="27" customFormat="1" x14ac:dyDescent="0.2">
      <c r="A289" s="40"/>
      <c r="C289" s="37"/>
      <c r="D289" s="45"/>
      <c r="E289" s="14"/>
      <c r="F289" s="15"/>
      <c r="G289" s="15"/>
    </row>
    <row r="290" spans="1:7" s="27" customFormat="1" x14ac:dyDescent="0.2">
      <c r="A290" s="40"/>
      <c r="C290" s="37"/>
      <c r="D290" s="45"/>
      <c r="E290" s="14"/>
      <c r="F290" s="15"/>
      <c r="G290" s="15"/>
    </row>
    <row r="291" spans="1:7" s="27" customFormat="1" x14ac:dyDescent="0.2">
      <c r="A291" s="40"/>
      <c r="C291" s="37"/>
      <c r="D291" s="45"/>
      <c r="E291" s="14"/>
      <c r="F291" s="15"/>
      <c r="G291" s="15"/>
    </row>
    <row r="292" spans="1:7" s="27" customFormat="1" x14ac:dyDescent="0.2">
      <c r="A292" s="40"/>
      <c r="C292" s="37"/>
      <c r="D292" s="45"/>
      <c r="E292" s="14"/>
      <c r="F292" s="15"/>
      <c r="G292" s="15"/>
    </row>
    <row r="293" spans="1:7" s="27" customFormat="1" x14ac:dyDescent="0.2">
      <c r="A293" s="40"/>
      <c r="C293" s="37"/>
      <c r="D293" s="45"/>
      <c r="E293" s="14"/>
      <c r="F293" s="15"/>
      <c r="G293" s="15"/>
    </row>
    <row r="294" spans="1:7" s="27" customFormat="1" x14ac:dyDescent="0.2">
      <c r="A294" s="40"/>
      <c r="C294" s="37"/>
      <c r="D294" s="45"/>
      <c r="E294" s="14"/>
      <c r="F294" s="15"/>
      <c r="G294" s="15"/>
    </row>
    <row r="295" spans="1:7" s="27" customFormat="1" x14ac:dyDescent="0.2">
      <c r="A295" s="40"/>
      <c r="C295" s="37"/>
      <c r="D295" s="45"/>
      <c r="E295" s="14"/>
      <c r="F295" s="15"/>
      <c r="G295" s="15"/>
    </row>
    <row r="296" spans="1:7" s="27" customFormat="1" x14ac:dyDescent="0.2">
      <c r="A296" s="40"/>
      <c r="C296" s="37"/>
      <c r="D296" s="45"/>
      <c r="E296" s="14"/>
      <c r="F296" s="15"/>
      <c r="G296" s="15"/>
    </row>
    <row r="297" spans="1:7" s="27" customFormat="1" x14ac:dyDescent="0.2">
      <c r="A297" s="40"/>
      <c r="C297" s="37"/>
      <c r="D297" s="45"/>
      <c r="E297" s="14"/>
      <c r="F297" s="15"/>
      <c r="G297" s="15"/>
    </row>
    <row r="298" spans="1:7" s="27" customFormat="1" x14ac:dyDescent="0.2">
      <c r="A298" s="40"/>
      <c r="C298" s="37"/>
      <c r="D298" s="45"/>
      <c r="E298" s="14"/>
      <c r="F298" s="15"/>
      <c r="G298" s="15"/>
    </row>
    <row r="299" spans="1:7" s="27" customFormat="1" x14ac:dyDescent="0.2">
      <c r="A299" s="40"/>
      <c r="C299" s="37"/>
      <c r="D299" s="45"/>
      <c r="E299" s="14"/>
      <c r="F299" s="15"/>
      <c r="G299" s="15"/>
    </row>
    <row r="300" spans="1:7" s="27" customFormat="1" x14ac:dyDescent="0.2">
      <c r="A300" s="40"/>
      <c r="C300" s="37"/>
      <c r="D300" s="45"/>
      <c r="E300" s="14"/>
      <c r="F300" s="15"/>
      <c r="G300" s="15"/>
    </row>
    <row r="301" spans="1:7" s="27" customFormat="1" x14ac:dyDescent="0.2">
      <c r="A301" s="40"/>
      <c r="C301" s="37"/>
      <c r="D301" s="45"/>
      <c r="E301" s="14"/>
      <c r="F301" s="15"/>
      <c r="G301" s="15"/>
    </row>
    <row r="302" spans="1:7" s="27" customFormat="1" x14ac:dyDescent="0.2">
      <c r="A302" s="40"/>
      <c r="C302" s="37"/>
      <c r="D302" s="45"/>
      <c r="E302" s="14"/>
      <c r="F302" s="15"/>
      <c r="G302" s="15"/>
    </row>
    <row r="303" spans="1:7" s="27" customFormat="1" x14ac:dyDescent="0.2">
      <c r="A303" s="40"/>
      <c r="C303" s="37"/>
      <c r="D303" s="45"/>
      <c r="E303" s="14"/>
      <c r="F303" s="15"/>
      <c r="G303" s="15"/>
    </row>
    <row r="304" spans="1:7" s="27" customFormat="1" x14ac:dyDescent="0.2">
      <c r="A304" s="40"/>
      <c r="C304" s="37"/>
      <c r="D304" s="45"/>
      <c r="E304" s="14"/>
      <c r="F304" s="15"/>
      <c r="G304" s="15"/>
    </row>
    <row r="305" spans="1:7" s="27" customFormat="1" x14ac:dyDescent="0.2">
      <c r="A305" s="40"/>
      <c r="C305" s="37"/>
      <c r="D305" s="45"/>
      <c r="E305" s="14"/>
      <c r="F305" s="15"/>
      <c r="G305" s="15"/>
    </row>
    <row r="306" spans="1:7" s="27" customFormat="1" x14ac:dyDescent="0.2">
      <c r="A306" s="40"/>
      <c r="C306" s="37"/>
      <c r="D306" s="45"/>
      <c r="E306" s="14"/>
      <c r="F306" s="15"/>
      <c r="G306" s="15"/>
    </row>
    <row r="307" spans="1:7" s="27" customFormat="1" x14ac:dyDescent="0.2">
      <c r="A307" s="40"/>
      <c r="C307" s="37"/>
      <c r="D307" s="45"/>
      <c r="E307" s="14"/>
      <c r="F307" s="15"/>
      <c r="G307" s="15"/>
    </row>
    <row r="308" spans="1:7" s="27" customFormat="1" x14ac:dyDescent="0.2">
      <c r="A308" s="40"/>
      <c r="C308" s="37"/>
      <c r="D308" s="45"/>
      <c r="E308" s="14"/>
      <c r="F308" s="15"/>
      <c r="G308" s="15"/>
    </row>
    <row r="309" spans="1:7" s="27" customFormat="1" x14ac:dyDescent="0.2">
      <c r="A309" s="40"/>
      <c r="C309" s="37"/>
      <c r="D309" s="45"/>
      <c r="E309" s="14"/>
      <c r="F309" s="15"/>
      <c r="G309" s="15"/>
    </row>
    <row r="310" spans="1:7" s="27" customFormat="1" x14ac:dyDescent="0.2">
      <c r="A310" s="40"/>
      <c r="C310" s="37"/>
      <c r="D310" s="45"/>
      <c r="E310" s="14"/>
      <c r="F310" s="15"/>
      <c r="G310" s="15"/>
    </row>
    <row r="311" spans="1:7" s="27" customFormat="1" x14ac:dyDescent="0.2">
      <c r="A311" s="40"/>
      <c r="C311" s="37"/>
      <c r="D311" s="45"/>
      <c r="E311" s="14"/>
      <c r="F311" s="15"/>
      <c r="G311" s="15"/>
    </row>
    <row r="312" spans="1:7" s="27" customFormat="1" x14ac:dyDescent="0.2">
      <c r="A312" s="40"/>
      <c r="C312" s="37"/>
      <c r="D312" s="45"/>
      <c r="E312" s="14"/>
      <c r="F312" s="15"/>
      <c r="G312" s="15"/>
    </row>
    <row r="313" spans="1:7" s="27" customFormat="1" x14ac:dyDescent="0.2">
      <c r="A313" s="40"/>
      <c r="C313" s="37"/>
      <c r="D313" s="45"/>
      <c r="E313" s="14"/>
      <c r="F313" s="15"/>
      <c r="G313" s="15"/>
    </row>
    <row r="314" spans="1:7" s="27" customFormat="1" x14ac:dyDescent="0.2">
      <c r="A314" s="40"/>
      <c r="C314" s="37"/>
      <c r="D314" s="45"/>
      <c r="E314" s="14"/>
      <c r="F314" s="15"/>
      <c r="G314" s="15"/>
    </row>
    <row r="315" spans="1:7" s="27" customFormat="1" x14ac:dyDescent="0.2">
      <c r="A315" s="40"/>
      <c r="C315" s="37"/>
      <c r="D315" s="45"/>
      <c r="E315" s="14"/>
      <c r="F315" s="15"/>
      <c r="G315" s="15"/>
    </row>
    <row r="316" spans="1:7" s="27" customFormat="1" x14ac:dyDescent="0.2">
      <c r="A316" s="40"/>
      <c r="C316" s="37"/>
      <c r="D316" s="45"/>
      <c r="E316" s="14"/>
      <c r="F316" s="15"/>
      <c r="G316" s="15"/>
    </row>
    <row r="317" spans="1:7" s="27" customFormat="1" x14ac:dyDescent="0.2">
      <c r="A317" s="40"/>
      <c r="C317" s="37"/>
      <c r="D317" s="45"/>
      <c r="E317" s="14"/>
      <c r="F317" s="15"/>
      <c r="G317" s="15"/>
    </row>
    <row r="318" spans="1:7" s="27" customFormat="1" x14ac:dyDescent="0.2">
      <c r="A318" s="40"/>
      <c r="C318" s="37"/>
      <c r="D318" s="45"/>
      <c r="E318" s="14"/>
      <c r="F318" s="15"/>
      <c r="G318" s="15"/>
    </row>
    <row r="319" spans="1:7" s="27" customFormat="1" x14ac:dyDescent="0.2">
      <c r="A319" s="40"/>
      <c r="C319" s="37"/>
      <c r="D319" s="45"/>
      <c r="E319" s="14"/>
      <c r="F319" s="15"/>
      <c r="G319" s="15"/>
    </row>
    <row r="320" spans="1:7" s="27" customFormat="1" x14ac:dyDescent="0.2">
      <c r="A320" s="40"/>
      <c r="C320" s="37"/>
      <c r="D320" s="45"/>
      <c r="E320" s="14"/>
      <c r="F320" s="15"/>
      <c r="G320" s="15"/>
    </row>
    <row r="321" spans="1:7" s="27" customFormat="1" x14ac:dyDescent="0.2">
      <c r="A321" s="40"/>
      <c r="C321" s="37"/>
      <c r="D321" s="45"/>
      <c r="E321" s="14"/>
      <c r="F321" s="15"/>
      <c r="G321" s="15"/>
    </row>
    <row r="322" spans="1:7" s="27" customFormat="1" x14ac:dyDescent="0.2">
      <c r="A322" s="40"/>
      <c r="C322" s="37"/>
      <c r="D322" s="45"/>
      <c r="E322" s="14"/>
      <c r="F322" s="15"/>
      <c r="G322" s="15"/>
    </row>
    <row r="323" spans="1:7" s="27" customFormat="1" x14ac:dyDescent="0.2">
      <c r="A323" s="40"/>
      <c r="C323" s="37"/>
      <c r="D323" s="45"/>
      <c r="E323" s="14"/>
      <c r="F323" s="15"/>
      <c r="G323" s="15"/>
    </row>
    <row r="324" spans="1:7" s="27" customFormat="1" x14ac:dyDescent="0.2">
      <c r="A324" s="40"/>
      <c r="C324" s="37"/>
      <c r="D324" s="45"/>
      <c r="E324" s="14"/>
      <c r="F324" s="15"/>
      <c r="G324" s="15"/>
    </row>
    <row r="325" spans="1:7" s="27" customFormat="1" x14ac:dyDescent="0.2">
      <c r="A325" s="40"/>
      <c r="C325" s="37"/>
      <c r="D325" s="45"/>
      <c r="E325" s="14"/>
      <c r="F325" s="15"/>
      <c r="G325" s="15"/>
    </row>
    <row r="326" spans="1:7" s="27" customFormat="1" x14ac:dyDescent="0.2">
      <c r="A326" s="40"/>
      <c r="C326" s="37"/>
      <c r="D326" s="45"/>
      <c r="E326" s="14"/>
      <c r="F326" s="15"/>
      <c r="G326" s="15"/>
    </row>
    <row r="327" spans="1:7" s="27" customFormat="1" x14ac:dyDescent="0.2">
      <c r="A327" s="40"/>
      <c r="C327" s="37"/>
      <c r="D327" s="45"/>
      <c r="E327" s="14"/>
      <c r="F327" s="15"/>
      <c r="G327" s="15"/>
    </row>
    <row r="328" spans="1:7" s="27" customFormat="1" x14ac:dyDescent="0.2">
      <c r="A328" s="40"/>
      <c r="C328" s="37"/>
      <c r="D328" s="45"/>
      <c r="E328" s="14"/>
      <c r="F328" s="15"/>
      <c r="G328" s="15"/>
    </row>
    <row r="329" spans="1:7" s="27" customFormat="1" x14ac:dyDescent="0.2">
      <c r="A329" s="40"/>
      <c r="C329" s="37"/>
      <c r="D329" s="45"/>
      <c r="E329" s="14"/>
      <c r="F329" s="15"/>
      <c r="G329" s="15"/>
    </row>
    <row r="330" spans="1:7" s="27" customFormat="1" x14ac:dyDescent="0.2">
      <c r="A330" s="40"/>
      <c r="C330" s="37"/>
      <c r="D330" s="45"/>
      <c r="E330" s="14"/>
      <c r="F330" s="15"/>
      <c r="G330" s="15"/>
    </row>
    <row r="331" spans="1:7" s="27" customFormat="1" x14ac:dyDescent="0.2">
      <c r="A331" s="40"/>
      <c r="C331" s="37"/>
      <c r="D331" s="45"/>
      <c r="E331" s="14"/>
      <c r="F331" s="15"/>
      <c r="G331" s="15"/>
    </row>
    <row r="332" spans="1:7" s="27" customFormat="1" x14ac:dyDescent="0.2">
      <c r="A332" s="40"/>
      <c r="C332" s="37"/>
      <c r="D332" s="45"/>
      <c r="E332" s="14"/>
      <c r="F332" s="15"/>
      <c r="G332" s="15"/>
    </row>
    <row r="333" spans="1:7" s="27" customFormat="1" x14ac:dyDescent="0.2">
      <c r="A333" s="40"/>
      <c r="C333" s="37"/>
      <c r="D333" s="45"/>
      <c r="E333" s="14"/>
      <c r="F333" s="15"/>
      <c r="G333" s="15"/>
    </row>
    <row r="334" spans="1:7" s="27" customFormat="1" x14ac:dyDescent="0.2">
      <c r="A334" s="40"/>
      <c r="C334" s="37"/>
      <c r="D334" s="45"/>
      <c r="E334" s="14"/>
      <c r="F334" s="15"/>
      <c r="G334" s="15"/>
    </row>
    <row r="335" spans="1:7" s="27" customFormat="1" x14ac:dyDescent="0.2">
      <c r="A335" s="40"/>
      <c r="C335" s="37"/>
      <c r="D335" s="45"/>
      <c r="E335" s="14"/>
      <c r="F335" s="15"/>
      <c r="G335" s="15"/>
    </row>
    <row r="336" spans="1:7" s="27" customFormat="1" x14ac:dyDescent="0.2">
      <c r="A336" s="40"/>
      <c r="C336" s="37"/>
      <c r="D336" s="45"/>
      <c r="E336" s="14"/>
      <c r="F336" s="15"/>
      <c r="G336" s="15"/>
    </row>
    <row r="337" spans="1:7" s="27" customFormat="1" x14ac:dyDescent="0.2">
      <c r="A337" s="40"/>
      <c r="C337" s="37"/>
      <c r="D337" s="45"/>
      <c r="E337" s="14"/>
      <c r="F337" s="15"/>
      <c r="G337" s="15"/>
    </row>
    <row r="338" spans="1:7" s="27" customFormat="1" x14ac:dyDescent="0.2">
      <c r="A338" s="40"/>
      <c r="C338" s="37"/>
      <c r="D338" s="45"/>
      <c r="E338" s="14"/>
      <c r="F338" s="15"/>
      <c r="G338" s="15"/>
    </row>
    <row r="339" spans="1:7" s="27" customFormat="1" x14ac:dyDescent="0.2">
      <c r="A339" s="40"/>
      <c r="C339" s="37"/>
      <c r="D339" s="45"/>
      <c r="E339" s="14"/>
      <c r="F339" s="15"/>
      <c r="G339" s="15"/>
    </row>
    <row r="340" spans="1:7" s="27" customFormat="1" x14ac:dyDescent="0.2">
      <c r="A340" s="40"/>
      <c r="C340" s="37"/>
      <c r="D340" s="45"/>
      <c r="E340" s="14"/>
      <c r="F340" s="15"/>
      <c r="G340" s="15"/>
    </row>
    <row r="341" spans="1:7" s="27" customFormat="1" x14ac:dyDescent="0.2">
      <c r="A341" s="40"/>
      <c r="C341" s="37"/>
      <c r="D341" s="45"/>
      <c r="E341" s="14"/>
      <c r="F341" s="15"/>
      <c r="G341" s="15"/>
    </row>
    <row r="342" spans="1:7" s="27" customFormat="1" x14ac:dyDescent="0.2">
      <c r="A342" s="40"/>
      <c r="C342" s="37"/>
      <c r="D342" s="45"/>
      <c r="E342" s="14"/>
      <c r="F342" s="15"/>
      <c r="G342" s="15"/>
    </row>
    <row r="343" spans="1:7" s="27" customFormat="1" x14ac:dyDescent="0.2">
      <c r="A343" s="40"/>
      <c r="C343" s="37"/>
      <c r="D343" s="45"/>
      <c r="E343" s="14"/>
      <c r="F343" s="15"/>
      <c r="G343" s="15"/>
    </row>
    <row r="344" spans="1:7" s="27" customFormat="1" x14ac:dyDescent="0.2">
      <c r="A344" s="40"/>
      <c r="C344" s="37"/>
      <c r="D344" s="45"/>
      <c r="E344" s="14"/>
      <c r="F344" s="15"/>
      <c r="G344" s="15"/>
    </row>
    <row r="345" spans="1:7" s="27" customFormat="1" x14ac:dyDescent="0.2">
      <c r="A345" s="40"/>
      <c r="C345" s="37"/>
      <c r="D345" s="45"/>
      <c r="E345" s="14"/>
      <c r="F345" s="15"/>
      <c r="G345" s="15"/>
    </row>
    <row r="346" spans="1:7" s="27" customFormat="1" x14ac:dyDescent="0.2">
      <c r="A346" s="40"/>
      <c r="C346" s="37"/>
      <c r="D346" s="45"/>
      <c r="E346" s="14"/>
      <c r="F346" s="15"/>
      <c r="G346" s="15"/>
    </row>
    <row r="347" spans="1:7" s="27" customFormat="1" x14ac:dyDescent="0.2">
      <c r="A347" s="40"/>
      <c r="C347" s="37"/>
      <c r="D347" s="45"/>
      <c r="E347" s="14"/>
      <c r="F347" s="15"/>
      <c r="G347" s="15"/>
    </row>
    <row r="348" spans="1:7" s="27" customFormat="1" x14ac:dyDescent="0.2">
      <c r="A348" s="40"/>
      <c r="C348" s="37"/>
      <c r="D348" s="45"/>
      <c r="E348" s="14"/>
      <c r="F348" s="15"/>
      <c r="G348" s="15"/>
    </row>
    <row r="349" spans="1:7" s="27" customFormat="1" x14ac:dyDescent="0.2">
      <c r="A349" s="40"/>
      <c r="C349" s="37"/>
      <c r="D349" s="45"/>
      <c r="E349" s="14"/>
      <c r="F349" s="15"/>
      <c r="G349" s="15"/>
    </row>
    <row r="350" spans="1:7" s="27" customFormat="1" x14ac:dyDescent="0.2">
      <c r="A350" s="40"/>
      <c r="C350" s="37"/>
      <c r="D350" s="45"/>
      <c r="E350" s="14"/>
      <c r="F350" s="15"/>
      <c r="G350" s="15"/>
    </row>
    <row r="351" spans="1:7" s="27" customFormat="1" x14ac:dyDescent="0.2">
      <c r="A351" s="40"/>
      <c r="C351" s="37"/>
      <c r="D351" s="45"/>
      <c r="E351" s="14"/>
      <c r="F351" s="15"/>
      <c r="G351" s="15"/>
    </row>
    <row r="352" spans="1:7" s="27" customFormat="1" x14ac:dyDescent="0.2">
      <c r="A352" s="40"/>
      <c r="C352" s="37"/>
      <c r="D352" s="45"/>
      <c r="E352" s="14"/>
      <c r="F352" s="15"/>
      <c r="G352" s="15"/>
    </row>
    <row r="353" spans="1:7" s="27" customFormat="1" x14ac:dyDescent="0.2">
      <c r="A353" s="40"/>
      <c r="C353" s="37"/>
      <c r="D353" s="45"/>
      <c r="E353" s="14"/>
      <c r="F353" s="15"/>
      <c r="G353" s="15"/>
    </row>
    <row r="354" spans="1:7" s="27" customFormat="1" x14ac:dyDescent="0.2">
      <c r="A354" s="40"/>
      <c r="C354" s="37"/>
      <c r="D354" s="45"/>
      <c r="E354" s="14"/>
      <c r="F354" s="15"/>
      <c r="G354" s="15"/>
    </row>
    <row r="355" spans="1:7" s="27" customFormat="1" x14ac:dyDescent="0.2">
      <c r="A355" s="40"/>
      <c r="C355" s="37"/>
      <c r="D355" s="45"/>
      <c r="E355" s="14"/>
      <c r="F355" s="15"/>
      <c r="G355" s="15"/>
    </row>
    <row r="356" spans="1:7" s="27" customFormat="1" x14ac:dyDescent="0.2">
      <c r="A356" s="40"/>
      <c r="C356" s="37"/>
      <c r="D356" s="45"/>
      <c r="E356" s="14"/>
      <c r="F356" s="15"/>
      <c r="G356" s="15"/>
    </row>
    <row r="357" spans="1:7" s="27" customFormat="1" x14ac:dyDescent="0.2">
      <c r="A357" s="40"/>
      <c r="C357" s="37"/>
      <c r="D357" s="45"/>
      <c r="E357" s="14"/>
      <c r="F357" s="15"/>
      <c r="G357" s="15"/>
    </row>
    <row r="358" spans="1:7" s="27" customFormat="1" x14ac:dyDescent="0.2">
      <c r="A358" s="40"/>
      <c r="C358" s="37"/>
      <c r="D358" s="45"/>
      <c r="E358" s="14"/>
      <c r="F358" s="15"/>
      <c r="G358" s="15"/>
    </row>
    <row r="359" spans="1:7" s="27" customFormat="1" x14ac:dyDescent="0.2">
      <c r="A359" s="40"/>
      <c r="C359" s="37"/>
      <c r="D359" s="45"/>
      <c r="E359" s="14"/>
      <c r="F359" s="15"/>
      <c r="G359" s="15"/>
    </row>
    <row r="360" spans="1:7" s="27" customFormat="1" x14ac:dyDescent="0.2">
      <c r="A360" s="40"/>
      <c r="C360" s="37"/>
      <c r="D360" s="45"/>
      <c r="E360" s="14"/>
      <c r="F360" s="15"/>
      <c r="G360" s="15"/>
    </row>
    <row r="361" spans="1:7" s="27" customFormat="1" x14ac:dyDescent="0.2">
      <c r="A361" s="40"/>
      <c r="C361" s="37"/>
      <c r="D361" s="45"/>
      <c r="E361" s="14"/>
      <c r="F361" s="15"/>
      <c r="G361" s="15"/>
    </row>
    <row r="362" spans="1:7" s="27" customFormat="1" x14ac:dyDescent="0.2">
      <c r="A362" s="40"/>
      <c r="C362" s="37"/>
      <c r="D362" s="45"/>
      <c r="E362" s="14"/>
      <c r="F362" s="15"/>
      <c r="G362" s="15"/>
    </row>
    <row r="363" spans="1:7" s="27" customFormat="1" x14ac:dyDescent="0.2">
      <c r="A363" s="40"/>
      <c r="C363" s="37"/>
      <c r="D363" s="45"/>
      <c r="E363" s="14"/>
      <c r="F363" s="15"/>
      <c r="G363" s="15"/>
    </row>
    <row r="364" spans="1:7" s="27" customFormat="1" x14ac:dyDescent="0.2">
      <c r="A364" s="40"/>
      <c r="C364" s="37"/>
      <c r="D364" s="45"/>
      <c r="E364" s="14"/>
      <c r="F364" s="15"/>
      <c r="G364" s="15"/>
    </row>
    <row r="365" spans="1:7" s="27" customFormat="1" x14ac:dyDescent="0.2">
      <c r="A365" s="40"/>
      <c r="C365" s="37"/>
      <c r="D365" s="45"/>
      <c r="E365" s="14"/>
      <c r="F365" s="15"/>
      <c r="G365" s="15"/>
    </row>
    <row r="366" spans="1:7" s="27" customFormat="1" x14ac:dyDescent="0.2">
      <c r="A366" s="40"/>
      <c r="C366" s="37"/>
      <c r="D366" s="45"/>
      <c r="E366" s="14"/>
      <c r="F366" s="15"/>
      <c r="G366" s="15"/>
    </row>
    <row r="367" spans="1:7" s="27" customFormat="1" x14ac:dyDescent="0.2">
      <c r="A367" s="40"/>
      <c r="C367" s="37"/>
      <c r="D367" s="45"/>
      <c r="E367" s="14"/>
      <c r="F367" s="15"/>
      <c r="G367" s="15"/>
    </row>
    <row r="368" spans="1:7" s="27" customFormat="1" x14ac:dyDescent="0.2">
      <c r="A368" s="40"/>
      <c r="C368" s="37"/>
      <c r="D368" s="45"/>
      <c r="E368" s="14"/>
      <c r="F368" s="15"/>
      <c r="G368" s="15"/>
    </row>
    <row r="369" spans="1:7" s="27" customFormat="1" x14ac:dyDescent="0.2">
      <c r="A369" s="40"/>
      <c r="C369" s="37"/>
      <c r="D369" s="45"/>
      <c r="E369" s="14"/>
      <c r="F369" s="15"/>
      <c r="G369" s="15"/>
    </row>
    <row r="370" spans="1:7" s="27" customFormat="1" x14ac:dyDescent="0.2">
      <c r="A370" s="40"/>
      <c r="C370" s="37"/>
      <c r="D370" s="45"/>
      <c r="E370" s="14"/>
      <c r="F370" s="15"/>
      <c r="G370" s="15"/>
    </row>
    <row r="371" spans="1:7" s="27" customFormat="1" x14ac:dyDescent="0.2">
      <c r="A371" s="40"/>
      <c r="C371" s="37"/>
      <c r="D371" s="45"/>
      <c r="E371" s="14"/>
      <c r="F371" s="15"/>
      <c r="G371" s="15"/>
    </row>
    <row r="372" spans="1:7" s="27" customFormat="1" x14ac:dyDescent="0.2">
      <c r="A372" s="40"/>
      <c r="C372" s="37"/>
      <c r="D372" s="45"/>
      <c r="E372" s="14"/>
      <c r="F372" s="15"/>
      <c r="G372" s="15"/>
    </row>
    <row r="373" spans="1:7" s="27" customFormat="1" x14ac:dyDescent="0.2">
      <c r="A373" s="40"/>
      <c r="C373" s="37"/>
      <c r="D373" s="45"/>
      <c r="E373" s="14"/>
      <c r="F373" s="15"/>
      <c r="G373" s="15"/>
    </row>
    <row r="374" spans="1:7" s="27" customFormat="1" x14ac:dyDescent="0.2">
      <c r="A374" s="40"/>
      <c r="C374" s="37"/>
      <c r="D374" s="45"/>
      <c r="E374" s="14"/>
      <c r="F374" s="15"/>
      <c r="G374" s="15"/>
    </row>
    <row r="375" spans="1:7" s="27" customFormat="1" x14ac:dyDescent="0.2">
      <c r="A375" s="40"/>
      <c r="C375" s="37"/>
      <c r="D375" s="45"/>
      <c r="E375" s="14"/>
      <c r="F375" s="15"/>
      <c r="G375" s="15"/>
    </row>
    <row r="376" spans="1:7" s="27" customFormat="1" x14ac:dyDescent="0.2">
      <c r="A376" s="40"/>
      <c r="C376" s="37"/>
      <c r="D376" s="45"/>
      <c r="E376" s="14"/>
      <c r="F376" s="15"/>
      <c r="G376" s="15"/>
    </row>
    <row r="377" spans="1:7" s="27" customFormat="1" x14ac:dyDescent="0.2">
      <c r="A377" s="40"/>
      <c r="C377" s="37"/>
      <c r="D377" s="45"/>
      <c r="E377" s="14"/>
      <c r="F377" s="15"/>
      <c r="G377" s="15"/>
    </row>
    <row r="378" spans="1:7" s="27" customFormat="1" x14ac:dyDescent="0.2">
      <c r="A378" s="40"/>
      <c r="C378" s="37"/>
      <c r="D378" s="45"/>
      <c r="E378" s="14"/>
      <c r="F378" s="15"/>
      <c r="G378" s="15"/>
    </row>
    <row r="379" spans="1:7" s="27" customFormat="1" x14ac:dyDescent="0.2">
      <c r="A379" s="40"/>
      <c r="C379" s="37"/>
      <c r="D379" s="45"/>
      <c r="E379" s="14"/>
      <c r="F379" s="15"/>
      <c r="G379" s="15"/>
    </row>
    <row r="380" spans="1:7" s="27" customFormat="1" x14ac:dyDescent="0.2">
      <c r="A380" s="40"/>
      <c r="C380" s="37"/>
      <c r="D380" s="45"/>
      <c r="E380" s="14"/>
      <c r="F380" s="15"/>
      <c r="G380" s="15"/>
    </row>
    <row r="381" spans="1:7" s="27" customFormat="1" x14ac:dyDescent="0.2">
      <c r="A381" s="40"/>
      <c r="C381" s="37"/>
      <c r="D381" s="45"/>
      <c r="E381" s="14"/>
      <c r="F381" s="15"/>
      <c r="G381" s="15"/>
    </row>
    <row r="382" spans="1:7" s="27" customFormat="1" x14ac:dyDescent="0.2">
      <c r="A382" s="40"/>
      <c r="C382" s="37"/>
      <c r="D382" s="45"/>
      <c r="E382" s="14"/>
      <c r="F382" s="15"/>
      <c r="G382" s="15"/>
    </row>
    <row r="383" spans="1:7" s="27" customFormat="1" x14ac:dyDescent="0.2">
      <c r="A383" s="40"/>
      <c r="C383" s="37"/>
      <c r="D383" s="45"/>
      <c r="E383" s="14"/>
      <c r="F383" s="15"/>
      <c r="G383" s="15"/>
    </row>
    <row r="384" spans="1:7" s="27" customFormat="1" x14ac:dyDescent="0.2">
      <c r="A384" s="40"/>
      <c r="C384" s="37"/>
      <c r="D384" s="45"/>
      <c r="E384" s="14"/>
      <c r="F384" s="15"/>
      <c r="G384" s="15"/>
    </row>
    <row r="385" spans="1:7" s="27" customFormat="1" x14ac:dyDescent="0.2">
      <c r="A385" s="40"/>
      <c r="C385" s="37"/>
      <c r="D385" s="45"/>
      <c r="E385" s="14"/>
      <c r="F385" s="15"/>
      <c r="G385" s="15"/>
    </row>
    <row r="386" spans="1:7" s="27" customFormat="1" x14ac:dyDescent="0.2">
      <c r="A386" s="40"/>
      <c r="C386" s="37"/>
      <c r="D386" s="45"/>
      <c r="E386" s="14"/>
      <c r="F386" s="15"/>
      <c r="G386" s="15"/>
    </row>
    <row r="387" spans="1:7" s="27" customFormat="1" x14ac:dyDescent="0.2">
      <c r="A387" s="40"/>
      <c r="C387" s="37"/>
      <c r="D387" s="45"/>
      <c r="E387" s="14"/>
      <c r="F387" s="15"/>
      <c r="G387" s="15"/>
    </row>
    <row r="388" spans="1:7" s="27" customFormat="1" x14ac:dyDescent="0.2">
      <c r="A388" s="40"/>
      <c r="C388" s="37"/>
      <c r="D388" s="45"/>
      <c r="E388" s="14"/>
      <c r="F388" s="15"/>
      <c r="G388" s="15"/>
    </row>
    <row r="389" spans="1:7" s="27" customFormat="1" x14ac:dyDescent="0.2">
      <c r="A389" s="40"/>
      <c r="C389" s="37"/>
      <c r="D389" s="45"/>
      <c r="E389" s="14"/>
      <c r="F389" s="15"/>
      <c r="G389" s="15"/>
    </row>
    <row r="390" spans="1:7" s="27" customFormat="1" x14ac:dyDescent="0.2">
      <c r="A390" s="40"/>
      <c r="C390" s="37"/>
      <c r="D390" s="45"/>
      <c r="E390" s="14"/>
      <c r="F390" s="15"/>
      <c r="G390" s="15"/>
    </row>
    <row r="391" spans="1:7" s="27" customFormat="1" x14ac:dyDescent="0.2">
      <c r="A391" s="40"/>
      <c r="C391" s="37"/>
      <c r="D391" s="45"/>
      <c r="E391" s="14"/>
      <c r="F391" s="15"/>
      <c r="G391" s="15"/>
    </row>
    <row r="392" spans="1:7" s="27" customFormat="1" x14ac:dyDescent="0.2">
      <c r="A392" s="40"/>
      <c r="C392" s="37"/>
      <c r="D392" s="45"/>
      <c r="E392" s="14"/>
      <c r="F392" s="15"/>
      <c r="G392" s="15"/>
    </row>
    <row r="393" spans="1:7" s="27" customFormat="1" x14ac:dyDescent="0.2">
      <c r="A393" s="40"/>
      <c r="C393" s="37"/>
      <c r="D393" s="45"/>
      <c r="E393" s="14"/>
      <c r="F393" s="15"/>
      <c r="G393" s="15"/>
    </row>
    <row r="394" spans="1:7" s="27" customFormat="1" x14ac:dyDescent="0.2">
      <c r="A394" s="40"/>
      <c r="C394" s="37"/>
      <c r="D394" s="45"/>
      <c r="E394" s="14"/>
      <c r="F394" s="15"/>
      <c r="G394" s="15"/>
    </row>
    <row r="395" spans="1:7" s="27" customFormat="1" x14ac:dyDescent="0.2">
      <c r="A395" s="40"/>
      <c r="C395" s="37"/>
      <c r="D395" s="45"/>
      <c r="E395" s="14"/>
      <c r="F395" s="15"/>
      <c r="G395" s="15"/>
    </row>
    <row r="396" spans="1:7" s="27" customFormat="1" x14ac:dyDescent="0.2">
      <c r="A396" s="40"/>
      <c r="C396" s="37"/>
      <c r="D396" s="45"/>
      <c r="E396" s="14"/>
      <c r="F396" s="15"/>
      <c r="G396" s="15"/>
    </row>
    <row r="397" spans="1:7" s="27" customFormat="1" x14ac:dyDescent="0.2">
      <c r="A397" s="40"/>
      <c r="C397" s="37"/>
      <c r="D397" s="45"/>
      <c r="E397" s="14"/>
      <c r="F397" s="15"/>
      <c r="G397" s="15"/>
    </row>
    <row r="398" spans="1:7" s="27" customFormat="1" x14ac:dyDescent="0.2">
      <c r="A398" s="40"/>
      <c r="C398" s="37"/>
      <c r="D398" s="45"/>
      <c r="E398" s="14"/>
      <c r="F398" s="15"/>
      <c r="G398" s="15"/>
    </row>
    <row r="399" spans="1:7" s="27" customFormat="1" x14ac:dyDescent="0.2">
      <c r="A399" s="40"/>
      <c r="C399" s="37"/>
      <c r="D399" s="45"/>
      <c r="E399" s="14"/>
      <c r="F399" s="15"/>
      <c r="G399" s="15"/>
    </row>
    <row r="400" spans="1:7" s="27" customFormat="1" x14ac:dyDescent="0.2">
      <c r="A400" s="40"/>
      <c r="C400" s="37"/>
      <c r="D400" s="45"/>
      <c r="E400" s="14"/>
      <c r="F400" s="15"/>
      <c r="G400" s="15"/>
    </row>
    <row r="401" spans="1:7" s="27" customFormat="1" x14ac:dyDescent="0.2">
      <c r="A401" s="40"/>
      <c r="C401" s="37"/>
      <c r="D401" s="45"/>
      <c r="E401" s="14"/>
      <c r="F401" s="15"/>
      <c r="G401" s="15"/>
    </row>
    <row r="402" spans="1:7" s="27" customFormat="1" x14ac:dyDescent="0.2">
      <c r="A402" s="40"/>
      <c r="C402" s="37"/>
      <c r="D402" s="45"/>
      <c r="E402" s="14"/>
      <c r="F402" s="15"/>
      <c r="G402" s="15"/>
    </row>
    <row r="403" spans="1:7" s="27" customFormat="1" x14ac:dyDescent="0.2">
      <c r="A403" s="40"/>
      <c r="C403" s="37"/>
      <c r="D403" s="45"/>
      <c r="E403" s="14"/>
      <c r="F403" s="15"/>
      <c r="G403" s="15"/>
    </row>
    <row r="404" spans="1:7" s="27" customFormat="1" x14ac:dyDescent="0.2">
      <c r="A404" s="40"/>
      <c r="C404" s="37"/>
      <c r="D404" s="45"/>
      <c r="E404" s="14"/>
      <c r="F404" s="15"/>
      <c r="G404" s="15"/>
    </row>
  </sheetData>
  <sheetProtection algorithmName="SHA-512" hashValue="d5GpOtmsfWNqwtIYB6P5MNe6D2/wZoPTHtXihrROVqr4WbMnw4LJ7p8B/6lPUL3MhniNz9j9qasOmVzcsfbMgA==" saltValue="0gOOWloJszxLO7wKmHLdAw==" spinCount="100000" sheet="1" objects="1" scenarios="1"/>
  <phoneticPr fontId="1" type="noConversion"/>
  <pageMargins left="0.98425196850393704" right="0.39370078740157483" top="0.98425196850393704" bottom="0.98425196850393704" header="0.51181102362204722" footer="0"/>
  <pageSetup paperSize="9" scale="91" orientation="portrait" horizontalDpi="4294967293" verticalDpi="300" r:id="rId1"/>
  <headerFooter alignWithMargins="0">
    <oddHeader>&amp;R&amp;8
&amp;"Times New Roman,Poševno"&amp;10Št.projekta: 705/2018</oddHeader>
    <oddFooter>&amp;C3.4.2.3.1 PREDRAČUN Z REKAPITULACIJO - 1. FAZA - KOREKCIJA 2020</oddFooter>
  </headerFooter>
  <rowBreaks count="2" manualBreakCount="2">
    <brk id="122" max="16383" man="1"/>
    <brk id="1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82"/>
  <sheetViews>
    <sheetView workbookViewId="0">
      <selection activeCell="E8" sqref="E8"/>
    </sheetView>
  </sheetViews>
  <sheetFormatPr defaultRowHeight="14.25" x14ac:dyDescent="0.2"/>
  <cols>
    <col min="1" max="1" width="5.7109375" style="132" customWidth="1"/>
    <col min="2" max="2" width="48.7109375" style="134" customWidth="1"/>
    <col min="3" max="3" width="6.5703125" style="134" customWidth="1"/>
    <col min="4" max="4" width="8.7109375" style="135" bestFit="1" customWidth="1"/>
    <col min="5" max="5" width="9" style="136" bestFit="1" customWidth="1"/>
    <col min="6" max="6" width="12.42578125" style="136" bestFit="1" customWidth="1"/>
    <col min="7" max="7" width="16.28515625" style="137" bestFit="1" customWidth="1"/>
    <col min="8" max="8" width="12.7109375" style="137" bestFit="1" customWidth="1"/>
    <col min="9" max="256" width="9.140625" style="137"/>
    <col min="257" max="257" width="5.7109375" style="137" customWidth="1"/>
    <col min="258" max="258" width="48.7109375" style="137" customWidth="1"/>
    <col min="259" max="259" width="6.140625" style="137" bestFit="1" customWidth="1"/>
    <col min="260" max="260" width="6.7109375" style="137" customWidth="1"/>
    <col min="261" max="261" width="13.85546875" style="137" customWidth="1"/>
    <col min="262" max="262" width="17.7109375" style="137" customWidth="1"/>
    <col min="263" max="263" width="16.28515625" style="137" bestFit="1" customWidth="1"/>
    <col min="264" max="264" width="12.7109375" style="137" bestFit="1" customWidth="1"/>
    <col min="265" max="512" width="9.140625" style="137"/>
    <col min="513" max="513" width="5.7109375" style="137" customWidth="1"/>
    <col min="514" max="514" width="48.7109375" style="137" customWidth="1"/>
    <col min="515" max="515" width="6.140625" style="137" bestFit="1" customWidth="1"/>
    <col min="516" max="516" width="6.7109375" style="137" customWidth="1"/>
    <col min="517" max="517" width="13.85546875" style="137" customWidth="1"/>
    <col min="518" max="518" width="17.7109375" style="137" customWidth="1"/>
    <col min="519" max="519" width="16.28515625" style="137" bestFit="1" customWidth="1"/>
    <col min="520" max="520" width="12.7109375" style="137" bestFit="1" customWidth="1"/>
    <col min="521" max="768" width="9.140625" style="137"/>
    <col min="769" max="769" width="5.7109375" style="137" customWidth="1"/>
    <col min="770" max="770" width="48.7109375" style="137" customWidth="1"/>
    <col min="771" max="771" width="6.140625" style="137" bestFit="1" customWidth="1"/>
    <col min="772" max="772" width="6.7109375" style="137" customWidth="1"/>
    <col min="773" max="773" width="13.85546875" style="137" customWidth="1"/>
    <col min="774" max="774" width="17.7109375" style="137" customWidth="1"/>
    <col min="775" max="775" width="16.28515625" style="137" bestFit="1" customWidth="1"/>
    <col min="776" max="776" width="12.7109375" style="137" bestFit="1" customWidth="1"/>
    <col min="777" max="1024" width="9.140625" style="137"/>
    <col min="1025" max="1025" width="5.7109375" style="137" customWidth="1"/>
    <col min="1026" max="1026" width="48.7109375" style="137" customWidth="1"/>
    <col min="1027" max="1027" width="6.140625" style="137" bestFit="1" customWidth="1"/>
    <col min="1028" max="1028" width="6.7109375" style="137" customWidth="1"/>
    <col min="1029" max="1029" width="13.85546875" style="137" customWidth="1"/>
    <col min="1030" max="1030" width="17.7109375" style="137" customWidth="1"/>
    <col min="1031" max="1031" width="16.28515625" style="137" bestFit="1" customWidth="1"/>
    <col min="1032" max="1032" width="12.7109375" style="137" bestFit="1" customWidth="1"/>
    <col min="1033" max="1280" width="9.140625" style="137"/>
    <col min="1281" max="1281" width="5.7109375" style="137" customWidth="1"/>
    <col min="1282" max="1282" width="48.7109375" style="137" customWidth="1"/>
    <col min="1283" max="1283" width="6.140625" style="137" bestFit="1" customWidth="1"/>
    <col min="1284" max="1284" width="6.7109375" style="137" customWidth="1"/>
    <col min="1285" max="1285" width="13.85546875" style="137" customWidth="1"/>
    <col min="1286" max="1286" width="17.7109375" style="137" customWidth="1"/>
    <col min="1287" max="1287" width="16.28515625" style="137" bestFit="1" customWidth="1"/>
    <col min="1288" max="1288" width="12.7109375" style="137" bestFit="1" customWidth="1"/>
    <col min="1289" max="1536" width="9.140625" style="137"/>
    <col min="1537" max="1537" width="5.7109375" style="137" customWidth="1"/>
    <col min="1538" max="1538" width="48.7109375" style="137" customWidth="1"/>
    <col min="1539" max="1539" width="6.140625" style="137" bestFit="1" customWidth="1"/>
    <col min="1540" max="1540" width="6.7109375" style="137" customWidth="1"/>
    <col min="1541" max="1541" width="13.85546875" style="137" customWidth="1"/>
    <col min="1542" max="1542" width="17.7109375" style="137" customWidth="1"/>
    <col min="1543" max="1543" width="16.28515625" style="137" bestFit="1" customWidth="1"/>
    <col min="1544" max="1544" width="12.7109375" style="137" bestFit="1" customWidth="1"/>
    <col min="1545" max="1792" width="9.140625" style="137"/>
    <col min="1793" max="1793" width="5.7109375" style="137" customWidth="1"/>
    <col min="1794" max="1794" width="48.7109375" style="137" customWidth="1"/>
    <col min="1795" max="1795" width="6.140625" style="137" bestFit="1" customWidth="1"/>
    <col min="1796" max="1796" width="6.7109375" style="137" customWidth="1"/>
    <col min="1797" max="1797" width="13.85546875" style="137" customWidth="1"/>
    <col min="1798" max="1798" width="17.7109375" style="137" customWidth="1"/>
    <col min="1799" max="1799" width="16.28515625" style="137" bestFit="1" customWidth="1"/>
    <col min="1800" max="1800" width="12.7109375" style="137" bestFit="1" customWidth="1"/>
    <col min="1801" max="2048" width="9.140625" style="137"/>
    <col min="2049" max="2049" width="5.7109375" style="137" customWidth="1"/>
    <col min="2050" max="2050" width="48.7109375" style="137" customWidth="1"/>
    <col min="2051" max="2051" width="6.140625" style="137" bestFit="1" customWidth="1"/>
    <col min="2052" max="2052" width="6.7109375" style="137" customWidth="1"/>
    <col min="2053" max="2053" width="13.85546875" style="137" customWidth="1"/>
    <col min="2054" max="2054" width="17.7109375" style="137" customWidth="1"/>
    <col min="2055" max="2055" width="16.28515625" style="137" bestFit="1" customWidth="1"/>
    <col min="2056" max="2056" width="12.7109375" style="137" bestFit="1" customWidth="1"/>
    <col min="2057" max="2304" width="9.140625" style="137"/>
    <col min="2305" max="2305" width="5.7109375" style="137" customWidth="1"/>
    <col min="2306" max="2306" width="48.7109375" style="137" customWidth="1"/>
    <col min="2307" max="2307" width="6.140625" style="137" bestFit="1" customWidth="1"/>
    <col min="2308" max="2308" width="6.7109375" style="137" customWidth="1"/>
    <col min="2309" max="2309" width="13.85546875" style="137" customWidth="1"/>
    <col min="2310" max="2310" width="17.7109375" style="137" customWidth="1"/>
    <col min="2311" max="2311" width="16.28515625" style="137" bestFit="1" customWidth="1"/>
    <col min="2312" max="2312" width="12.7109375" style="137" bestFit="1" customWidth="1"/>
    <col min="2313" max="2560" width="9.140625" style="137"/>
    <col min="2561" max="2561" width="5.7109375" style="137" customWidth="1"/>
    <col min="2562" max="2562" width="48.7109375" style="137" customWidth="1"/>
    <col min="2563" max="2563" width="6.140625" style="137" bestFit="1" customWidth="1"/>
    <col min="2564" max="2564" width="6.7109375" style="137" customWidth="1"/>
    <col min="2565" max="2565" width="13.85546875" style="137" customWidth="1"/>
    <col min="2566" max="2566" width="17.7109375" style="137" customWidth="1"/>
    <col min="2567" max="2567" width="16.28515625" style="137" bestFit="1" customWidth="1"/>
    <col min="2568" max="2568" width="12.7109375" style="137" bestFit="1" customWidth="1"/>
    <col min="2569" max="2816" width="9.140625" style="137"/>
    <col min="2817" max="2817" width="5.7109375" style="137" customWidth="1"/>
    <col min="2818" max="2818" width="48.7109375" style="137" customWidth="1"/>
    <col min="2819" max="2819" width="6.140625" style="137" bestFit="1" customWidth="1"/>
    <col min="2820" max="2820" width="6.7109375" style="137" customWidth="1"/>
    <col min="2821" max="2821" width="13.85546875" style="137" customWidth="1"/>
    <col min="2822" max="2822" width="17.7109375" style="137" customWidth="1"/>
    <col min="2823" max="2823" width="16.28515625" style="137" bestFit="1" customWidth="1"/>
    <col min="2824" max="2824" width="12.7109375" style="137" bestFit="1" customWidth="1"/>
    <col min="2825" max="3072" width="9.140625" style="137"/>
    <col min="3073" max="3073" width="5.7109375" style="137" customWidth="1"/>
    <col min="3074" max="3074" width="48.7109375" style="137" customWidth="1"/>
    <col min="3075" max="3075" width="6.140625" style="137" bestFit="1" customWidth="1"/>
    <col min="3076" max="3076" width="6.7109375" style="137" customWidth="1"/>
    <col min="3077" max="3077" width="13.85546875" style="137" customWidth="1"/>
    <col min="3078" max="3078" width="17.7109375" style="137" customWidth="1"/>
    <col min="3079" max="3079" width="16.28515625" style="137" bestFit="1" customWidth="1"/>
    <col min="3080" max="3080" width="12.7109375" style="137" bestFit="1" customWidth="1"/>
    <col min="3081" max="3328" width="9.140625" style="137"/>
    <col min="3329" max="3329" width="5.7109375" style="137" customWidth="1"/>
    <col min="3330" max="3330" width="48.7109375" style="137" customWidth="1"/>
    <col min="3331" max="3331" width="6.140625" style="137" bestFit="1" customWidth="1"/>
    <col min="3332" max="3332" width="6.7109375" style="137" customWidth="1"/>
    <col min="3333" max="3333" width="13.85546875" style="137" customWidth="1"/>
    <col min="3334" max="3334" width="17.7109375" style="137" customWidth="1"/>
    <col min="3335" max="3335" width="16.28515625" style="137" bestFit="1" customWidth="1"/>
    <col min="3336" max="3336" width="12.7109375" style="137" bestFit="1" customWidth="1"/>
    <col min="3337" max="3584" width="9.140625" style="137"/>
    <col min="3585" max="3585" width="5.7109375" style="137" customWidth="1"/>
    <col min="3586" max="3586" width="48.7109375" style="137" customWidth="1"/>
    <col min="3587" max="3587" width="6.140625" style="137" bestFit="1" customWidth="1"/>
    <col min="3588" max="3588" width="6.7109375" style="137" customWidth="1"/>
    <col min="3589" max="3589" width="13.85546875" style="137" customWidth="1"/>
    <col min="3590" max="3590" width="17.7109375" style="137" customWidth="1"/>
    <col min="3591" max="3591" width="16.28515625" style="137" bestFit="1" customWidth="1"/>
    <col min="3592" max="3592" width="12.7109375" style="137" bestFit="1" customWidth="1"/>
    <col min="3593" max="3840" width="9.140625" style="137"/>
    <col min="3841" max="3841" width="5.7109375" style="137" customWidth="1"/>
    <col min="3842" max="3842" width="48.7109375" style="137" customWidth="1"/>
    <col min="3843" max="3843" width="6.140625" style="137" bestFit="1" customWidth="1"/>
    <col min="3844" max="3844" width="6.7109375" style="137" customWidth="1"/>
    <col min="3845" max="3845" width="13.85546875" style="137" customWidth="1"/>
    <col min="3846" max="3846" width="17.7109375" style="137" customWidth="1"/>
    <col min="3847" max="3847" width="16.28515625" style="137" bestFit="1" customWidth="1"/>
    <col min="3848" max="3848" width="12.7109375" style="137" bestFit="1" customWidth="1"/>
    <col min="3849" max="4096" width="9.140625" style="137"/>
    <col min="4097" max="4097" width="5.7109375" style="137" customWidth="1"/>
    <col min="4098" max="4098" width="48.7109375" style="137" customWidth="1"/>
    <col min="4099" max="4099" width="6.140625" style="137" bestFit="1" customWidth="1"/>
    <col min="4100" max="4100" width="6.7109375" style="137" customWidth="1"/>
    <col min="4101" max="4101" width="13.85546875" style="137" customWidth="1"/>
    <col min="4102" max="4102" width="17.7109375" style="137" customWidth="1"/>
    <col min="4103" max="4103" width="16.28515625" style="137" bestFit="1" customWidth="1"/>
    <col min="4104" max="4104" width="12.7109375" style="137" bestFit="1" customWidth="1"/>
    <col min="4105" max="4352" width="9.140625" style="137"/>
    <col min="4353" max="4353" width="5.7109375" style="137" customWidth="1"/>
    <col min="4354" max="4354" width="48.7109375" style="137" customWidth="1"/>
    <col min="4355" max="4355" width="6.140625" style="137" bestFit="1" customWidth="1"/>
    <col min="4356" max="4356" width="6.7109375" style="137" customWidth="1"/>
    <col min="4357" max="4357" width="13.85546875" style="137" customWidth="1"/>
    <col min="4358" max="4358" width="17.7109375" style="137" customWidth="1"/>
    <col min="4359" max="4359" width="16.28515625" style="137" bestFit="1" customWidth="1"/>
    <col min="4360" max="4360" width="12.7109375" style="137" bestFit="1" customWidth="1"/>
    <col min="4361" max="4608" width="9.140625" style="137"/>
    <col min="4609" max="4609" width="5.7109375" style="137" customWidth="1"/>
    <col min="4610" max="4610" width="48.7109375" style="137" customWidth="1"/>
    <col min="4611" max="4611" width="6.140625" style="137" bestFit="1" customWidth="1"/>
    <col min="4612" max="4612" width="6.7109375" style="137" customWidth="1"/>
    <col min="4613" max="4613" width="13.85546875" style="137" customWidth="1"/>
    <col min="4614" max="4614" width="17.7109375" style="137" customWidth="1"/>
    <col min="4615" max="4615" width="16.28515625" style="137" bestFit="1" customWidth="1"/>
    <col min="4616" max="4616" width="12.7109375" style="137" bestFit="1" customWidth="1"/>
    <col min="4617" max="4864" width="9.140625" style="137"/>
    <col min="4865" max="4865" width="5.7109375" style="137" customWidth="1"/>
    <col min="4866" max="4866" width="48.7109375" style="137" customWidth="1"/>
    <col min="4867" max="4867" width="6.140625" style="137" bestFit="1" customWidth="1"/>
    <col min="4868" max="4868" width="6.7109375" style="137" customWidth="1"/>
    <col min="4869" max="4869" width="13.85546875" style="137" customWidth="1"/>
    <col min="4870" max="4870" width="17.7109375" style="137" customWidth="1"/>
    <col min="4871" max="4871" width="16.28515625" style="137" bestFit="1" customWidth="1"/>
    <col min="4872" max="4872" width="12.7109375" style="137" bestFit="1" customWidth="1"/>
    <col min="4873" max="5120" width="9.140625" style="137"/>
    <col min="5121" max="5121" width="5.7109375" style="137" customWidth="1"/>
    <col min="5122" max="5122" width="48.7109375" style="137" customWidth="1"/>
    <col min="5123" max="5123" width="6.140625" style="137" bestFit="1" customWidth="1"/>
    <col min="5124" max="5124" width="6.7109375" style="137" customWidth="1"/>
    <col min="5125" max="5125" width="13.85546875" style="137" customWidth="1"/>
    <col min="5126" max="5126" width="17.7109375" style="137" customWidth="1"/>
    <col min="5127" max="5127" width="16.28515625" style="137" bestFit="1" customWidth="1"/>
    <col min="5128" max="5128" width="12.7109375" style="137" bestFit="1" customWidth="1"/>
    <col min="5129" max="5376" width="9.140625" style="137"/>
    <col min="5377" max="5377" width="5.7109375" style="137" customWidth="1"/>
    <col min="5378" max="5378" width="48.7109375" style="137" customWidth="1"/>
    <col min="5379" max="5379" width="6.140625" style="137" bestFit="1" customWidth="1"/>
    <col min="5380" max="5380" width="6.7109375" style="137" customWidth="1"/>
    <col min="5381" max="5381" width="13.85546875" style="137" customWidth="1"/>
    <col min="5382" max="5382" width="17.7109375" style="137" customWidth="1"/>
    <col min="5383" max="5383" width="16.28515625" style="137" bestFit="1" customWidth="1"/>
    <col min="5384" max="5384" width="12.7109375" style="137" bestFit="1" customWidth="1"/>
    <col min="5385" max="5632" width="9.140625" style="137"/>
    <col min="5633" max="5633" width="5.7109375" style="137" customWidth="1"/>
    <col min="5634" max="5634" width="48.7109375" style="137" customWidth="1"/>
    <col min="5635" max="5635" width="6.140625" style="137" bestFit="1" customWidth="1"/>
    <col min="5636" max="5636" width="6.7109375" style="137" customWidth="1"/>
    <col min="5637" max="5637" width="13.85546875" style="137" customWidth="1"/>
    <col min="5638" max="5638" width="17.7109375" style="137" customWidth="1"/>
    <col min="5639" max="5639" width="16.28515625" style="137" bestFit="1" customWidth="1"/>
    <col min="5640" max="5640" width="12.7109375" style="137" bestFit="1" customWidth="1"/>
    <col min="5641" max="5888" width="9.140625" style="137"/>
    <col min="5889" max="5889" width="5.7109375" style="137" customWidth="1"/>
    <col min="5890" max="5890" width="48.7109375" style="137" customWidth="1"/>
    <col min="5891" max="5891" width="6.140625" style="137" bestFit="1" customWidth="1"/>
    <col min="5892" max="5892" width="6.7109375" style="137" customWidth="1"/>
    <col min="5893" max="5893" width="13.85546875" style="137" customWidth="1"/>
    <col min="5894" max="5894" width="17.7109375" style="137" customWidth="1"/>
    <col min="5895" max="5895" width="16.28515625" style="137" bestFit="1" customWidth="1"/>
    <col min="5896" max="5896" width="12.7109375" style="137" bestFit="1" customWidth="1"/>
    <col min="5897" max="6144" width="9.140625" style="137"/>
    <col min="6145" max="6145" width="5.7109375" style="137" customWidth="1"/>
    <col min="6146" max="6146" width="48.7109375" style="137" customWidth="1"/>
    <col min="6147" max="6147" width="6.140625" style="137" bestFit="1" customWidth="1"/>
    <col min="6148" max="6148" width="6.7109375" style="137" customWidth="1"/>
    <col min="6149" max="6149" width="13.85546875" style="137" customWidth="1"/>
    <col min="6150" max="6150" width="17.7109375" style="137" customWidth="1"/>
    <col min="6151" max="6151" width="16.28515625" style="137" bestFit="1" customWidth="1"/>
    <col min="6152" max="6152" width="12.7109375" style="137" bestFit="1" customWidth="1"/>
    <col min="6153" max="6400" width="9.140625" style="137"/>
    <col min="6401" max="6401" width="5.7109375" style="137" customWidth="1"/>
    <col min="6402" max="6402" width="48.7109375" style="137" customWidth="1"/>
    <col min="6403" max="6403" width="6.140625" style="137" bestFit="1" customWidth="1"/>
    <col min="6404" max="6404" width="6.7109375" style="137" customWidth="1"/>
    <col min="6405" max="6405" width="13.85546875" style="137" customWidth="1"/>
    <col min="6406" max="6406" width="17.7109375" style="137" customWidth="1"/>
    <col min="6407" max="6407" width="16.28515625" style="137" bestFit="1" customWidth="1"/>
    <col min="6408" max="6408" width="12.7109375" style="137" bestFit="1" customWidth="1"/>
    <col min="6409" max="6656" width="9.140625" style="137"/>
    <col min="6657" max="6657" width="5.7109375" style="137" customWidth="1"/>
    <col min="6658" max="6658" width="48.7109375" style="137" customWidth="1"/>
    <col min="6659" max="6659" width="6.140625" style="137" bestFit="1" customWidth="1"/>
    <col min="6660" max="6660" width="6.7109375" style="137" customWidth="1"/>
    <col min="6661" max="6661" width="13.85546875" style="137" customWidth="1"/>
    <col min="6662" max="6662" width="17.7109375" style="137" customWidth="1"/>
    <col min="6663" max="6663" width="16.28515625" style="137" bestFit="1" customWidth="1"/>
    <col min="6664" max="6664" width="12.7109375" style="137" bestFit="1" customWidth="1"/>
    <col min="6665" max="6912" width="9.140625" style="137"/>
    <col min="6913" max="6913" width="5.7109375" style="137" customWidth="1"/>
    <col min="6914" max="6914" width="48.7109375" style="137" customWidth="1"/>
    <col min="6915" max="6915" width="6.140625" style="137" bestFit="1" customWidth="1"/>
    <col min="6916" max="6916" width="6.7109375" style="137" customWidth="1"/>
    <col min="6917" max="6917" width="13.85546875" style="137" customWidth="1"/>
    <col min="6918" max="6918" width="17.7109375" style="137" customWidth="1"/>
    <col min="6919" max="6919" width="16.28515625" style="137" bestFit="1" customWidth="1"/>
    <col min="6920" max="6920" width="12.7109375" style="137" bestFit="1" customWidth="1"/>
    <col min="6921" max="7168" width="9.140625" style="137"/>
    <col min="7169" max="7169" width="5.7109375" style="137" customWidth="1"/>
    <col min="7170" max="7170" width="48.7109375" style="137" customWidth="1"/>
    <col min="7171" max="7171" width="6.140625" style="137" bestFit="1" customWidth="1"/>
    <col min="7172" max="7172" width="6.7109375" style="137" customWidth="1"/>
    <col min="7173" max="7173" width="13.85546875" style="137" customWidth="1"/>
    <col min="7174" max="7174" width="17.7109375" style="137" customWidth="1"/>
    <col min="7175" max="7175" width="16.28515625" style="137" bestFit="1" customWidth="1"/>
    <col min="7176" max="7176" width="12.7109375" style="137" bestFit="1" customWidth="1"/>
    <col min="7177" max="7424" width="9.140625" style="137"/>
    <col min="7425" max="7425" width="5.7109375" style="137" customWidth="1"/>
    <col min="7426" max="7426" width="48.7109375" style="137" customWidth="1"/>
    <col min="7427" max="7427" width="6.140625" style="137" bestFit="1" customWidth="1"/>
    <col min="7428" max="7428" width="6.7109375" style="137" customWidth="1"/>
    <col min="7429" max="7429" width="13.85546875" style="137" customWidth="1"/>
    <col min="7430" max="7430" width="17.7109375" style="137" customWidth="1"/>
    <col min="7431" max="7431" width="16.28515625" style="137" bestFit="1" customWidth="1"/>
    <col min="7432" max="7432" width="12.7109375" style="137" bestFit="1" customWidth="1"/>
    <col min="7433" max="7680" width="9.140625" style="137"/>
    <col min="7681" max="7681" width="5.7109375" style="137" customWidth="1"/>
    <col min="7682" max="7682" width="48.7109375" style="137" customWidth="1"/>
    <col min="7683" max="7683" width="6.140625" style="137" bestFit="1" customWidth="1"/>
    <col min="7684" max="7684" width="6.7109375" style="137" customWidth="1"/>
    <col min="7685" max="7685" width="13.85546875" style="137" customWidth="1"/>
    <col min="7686" max="7686" width="17.7109375" style="137" customWidth="1"/>
    <col min="7687" max="7687" width="16.28515625" style="137" bestFit="1" customWidth="1"/>
    <col min="7688" max="7688" width="12.7109375" style="137" bestFit="1" customWidth="1"/>
    <col min="7689" max="7936" width="9.140625" style="137"/>
    <col min="7937" max="7937" width="5.7109375" style="137" customWidth="1"/>
    <col min="7938" max="7938" width="48.7109375" style="137" customWidth="1"/>
    <col min="7939" max="7939" width="6.140625" style="137" bestFit="1" customWidth="1"/>
    <col min="7940" max="7940" width="6.7109375" style="137" customWidth="1"/>
    <col min="7941" max="7941" width="13.85546875" style="137" customWidth="1"/>
    <col min="7942" max="7942" width="17.7109375" style="137" customWidth="1"/>
    <col min="7943" max="7943" width="16.28515625" style="137" bestFit="1" customWidth="1"/>
    <col min="7944" max="7944" width="12.7109375" style="137" bestFit="1" customWidth="1"/>
    <col min="7945" max="8192" width="9.140625" style="137"/>
    <col min="8193" max="8193" width="5.7109375" style="137" customWidth="1"/>
    <col min="8194" max="8194" width="48.7109375" style="137" customWidth="1"/>
    <col min="8195" max="8195" width="6.140625" style="137" bestFit="1" customWidth="1"/>
    <col min="8196" max="8196" width="6.7109375" style="137" customWidth="1"/>
    <col min="8197" max="8197" width="13.85546875" style="137" customWidth="1"/>
    <col min="8198" max="8198" width="17.7109375" style="137" customWidth="1"/>
    <col min="8199" max="8199" width="16.28515625" style="137" bestFit="1" customWidth="1"/>
    <col min="8200" max="8200" width="12.7109375" style="137" bestFit="1" customWidth="1"/>
    <col min="8201" max="8448" width="9.140625" style="137"/>
    <col min="8449" max="8449" width="5.7109375" style="137" customWidth="1"/>
    <col min="8450" max="8450" width="48.7109375" style="137" customWidth="1"/>
    <col min="8451" max="8451" width="6.140625" style="137" bestFit="1" customWidth="1"/>
    <col min="8452" max="8452" width="6.7109375" style="137" customWidth="1"/>
    <col min="8453" max="8453" width="13.85546875" style="137" customWidth="1"/>
    <col min="8454" max="8454" width="17.7109375" style="137" customWidth="1"/>
    <col min="8455" max="8455" width="16.28515625" style="137" bestFit="1" customWidth="1"/>
    <col min="8456" max="8456" width="12.7109375" style="137" bestFit="1" customWidth="1"/>
    <col min="8457" max="8704" width="9.140625" style="137"/>
    <col min="8705" max="8705" width="5.7109375" style="137" customWidth="1"/>
    <col min="8706" max="8706" width="48.7109375" style="137" customWidth="1"/>
    <col min="8707" max="8707" width="6.140625" style="137" bestFit="1" customWidth="1"/>
    <col min="8708" max="8708" width="6.7109375" style="137" customWidth="1"/>
    <col min="8709" max="8709" width="13.85546875" style="137" customWidth="1"/>
    <col min="8710" max="8710" width="17.7109375" style="137" customWidth="1"/>
    <col min="8711" max="8711" width="16.28515625" style="137" bestFit="1" customWidth="1"/>
    <col min="8712" max="8712" width="12.7109375" style="137" bestFit="1" customWidth="1"/>
    <col min="8713" max="8960" width="9.140625" style="137"/>
    <col min="8961" max="8961" width="5.7109375" style="137" customWidth="1"/>
    <col min="8962" max="8962" width="48.7109375" style="137" customWidth="1"/>
    <col min="8963" max="8963" width="6.140625" style="137" bestFit="1" customWidth="1"/>
    <col min="8964" max="8964" width="6.7109375" style="137" customWidth="1"/>
    <col min="8965" max="8965" width="13.85546875" style="137" customWidth="1"/>
    <col min="8966" max="8966" width="17.7109375" style="137" customWidth="1"/>
    <col min="8967" max="8967" width="16.28515625" style="137" bestFit="1" customWidth="1"/>
    <col min="8968" max="8968" width="12.7109375" style="137" bestFit="1" customWidth="1"/>
    <col min="8969" max="9216" width="9.140625" style="137"/>
    <col min="9217" max="9217" width="5.7109375" style="137" customWidth="1"/>
    <col min="9218" max="9218" width="48.7109375" style="137" customWidth="1"/>
    <col min="9219" max="9219" width="6.140625" style="137" bestFit="1" customWidth="1"/>
    <col min="9220" max="9220" width="6.7109375" style="137" customWidth="1"/>
    <col min="9221" max="9221" width="13.85546875" style="137" customWidth="1"/>
    <col min="9222" max="9222" width="17.7109375" style="137" customWidth="1"/>
    <col min="9223" max="9223" width="16.28515625" style="137" bestFit="1" customWidth="1"/>
    <col min="9224" max="9224" width="12.7109375" style="137" bestFit="1" customWidth="1"/>
    <col min="9225" max="9472" width="9.140625" style="137"/>
    <col min="9473" max="9473" width="5.7109375" style="137" customWidth="1"/>
    <col min="9474" max="9474" width="48.7109375" style="137" customWidth="1"/>
    <col min="9475" max="9475" width="6.140625" style="137" bestFit="1" customWidth="1"/>
    <col min="9476" max="9476" width="6.7109375" style="137" customWidth="1"/>
    <col min="9477" max="9477" width="13.85546875" style="137" customWidth="1"/>
    <col min="9478" max="9478" width="17.7109375" style="137" customWidth="1"/>
    <col min="9479" max="9479" width="16.28515625" style="137" bestFit="1" customWidth="1"/>
    <col min="9480" max="9480" width="12.7109375" style="137" bestFit="1" customWidth="1"/>
    <col min="9481" max="9728" width="9.140625" style="137"/>
    <col min="9729" max="9729" width="5.7109375" style="137" customWidth="1"/>
    <col min="9730" max="9730" width="48.7109375" style="137" customWidth="1"/>
    <col min="9731" max="9731" width="6.140625" style="137" bestFit="1" customWidth="1"/>
    <col min="9732" max="9732" width="6.7109375" style="137" customWidth="1"/>
    <col min="9733" max="9733" width="13.85546875" style="137" customWidth="1"/>
    <col min="9734" max="9734" width="17.7109375" style="137" customWidth="1"/>
    <col min="9735" max="9735" width="16.28515625" style="137" bestFit="1" customWidth="1"/>
    <col min="9736" max="9736" width="12.7109375" style="137" bestFit="1" customWidth="1"/>
    <col min="9737" max="9984" width="9.140625" style="137"/>
    <col min="9985" max="9985" width="5.7109375" style="137" customWidth="1"/>
    <col min="9986" max="9986" width="48.7109375" style="137" customWidth="1"/>
    <col min="9987" max="9987" width="6.140625" style="137" bestFit="1" customWidth="1"/>
    <col min="9988" max="9988" width="6.7109375" style="137" customWidth="1"/>
    <col min="9989" max="9989" width="13.85546875" style="137" customWidth="1"/>
    <col min="9990" max="9990" width="17.7109375" style="137" customWidth="1"/>
    <col min="9991" max="9991" width="16.28515625" style="137" bestFit="1" customWidth="1"/>
    <col min="9992" max="9992" width="12.7109375" style="137" bestFit="1" customWidth="1"/>
    <col min="9993" max="10240" width="9.140625" style="137"/>
    <col min="10241" max="10241" width="5.7109375" style="137" customWidth="1"/>
    <col min="10242" max="10242" width="48.7109375" style="137" customWidth="1"/>
    <col min="10243" max="10243" width="6.140625" style="137" bestFit="1" customWidth="1"/>
    <col min="10244" max="10244" width="6.7109375" style="137" customWidth="1"/>
    <col min="10245" max="10245" width="13.85546875" style="137" customWidth="1"/>
    <col min="10246" max="10246" width="17.7109375" style="137" customWidth="1"/>
    <col min="10247" max="10247" width="16.28515625" style="137" bestFit="1" customWidth="1"/>
    <col min="10248" max="10248" width="12.7109375" style="137" bestFit="1" customWidth="1"/>
    <col min="10249" max="10496" width="9.140625" style="137"/>
    <col min="10497" max="10497" width="5.7109375" style="137" customWidth="1"/>
    <col min="10498" max="10498" width="48.7109375" style="137" customWidth="1"/>
    <col min="10499" max="10499" width="6.140625" style="137" bestFit="1" customWidth="1"/>
    <col min="10500" max="10500" width="6.7109375" style="137" customWidth="1"/>
    <col min="10501" max="10501" width="13.85546875" style="137" customWidth="1"/>
    <col min="10502" max="10502" width="17.7109375" style="137" customWidth="1"/>
    <col min="10503" max="10503" width="16.28515625" style="137" bestFit="1" customWidth="1"/>
    <col min="10504" max="10504" width="12.7109375" style="137" bestFit="1" customWidth="1"/>
    <col min="10505" max="10752" width="9.140625" style="137"/>
    <col min="10753" max="10753" width="5.7109375" style="137" customWidth="1"/>
    <col min="10754" max="10754" width="48.7109375" style="137" customWidth="1"/>
    <col min="10755" max="10755" width="6.140625" style="137" bestFit="1" customWidth="1"/>
    <col min="10756" max="10756" width="6.7109375" style="137" customWidth="1"/>
    <col min="10757" max="10757" width="13.85546875" style="137" customWidth="1"/>
    <col min="10758" max="10758" width="17.7109375" style="137" customWidth="1"/>
    <col min="10759" max="10759" width="16.28515625" style="137" bestFit="1" customWidth="1"/>
    <col min="10760" max="10760" width="12.7109375" style="137" bestFit="1" customWidth="1"/>
    <col min="10761" max="11008" width="9.140625" style="137"/>
    <col min="11009" max="11009" width="5.7109375" style="137" customWidth="1"/>
    <col min="11010" max="11010" width="48.7109375" style="137" customWidth="1"/>
    <col min="11011" max="11011" width="6.140625" style="137" bestFit="1" customWidth="1"/>
    <col min="11012" max="11012" width="6.7109375" style="137" customWidth="1"/>
    <col min="11013" max="11013" width="13.85546875" style="137" customWidth="1"/>
    <col min="11014" max="11014" width="17.7109375" style="137" customWidth="1"/>
    <col min="11015" max="11015" width="16.28515625" style="137" bestFit="1" customWidth="1"/>
    <col min="11016" max="11016" width="12.7109375" style="137" bestFit="1" customWidth="1"/>
    <col min="11017" max="11264" width="9.140625" style="137"/>
    <col min="11265" max="11265" width="5.7109375" style="137" customWidth="1"/>
    <col min="11266" max="11266" width="48.7109375" style="137" customWidth="1"/>
    <col min="11267" max="11267" width="6.140625" style="137" bestFit="1" customWidth="1"/>
    <col min="11268" max="11268" width="6.7109375" style="137" customWidth="1"/>
    <col min="11269" max="11269" width="13.85546875" style="137" customWidth="1"/>
    <col min="11270" max="11270" width="17.7109375" style="137" customWidth="1"/>
    <col min="11271" max="11271" width="16.28515625" style="137" bestFit="1" customWidth="1"/>
    <col min="11272" max="11272" width="12.7109375" style="137" bestFit="1" customWidth="1"/>
    <col min="11273" max="11520" width="9.140625" style="137"/>
    <col min="11521" max="11521" width="5.7109375" style="137" customWidth="1"/>
    <col min="11522" max="11522" width="48.7109375" style="137" customWidth="1"/>
    <col min="11523" max="11523" width="6.140625" style="137" bestFit="1" customWidth="1"/>
    <col min="11524" max="11524" width="6.7109375" style="137" customWidth="1"/>
    <col min="11525" max="11525" width="13.85546875" style="137" customWidth="1"/>
    <col min="11526" max="11526" width="17.7109375" style="137" customWidth="1"/>
    <col min="11527" max="11527" width="16.28515625" style="137" bestFit="1" customWidth="1"/>
    <col min="11528" max="11528" width="12.7109375" style="137" bestFit="1" customWidth="1"/>
    <col min="11529" max="11776" width="9.140625" style="137"/>
    <col min="11777" max="11777" width="5.7109375" style="137" customWidth="1"/>
    <col min="11778" max="11778" width="48.7109375" style="137" customWidth="1"/>
    <col min="11779" max="11779" width="6.140625" style="137" bestFit="1" customWidth="1"/>
    <col min="11780" max="11780" width="6.7109375" style="137" customWidth="1"/>
    <col min="11781" max="11781" width="13.85546875" style="137" customWidth="1"/>
    <col min="11782" max="11782" width="17.7109375" style="137" customWidth="1"/>
    <col min="11783" max="11783" width="16.28515625" style="137" bestFit="1" customWidth="1"/>
    <col min="11784" max="11784" width="12.7109375" style="137" bestFit="1" customWidth="1"/>
    <col min="11785" max="12032" width="9.140625" style="137"/>
    <col min="12033" max="12033" width="5.7109375" style="137" customWidth="1"/>
    <col min="12034" max="12034" width="48.7109375" style="137" customWidth="1"/>
    <col min="12035" max="12035" width="6.140625" style="137" bestFit="1" customWidth="1"/>
    <col min="12036" max="12036" width="6.7109375" style="137" customWidth="1"/>
    <col min="12037" max="12037" width="13.85546875" style="137" customWidth="1"/>
    <col min="12038" max="12038" width="17.7109375" style="137" customWidth="1"/>
    <col min="12039" max="12039" width="16.28515625" style="137" bestFit="1" customWidth="1"/>
    <col min="12040" max="12040" width="12.7109375" style="137" bestFit="1" customWidth="1"/>
    <col min="12041" max="12288" width="9.140625" style="137"/>
    <col min="12289" max="12289" width="5.7109375" style="137" customWidth="1"/>
    <col min="12290" max="12290" width="48.7109375" style="137" customWidth="1"/>
    <col min="12291" max="12291" width="6.140625" style="137" bestFit="1" customWidth="1"/>
    <col min="12292" max="12292" width="6.7109375" style="137" customWidth="1"/>
    <col min="12293" max="12293" width="13.85546875" style="137" customWidth="1"/>
    <col min="12294" max="12294" width="17.7109375" style="137" customWidth="1"/>
    <col min="12295" max="12295" width="16.28515625" style="137" bestFit="1" customWidth="1"/>
    <col min="12296" max="12296" width="12.7109375" style="137" bestFit="1" customWidth="1"/>
    <col min="12297" max="12544" width="9.140625" style="137"/>
    <col min="12545" max="12545" width="5.7109375" style="137" customWidth="1"/>
    <col min="12546" max="12546" width="48.7109375" style="137" customWidth="1"/>
    <col min="12547" max="12547" width="6.140625" style="137" bestFit="1" customWidth="1"/>
    <col min="12548" max="12548" width="6.7109375" style="137" customWidth="1"/>
    <col min="12549" max="12549" width="13.85546875" style="137" customWidth="1"/>
    <col min="12550" max="12550" width="17.7109375" style="137" customWidth="1"/>
    <col min="12551" max="12551" width="16.28515625" style="137" bestFit="1" customWidth="1"/>
    <col min="12552" max="12552" width="12.7109375" style="137" bestFit="1" customWidth="1"/>
    <col min="12553" max="12800" width="9.140625" style="137"/>
    <col min="12801" max="12801" width="5.7109375" style="137" customWidth="1"/>
    <col min="12802" max="12802" width="48.7109375" style="137" customWidth="1"/>
    <col min="12803" max="12803" width="6.140625" style="137" bestFit="1" customWidth="1"/>
    <col min="12804" max="12804" width="6.7109375" style="137" customWidth="1"/>
    <col min="12805" max="12805" width="13.85546875" style="137" customWidth="1"/>
    <col min="12806" max="12806" width="17.7109375" style="137" customWidth="1"/>
    <col min="12807" max="12807" width="16.28515625" style="137" bestFit="1" customWidth="1"/>
    <col min="12808" max="12808" width="12.7109375" style="137" bestFit="1" customWidth="1"/>
    <col min="12809" max="13056" width="9.140625" style="137"/>
    <col min="13057" max="13057" width="5.7109375" style="137" customWidth="1"/>
    <col min="13058" max="13058" width="48.7109375" style="137" customWidth="1"/>
    <col min="13059" max="13059" width="6.140625" style="137" bestFit="1" customWidth="1"/>
    <col min="13060" max="13060" width="6.7109375" style="137" customWidth="1"/>
    <col min="13061" max="13061" width="13.85546875" style="137" customWidth="1"/>
    <col min="13062" max="13062" width="17.7109375" style="137" customWidth="1"/>
    <col min="13063" max="13063" width="16.28515625" style="137" bestFit="1" customWidth="1"/>
    <col min="13064" max="13064" width="12.7109375" style="137" bestFit="1" customWidth="1"/>
    <col min="13065" max="13312" width="9.140625" style="137"/>
    <col min="13313" max="13313" width="5.7109375" style="137" customWidth="1"/>
    <col min="13314" max="13314" width="48.7109375" style="137" customWidth="1"/>
    <col min="13315" max="13315" width="6.140625" style="137" bestFit="1" customWidth="1"/>
    <col min="13316" max="13316" width="6.7109375" style="137" customWidth="1"/>
    <col min="13317" max="13317" width="13.85546875" style="137" customWidth="1"/>
    <col min="13318" max="13318" width="17.7109375" style="137" customWidth="1"/>
    <col min="13319" max="13319" width="16.28515625" style="137" bestFit="1" customWidth="1"/>
    <col min="13320" max="13320" width="12.7109375" style="137" bestFit="1" customWidth="1"/>
    <col min="13321" max="13568" width="9.140625" style="137"/>
    <col min="13569" max="13569" width="5.7109375" style="137" customWidth="1"/>
    <col min="13570" max="13570" width="48.7109375" style="137" customWidth="1"/>
    <col min="13571" max="13571" width="6.140625" style="137" bestFit="1" customWidth="1"/>
    <col min="13572" max="13572" width="6.7109375" style="137" customWidth="1"/>
    <col min="13573" max="13573" width="13.85546875" style="137" customWidth="1"/>
    <col min="13574" max="13574" width="17.7109375" style="137" customWidth="1"/>
    <col min="13575" max="13575" width="16.28515625" style="137" bestFit="1" customWidth="1"/>
    <col min="13576" max="13576" width="12.7109375" style="137" bestFit="1" customWidth="1"/>
    <col min="13577" max="13824" width="9.140625" style="137"/>
    <col min="13825" max="13825" width="5.7109375" style="137" customWidth="1"/>
    <col min="13826" max="13826" width="48.7109375" style="137" customWidth="1"/>
    <col min="13827" max="13827" width="6.140625" style="137" bestFit="1" customWidth="1"/>
    <col min="13828" max="13828" width="6.7109375" style="137" customWidth="1"/>
    <col min="13829" max="13829" width="13.85546875" style="137" customWidth="1"/>
    <col min="13830" max="13830" width="17.7109375" style="137" customWidth="1"/>
    <col min="13831" max="13831" width="16.28515625" style="137" bestFit="1" customWidth="1"/>
    <col min="13832" max="13832" width="12.7109375" style="137" bestFit="1" customWidth="1"/>
    <col min="13833" max="14080" width="9.140625" style="137"/>
    <col min="14081" max="14081" width="5.7109375" style="137" customWidth="1"/>
    <col min="14082" max="14082" width="48.7109375" style="137" customWidth="1"/>
    <col min="14083" max="14083" width="6.140625" style="137" bestFit="1" customWidth="1"/>
    <col min="14084" max="14084" width="6.7109375" style="137" customWidth="1"/>
    <col min="14085" max="14085" width="13.85546875" style="137" customWidth="1"/>
    <col min="14086" max="14086" width="17.7109375" style="137" customWidth="1"/>
    <col min="14087" max="14087" width="16.28515625" style="137" bestFit="1" customWidth="1"/>
    <col min="14088" max="14088" width="12.7109375" style="137" bestFit="1" customWidth="1"/>
    <col min="14089" max="14336" width="9.140625" style="137"/>
    <col min="14337" max="14337" width="5.7109375" style="137" customWidth="1"/>
    <col min="14338" max="14338" width="48.7109375" style="137" customWidth="1"/>
    <col min="14339" max="14339" width="6.140625" style="137" bestFit="1" customWidth="1"/>
    <col min="14340" max="14340" width="6.7109375" style="137" customWidth="1"/>
    <col min="14341" max="14341" width="13.85546875" style="137" customWidth="1"/>
    <col min="14342" max="14342" width="17.7109375" style="137" customWidth="1"/>
    <col min="14343" max="14343" width="16.28515625" style="137" bestFit="1" customWidth="1"/>
    <col min="14344" max="14344" width="12.7109375" style="137" bestFit="1" customWidth="1"/>
    <col min="14345" max="14592" width="9.140625" style="137"/>
    <col min="14593" max="14593" width="5.7109375" style="137" customWidth="1"/>
    <col min="14594" max="14594" width="48.7109375" style="137" customWidth="1"/>
    <col min="14595" max="14595" width="6.140625" style="137" bestFit="1" customWidth="1"/>
    <col min="14596" max="14596" width="6.7109375" style="137" customWidth="1"/>
    <col min="14597" max="14597" width="13.85546875" style="137" customWidth="1"/>
    <col min="14598" max="14598" width="17.7109375" style="137" customWidth="1"/>
    <col min="14599" max="14599" width="16.28515625" style="137" bestFit="1" customWidth="1"/>
    <col min="14600" max="14600" width="12.7109375" style="137" bestFit="1" customWidth="1"/>
    <col min="14601" max="14848" width="9.140625" style="137"/>
    <col min="14849" max="14849" width="5.7109375" style="137" customWidth="1"/>
    <col min="14850" max="14850" width="48.7109375" style="137" customWidth="1"/>
    <col min="14851" max="14851" width="6.140625" style="137" bestFit="1" customWidth="1"/>
    <col min="14852" max="14852" width="6.7109375" style="137" customWidth="1"/>
    <col min="14853" max="14853" width="13.85546875" style="137" customWidth="1"/>
    <col min="14854" max="14854" width="17.7109375" style="137" customWidth="1"/>
    <col min="14855" max="14855" width="16.28515625" style="137" bestFit="1" customWidth="1"/>
    <col min="14856" max="14856" width="12.7109375" style="137" bestFit="1" customWidth="1"/>
    <col min="14857" max="15104" width="9.140625" style="137"/>
    <col min="15105" max="15105" width="5.7109375" style="137" customWidth="1"/>
    <col min="15106" max="15106" width="48.7109375" style="137" customWidth="1"/>
    <col min="15107" max="15107" width="6.140625" style="137" bestFit="1" customWidth="1"/>
    <col min="15108" max="15108" width="6.7109375" style="137" customWidth="1"/>
    <col min="15109" max="15109" width="13.85546875" style="137" customWidth="1"/>
    <col min="15110" max="15110" width="17.7109375" style="137" customWidth="1"/>
    <col min="15111" max="15111" width="16.28515625" style="137" bestFit="1" customWidth="1"/>
    <col min="15112" max="15112" width="12.7109375" style="137" bestFit="1" customWidth="1"/>
    <col min="15113" max="15360" width="9.140625" style="137"/>
    <col min="15361" max="15361" width="5.7109375" style="137" customWidth="1"/>
    <col min="15362" max="15362" width="48.7109375" style="137" customWidth="1"/>
    <col min="15363" max="15363" width="6.140625" style="137" bestFit="1" customWidth="1"/>
    <col min="15364" max="15364" width="6.7109375" style="137" customWidth="1"/>
    <col min="15365" max="15365" width="13.85546875" style="137" customWidth="1"/>
    <col min="15366" max="15366" width="17.7109375" style="137" customWidth="1"/>
    <col min="15367" max="15367" width="16.28515625" style="137" bestFit="1" customWidth="1"/>
    <col min="15368" max="15368" width="12.7109375" style="137" bestFit="1" customWidth="1"/>
    <col min="15369" max="15616" width="9.140625" style="137"/>
    <col min="15617" max="15617" width="5.7109375" style="137" customWidth="1"/>
    <col min="15618" max="15618" width="48.7109375" style="137" customWidth="1"/>
    <col min="15619" max="15619" width="6.140625" style="137" bestFit="1" customWidth="1"/>
    <col min="15620" max="15620" width="6.7109375" style="137" customWidth="1"/>
    <col min="15621" max="15621" width="13.85546875" style="137" customWidth="1"/>
    <col min="15622" max="15622" width="17.7109375" style="137" customWidth="1"/>
    <col min="15623" max="15623" width="16.28515625" style="137" bestFit="1" customWidth="1"/>
    <col min="15624" max="15624" width="12.7109375" style="137" bestFit="1" customWidth="1"/>
    <col min="15625" max="15872" width="9.140625" style="137"/>
    <col min="15873" max="15873" width="5.7109375" style="137" customWidth="1"/>
    <col min="15874" max="15874" width="48.7109375" style="137" customWidth="1"/>
    <col min="15875" max="15875" width="6.140625" style="137" bestFit="1" customWidth="1"/>
    <col min="15876" max="15876" width="6.7109375" style="137" customWidth="1"/>
    <col min="15877" max="15877" width="13.85546875" style="137" customWidth="1"/>
    <col min="15878" max="15878" width="17.7109375" style="137" customWidth="1"/>
    <col min="15879" max="15879" width="16.28515625" style="137" bestFit="1" customWidth="1"/>
    <col min="15880" max="15880" width="12.7109375" style="137" bestFit="1" customWidth="1"/>
    <col min="15881" max="16128" width="9.140625" style="137"/>
    <col min="16129" max="16129" width="5.7109375" style="137" customWidth="1"/>
    <col min="16130" max="16130" width="48.7109375" style="137" customWidth="1"/>
    <col min="16131" max="16131" width="6.140625" style="137" bestFit="1" customWidth="1"/>
    <col min="16132" max="16132" width="6.7109375" style="137" customWidth="1"/>
    <col min="16133" max="16133" width="13.85546875" style="137" customWidth="1"/>
    <col min="16134" max="16134" width="17.7109375" style="137" customWidth="1"/>
    <col min="16135" max="16135" width="16.28515625" style="137" bestFit="1" customWidth="1"/>
    <col min="16136" max="16136" width="12.7109375" style="137" bestFit="1" customWidth="1"/>
    <col min="16137" max="16384" width="9.140625" style="137"/>
  </cols>
  <sheetData>
    <row r="2" spans="1:8" ht="15" x14ac:dyDescent="0.2">
      <c r="B2" s="133" t="s">
        <v>240</v>
      </c>
    </row>
    <row r="3" spans="1:8" ht="15" x14ac:dyDescent="0.2">
      <c r="B3" s="133"/>
      <c r="D3" s="138"/>
      <c r="E3" s="139"/>
      <c r="F3" s="139"/>
      <c r="G3" s="140"/>
    </row>
    <row r="4" spans="1:8" ht="15" x14ac:dyDescent="0.25">
      <c r="B4" s="133" t="s">
        <v>241</v>
      </c>
      <c r="D4" s="141"/>
      <c r="E4" s="142"/>
      <c r="F4" s="143"/>
      <c r="G4" s="140"/>
    </row>
    <row r="5" spans="1:8" ht="15" x14ac:dyDescent="0.2">
      <c r="B5" s="133"/>
    </row>
    <row r="6" spans="1:8" ht="15" x14ac:dyDescent="0.25">
      <c r="B6" s="144" t="s">
        <v>242</v>
      </c>
      <c r="C6" s="145"/>
    </row>
    <row r="7" spans="1:8" ht="30" x14ac:dyDescent="0.25">
      <c r="B7" s="144"/>
      <c r="C7" s="146" t="s">
        <v>4</v>
      </c>
      <c r="D7" s="147" t="s">
        <v>6</v>
      </c>
      <c r="E7" s="184" t="s">
        <v>317</v>
      </c>
      <c r="F7" s="148" t="s">
        <v>3</v>
      </c>
    </row>
    <row r="8" spans="1:8" x14ac:dyDescent="0.2">
      <c r="A8" s="149">
        <v>1</v>
      </c>
      <c r="B8" s="150" t="s">
        <v>243</v>
      </c>
      <c r="C8" s="151" t="s">
        <v>244</v>
      </c>
      <c r="D8" s="135">
        <v>575</v>
      </c>
      <c r="E8" s="185"/>
      <c r="F8" s="136">
        <f>D8*E8</f>
        <v>0</v>
      </c>
    </row>
    <row r="9" spans="1:8" x14ac:dyDescent="0.2">
      <c r="E9" s="185"/>
    </row>
    <row r="10" spans="1:8" ht="100.5" x14ac:dyDescent="0.2">
      <c r="A10" s="149">
        <v>2</v>
      </c>
      <c r="B10" s="150" t="s">
        <v>315</v>
      </c>
      <c r="C10" s="151" t="s">
        <v>244</v>
      </c>
      <c r="D10" s="135">
        <v>575</v>
      </c>
      <c r="E10" s="185"/>
      <c r="F10" s="136">
        <f>D10*E10</f>
        <v>0</v>
      </c>
      <c r="H10" s="152"/>
    </row>
    <row r="11" spans="1:8" x14ac:dyDescent="0.2">
      <c r="A11" s="149"/>
      <c r="B11" s="150"/>
      <c r="C11" s="151"/>
      <c r="E11" s="185"/>
      <c r="H11" s="152"/>
    </row>
    <row r="12" spans="1:8" ht="28.5" x14ac:dyDescent="0.2">
      <c r="A12" s="149">
        <v>3</v>
      </c>
      <c r="B12" s="150" t="s">
        <v>245</v>
      </c>
      <c r="C12" s="151" t="s">
        <v>244</v>
      </c>
      <c r="D12" s="135">
        <v>575</v>
      </c>
      <c r="E12" s="185"/>
      <c r="F12" s="136">
        <f>D12*E12</f>
        <v>0</v>
      </c>
      <c r="H12" s="152"/>
    </row>
    <row r="13" spans="1:8" x14ac:dyDescent="0.2">
      <c r="A13" s="149"/>
      <c r="B13" s="150"/>
      <c r="C13" s="151"/>
      <c r="E13" s="185"/>
      <c r="H13" s="152"/>
    </row>
    <row r="14" spans="1:8" ht="28.5" x14ac:dyDescent="0.2">
      <c r="A14" s="149">
        <v>4</v>
      </c>
      <c r="B14" s="150" t="s">
        <v>246</v>
      </c>
      <c r="C14" s="151" t="s">
        <v>244</v>
      </c>
      <c r="D14" s="135">
        <v>575</v>
      </c>
      <c r="E14" s="185"/>
      <c r="F14" s="136">
        <f>D14*E14</f>
        <v>0</v>
      </c>
      <c r="H14" s="152"/>
    </row>
    <row r="15" spans="1:8" x14ac:dyDescent="0.2">
      <c r="A15" s="149"/>
      <c r="C15" s="151"/>
      <c r="E15" s="185"/>
    </row>
    <row r="16" spans="1:8" ht="28.5" x14ac:dyDescent="0.2">
      <c r="A16" s="149">
        <v>5</v>
      </c>
      <c r="B16" s="150" t="s">
        <v>247</v>
      </c>
      <c r="C16" s="151" t="s">
        <v>313</v>
      </c>
      <c r="D16" s="135">
        <v>10</v>
      </c>
      <c r="E16" s="185"/>
      <c r="F16" s="136">
        <f>D16*E16</f>
        <v>0</v>
      </c>
      <c r="H16" s="152"/>
    </row>
    <row r="17" spans="1:8" x14ac:dyDescent="0.2">
      <c r="A17" s="149"/>
      <c r="B17" s="150"/>
      <c r="C17" s="151"/>
      <c r="E17" s="185"/>
    </row>
    <row r="18" spans="1:8" ht="42.75" x14ac:dyDescent="0.2">
      <c r="A18" s="149">
        <v>6</v>
      </c>
      <c r="B18" s="150" t="s">
        <v>248</v>
      </c>
      <c r="C18" s="151" t="s">
        <v>18</v>
      </c>
      <c r="D18" s="135">
        <v>2</v>
      </c>
      <c r="E18" s="185"/>
      <c r="F18" s="136">
        <f>D18*E18</f>
        <v>0</v>
      </c>
    </row>
    <row r="19" spans="1:8" x14ac:dyDescent="0.2">
      <c r="A19" s="149"/>
      <c r="B19" s="150"/>
      <c r="C19" s="151"/>
      <c r="E19" s="185"/>
    </row>
    <row r="20" spans="1:8" ht="42.75" x14ac:dyDescent="0.2">
      <c r="A20" s="149">
        <v>7</v>
      </c>
      <c r="B20" s="150" t="s">
        <v>249</v>
      </c>
      <c r="C20" s="151" t="s">
        <v>18</v>
      </c>
      <c r="D20" s="135">
        <v>14</v>
      </c>
      <c r="E20" s="185"/>
      <c r="F20" s="136">
        <f>D20*E20</f>
        <v>0</v>
      </c>
    </row>
    <row r="21" spans="1:8" s="153" customFormat="1" x14ac:dyDescent="0.2">
      <c r="A21" s="149"/>
      <c r="B21" s="150"/>
      <c r="C21" s="151"/>
      <c r="D21" s="135"/>
      <c r="E21" s="185"/>
      <c r="F21" s="136"/>
    </row>
    <row r="22" spans="1:8" s="156" customFormat="1" ht="42.75" x14ac:dyDescent="0.2">
      <c r="A22" s="154">
        <v>8</v>
      </c>
      <c r="B22" s="150" t="s">
        <v>314</v>
      </c>
      <c r="C22" s="155" t="s">
        <v>18</v>
      </c>
      <c r="D22" s="138">
        <v>3</v>
      </c>
      <c r="E22" s="185"/>
      <c r="F22" s="136">
        <f>D22*E22</f>
        <v>0</v>
      </c>
    </row>
    <row r="23" spans="1:8" x14ac:dyDescent="0.2">
      <c r="A23" s="149"/>
      <c r="C23" s="151"/>
      <c r="E23" s="185"/>
    </row>
    <row r="24" spans="1:8" ht="71.25" x14ac:dyDescent="0.2">
      <c r="A24" s="149">
        <v>9</v>
      </c>
      <c r="B24" s="150" t="s">
        <v>250</v>
      </c>
      <c r="C24" s="151" t="s">
        <v>244</v>
      </c>
      <c r="D24" s="135">
        <v>575</v>
      </c>
      <c r="E24" s="185"/>
      <c r="F24" s="136">
        <f>D24*E24</f>
        <v>0</v>
      </c>
    </row>
    <row r="25" spans="1:8" x14ac:dyDescent="0.2">
      <c r="A25" s="149"/>
      <c r="B25" s="157"/>
      <c r="C25" s="151"/>
      <c r="E25" s="185"/>
      <c r="H25" s="152"/>
    </row>
    <row r="26" spans="1:8" ht="42.75" x14ac:dyDescent="0.2">
      <c r="A26" s="149">
        <v>10</v>
      </c>
      <c r="B26" s="157" t="s">
        <v>251</v>
      </c>
      <c r="C26" s="151" t="s">
        <v>18</v>
      </c>
      <c r="D26" s="135">
        <v>9</v>
      </c>
      <c r="E26" s="185"/>
      <c r="F26" s="136">
        <f>D26*E26</f>
        <v>0</v>
      </c>
      <c r="H26" s="152"/>
    </row>
    <row r="27" spans="1:8" x14ac:dyDescent="0.2">
      <c r="A27" s="149"/>
      <c r="C27" s="151"/>
      <c r="E27" s="185"/>
    </row>
    <row r="28" spans="1:8" s="163" customFormat="1" ht="15" x14ac:dyDescent="0.25">
      <c r="A28" s="158"/>
      <c r="B28" s="159" t="s">
        <v>252</v>
      </c>
      <c r="C28" s="160"/>
      <c r="D28" s="161"/>
      <c r="E28" s="186"/>
      <c r="F28" s="162">
        <f>SUM(F8:F27)</f>
        <v>0</v>
      </c>
    </row>
    <row r="29" spans="1:8" s="163" customFormat="1" ht="15" x14ac:dyDescent="0.25">
      <c r="A29" s="158"/>
      <c r="B29" s="159"/>
      <c r="C29" s="164"/>
      <c r="D29" s="165"/>
      <c r="E29" s="187"/>
      <c r="F29" s="166"/>
    </row>
    <row r="30" spans="1:8" ht="15" x14ac:dyDescent="0.25">
      <c r="B30" s="144" t="s">
        <v>253</v>
      </c>
      <c r="C30" s="145"/>
      <c r="E30" s="185"/>
    </row>
    <row r="31" spans="1:8" ht="15" x14ac:dyDescent="0.25">
      <c r="B31" s="144"/>
      <c r="C31" s="145"/>
      <c r="E31" s="185"/>
    </row>
    <row r="32" spans="1:8" ht="85.5" x14ac:dyDescent="0.2">
      <c r="A32" s="149">
        <v>1</v>
      </c>
      <c r="B32" s="150" t="s">
        <v>254</v>
      </c>
      <c r="C32" s="151" t="s">
        <v>18</v>
      </c>
      <c r="D32" s="135">
        <v>2</v>
      </c>
      <c r="E32" s="185"/>
      <c r="F32" s="136">
        <f>D32*E32</f>
        <v>0</v>
      </c>
    </row>
    <row r="33" spans="1:8" x14ac:dyDescent="0.2">
      <c r="A33" s="149"/>
      <c r="B33" s="150"/>
      <c r="C33" s="151"/>
      <c r="E33" s="185"/>
    </row>
    <row r="34" spans="1:8" ht="85.5" x14ac:dyDescent="0.2">
      <c r="A34" s="149">
        <v>2</v>
      </c>
      <c r="B34" s="150" t="s">
        <v>255</v>
      </c>
      <c r="C34" s="151" t="s">
        <v>18</v>
      </c>
      <c r="D34" s="135">
        <v>5</v>
      </c>
      <c r="E34" s="185"/>
      <c r="F34" s="136">
        <f>D34*E34</f>
        <v>0</v>
      </c>
    </row>
    <row r="35" spans="1:8" x14ac:dyDescent="0.2">
      <c r="A35" s="149"/>
      <c r="B35" s="157"/>
      <c r="C35" s="151"/>
      <c r="E35" s="185"/>
      <c r="G35" s="167"/>
    </row>
    <row r="36" spans="1:8" ht="42.75" x14ac:dyDescent="0.2">
      <c r="A36" s="149">
        <v>3</v>
      </c>
      <c r="B36" s="150" t="s">
        <v>256</v>
      </c>
      <c r="C36" s="151" t="s">
        <v>18</v>
      </c>
      <c r="D36" s="135">
        <v>9</v>
      </c>
      <c r="E36" s="185"/>
      <c r="F36" s="136">
        <f>D36*E36</f>
        <v>0</v>
      </c>
    </row>
    <row r="37" spans="1:8" x14ac:dyDescent="0.2">
      <c r="A37" s="149"/>
      <c r="B37" s="150"/>
      <c r="C37" s="151"/>
      <c r="E37" s="185"/>
    </row>
    <row r="38" spans="1:8" ht="28.5" x14ac:dyDescent="0.2">
      <c r="A38" s="149">
        <v>4</v>
      </c>
      <c r="B38" s="150" t="s">
        <v>257</v>
      </c>
      <c r="C38" s="151" t="s">
        <v>18</v>
      </c>
      <c r="D38" s="135">
        <v>9</v>
      </c>
      <c r="E38" s="185"/>
      <c r="F38" s="136">
        <f>D38*E38</f>
        <v>0</v>
      </c>
    </row>
    <row r="39" spans="1:8" x14ac:dyDescent="0.2">
      <c r="A39" s="149"/>
      <c r="B39" s="150"/>
      <c r="C39" s="151"/>
      <c r="E39" s="185"/>
    </row>
    <row r="40" spans="1:8" ht="28.5" x14ac:dyDescent="0.2">
      <c r="A40" s="149">
        <v>5</v>
      </c>
      <c r="B40" s="150" t="s">
        <v>258</v>
      </c>
      <c r="C40" s="151" t="s">
        <v>18</v>
      </c>
      <c r="D40" s="135">
        <v>9</v>
      </c>
      <c r="E40" s="185"/>
      <c r="F40" s="136">
        <f>D40*E40</f>
        <v>0</v>
      </c>
    </row>
    <row r="41" spans="1:8" x14ac:dyDescent="0.2">
      <c r="A41" s="149"/>
      <c r="B41" s="150"/>
      <c r="C41" s="151"/>
      <c r="E41" s="185"/>
    </row>
    <row r="42" spans="1:8" ht="99.75" x14ac:dyDescent="0.2">
      <c r="A42" s="149">
        <v>6</v>
      </c>
      <c r="B42" s="150" t="s">
        <v>259</v>
      </c>
      <c r="C42" s="151" t="s">
        <v>18</v>
      </c>
      <c r="D42" s="135">
        <v>2</v>
      </c>
      <c r="E42" s="185"/>
      <c r="F42" s="136">
        <f>D42*E42</f>
        <v>0</v>
      </c>
    </row>
    <row r="43" spans="1:8" x14ac:dyDescent="0.2">
      <c r="A43" s="149"/>
      <c r="B43" s="150"/>
      <c r="C43" s="151"/>
      <c r="E43" s="185"/>
    </row>
    <row r="44" spans="1:8" ht="99.75" x14ac:dyDescent="0.2">
      <c r="A44" s="149">
        <v>7</v>
      </c>
      <c r="B44" s="150" t="s">
        <v>260</v>
      </c>
      <c r="C44" s="151" t="s">
        <v>18</v>
      </c>
      <c r="D44" s="135">
        <v>14</v>
      </c>
      <c r="E44" s="185"/>
      <c r="F44" s="136">
        <f>D44*E44</f>
        <v>0</v>
      </c>
    </row>
    <row r="45" spans="1:8" x14ac:dyDescent="0.2">
      <c r="A45" s="149"/>
      <c r="C45" s="151"/>
      <c r="E45" s="185"/>
    </row>
    <row r="46" spans="1:8" x14ac:dyDescent="0.2">
      <c r="A46" s="149">
        <v>8</v>
      </c>
      <c r="B46" s="150" t="s">
        <v>261</v>
      </c>
      <c r="C46" s="151" t="s">
        <v>18</v>
      </c>
      <c r="D46" s="135">
        <v>16</v>
      </c>
      <c r="E46" s="185"/>
      <c r="F46" s="136">
        <f>D46*E46</f>
        <v>0</v>
      </c>
      <c r="H46" s="152"/>
    </row>
    <row r="47" spans="1:8" x14ac:dyDescent="0.2">
      <c r="A47" s="149"/>
      <c r="C47" s="151"/>
      <c r="E47" s="185"/>
    </row>
    <row r="48" spans="1:8" ht="42.75" x14ac:dyDescent="0.2">
      <c r="A48" s="149">
        <v>9</v>
      </c>
      <c r="B48" s="150" t="s">
        <v>262</v>
      </c>
      <c r="C48" s="151" t="s">
        <v>244</v>
      </c>
      <c r="D48" s="135">
        <v>700</v>
      </c>
      <c r="E48" s="185"/>
      <c r="F48" s="136">
        <f>D48*E48</f>
        <v>0</v>
      </c>
    </row>
    <row r="49" spans="1:8" x14ac:dyDescent="0.2">
      <c r="A49" s="149"/>
      <c r="B49" s="150"/>
      <c r="C49" s="151"/>
      <c r="E49" s="185"/>
    </row>
    <row r="50" spans="1:8" ht="28.5" x14ac:dyDescent="0.2">
      <c r="A50" s="149">
        <v>10</v>
      </c>
      <c r="B50" s="150" t="s">
        <v>263</v>
      </c>
      <c r="C50" s="151" t="s">
        <v>244</v>
      </c>
      <c r="D50" s="135">
        <v>100</v>
      </c>
      <c r="E50" s="185"/>
      <c r="F50" s="136">
        <f>D50*E50</f>
        <v>0</v>
      </c>
      <c r="H50" s="152"/>
    </row>
    <row r="51" spans="1:8" x14ac:dyDescent="0.2">
      <c r="A51" s="149"/>
      <c r="C51" s="151"/>
      <c r="E51" s="185"/>
    </row>
    <row r="52" spans="1:8" ht="28.5" x14ac:dyDescent="0.2">
      <c r="A52" s="149">
        <v>11</v>
      </c>
      <c r="B52" s="157" t="s">
        <v>264</v>
      </c>
      <c r="C52" s="151" t="s">
        <v>18</v>
      </c>
      <c r="D52" s="135">
        <v>16</v>
      </c>
      <c r="E52" s="185"/>
      <c r="F52" s="136">
        <f>D52*E52</f>
        <v>0</v>
      </c>
      <c r="H52" s="152"/>
    </row>
    <row r="53" spans="1:8" x14ac:dyDescent="0.2">
      <c r="A53" s="149"/>
      <c r="B53" s="150"/>
      <c r="C53" s="151"/>
      <c r="E53" s="185"/>
    </row>
    <row r="54" spans="1:8" ht="28.5" x14ac:dyDescent="0.2">
      <c r="A54" s="149">
        <v>12</v>
      </c>
      <c r="B54" s="150" t="s">
        <v>265</v>
      </c>
      <c r="C54" s="151" t="s">
        <v>18</v>
      </c>
      <c r="D54" s="135">
        <v>3</v>
      </c>
      <c r="E54" s="185"/>
      <c r="F54" s="136">
        <f>E54*D54</f>
        <v>0</v>
      </c>
    </row>
    <row r="55" spans="1:8" x14ac:dyDescent="0.2">
      <c r="A55" s="149"/>
      <c r="B55" s="157"/>
      <c r="C55" s="151"/>
      <c r="E55" s="185"/>
    </row>
    <row r="56" spans="1:8" ht="15" x14ac:dyDescent="0.25">
      <c r="A56" s="158"/>
      <c r="B56" s="159" t="s">
        <v>266</v>
      </c>
      <c r="C56" s="160"/>
      <c r="D56" s="161"/>
      <c r="E56" s="186"/>
      <c r="F56" s="162">
        <f>SUM(F31:F55)</f>
        <v>0</v>
      </c>
    </row>
    <row r="57" spans="1:8" ht="15" x14ac:dyDescent="0.25">
      <c r="A57" s="158"/>
      <c r="B57" s="168"/>
      <c r="C57" s="164"/>
      <c r="D57" s="165"/>
      <c r="E57" s="187"/>
      <c r="F57" s="166"/>
    </row>
    <row r="58" spans="1:8" s="163" customFormat="1" ht="15" x14ac:dyDescent="0.25">
      <c r="B58" s="144" t="s">
        <v>267</v>
      </c>
      <c r="E58" s="188"/>
      <c r="F58" s="169"/>
    </row>
    <row r="59" spans="1:8" s="163" customFormat="1" ht="15" x14ac:dyDescent="0.25">
      <c r="B59" s="145"/>
      <c r="E59" s="188"/>
      <c r="F59" s="169"/>
    </row>
    <row r="60" spans="1:8" ht="42.75" x14ac:dyDescent="0.2">
      <c r="A60" s="149">
        <v>1</v>
      </c>
      <c r="B60" s="134" t="s">
        <v>268</v>
      </c>
      <c r="C60" s="151" t="s">
        <v>269</v>
      </c>
      <c r="D60" s="135">
        <v>16</v>
      </c>
      <c r="E60" s="185"/>
      <c r="F60" s="136">
        <f>D60*E60</f>
        <v>0</v>
      </c>
    </row>
    <row r="61" spans="1:8" x14ac:dyDescent="0.2">
      <c r="A61" s="149"/>
      <c r="C61" s="151"/>
      <c r="E61" s="185"/>
    </row>
    <row r="62" spans="1:8" ht="28.5" x14ac:dyDescent="0.2">
      <c r="A62" s="149">
        <v>2</v>
      </c>
      <c r="B62" s="150" t="s">
        <v>270</v>
      </c>
      <c r="C62" s="151" t="s">
        <v>269</v>
      </c>
      <c r="D62" s="135">
        <v>16</v>
      </c>
      <c r="E62" s="185"/>
      <c r="F62" s="136">
        <f>D62*E62</f>
        <v>0</v>
      </c>
    </row>
    <row r="63" spans="1:8" x14ac:dyDescent="0.2">
      <c r="A63" s="149"/>
      <c r="C63" s="151"/>
      <c r="E63" s="185"/>
    </row>
    <row r="64" spans="1:8" x14ac:dyDescent="0.2">
      <c r="A64" s="149">
        <v>3</v>
      </c>
      <c r="B64" s="134" t="s">
        <v>271</v>
      </c>
      <c r="C64" s="151" t="s">
        <v>313</v>
      </c>
      <c r="D64" s="135">
        <v>10</v>
      </c>
      <c r="E64" s="185"/>
      <c r="F64" s="136">
        <f>D64*E64</f>
        <v>0</v>
      </c>
      <c r="H64" s="152"/>
    </row>
    <row r="65" spans="1:6" x14ac:dyDescent="0.2">
      <c r="A65" s="149"/>
      <c r="C65" s="151"/>
      <c r="E65" s="185"/>
    </row>
    <row r="66" spans="1:6" x14ac:dyDescent="0.2">
      <c r="A66" s="149">
        <v>4</v>
      </c>
      <c r="B66" s="134" t="s">
        <v>272</v>
      </c>
      <c r="C66" s="151" t="s">
        <v>244</v>
      </c>
      <c r="D66" s="135">
        <v>575</v>
      </c>
      <c r="E66" s="185"/>
      <c r="F66" s="136">
        <f>D66*E66</f>
        <v>0</v>
      </c>
    </row>
    <row r="67" spans="1:6" x14ac:dyDescent="0.2">
      <c r="A67" s="149"/>
      <c r="C67" s="151"/>
      <c r="E67" s="185"/>
    </row>
    <row r="68" spans="1:6" x14ac:dyDescent="0.2">
      <c r="A68" s="149">
        <v>5</v>
      </c>
      <c r="B68" s="134" t="s">
        <v>273</v>
      </c>
      <c r="C68" s="151" t="s">
        <v>269</v>
      </c>
      <c r="D68" s="135">
        <v>16</v>
      </c>
      <c r="E68" s="185"/>
      <c r="F68" s="136">
        <f>D68*E68</f>
        <v>0</v>
      </c>
    </row>
    <row r="69" spans="1:6" x14ac:dyDescent="0.2">
      <c r="A69" s="149"/>
      <c r="C69" s="151"/>
      <c r="E69" s="185"/>
    </row>
    <row r="70" spans="1:6" ht="15" x14ac:dyDescent="0.25">
      <c r="A70" s="170"/>
      <c r="B70" s="171" t="s">
        <v>274</v>
      </c>
      <c r="C70" s="172"/>
      <c r="D70" s="173"/>
      <c r="E70" s="174"/>
      <c r="F70" s="174">
        <f>SUM(F60:F69)</f>
        <v>0</v>
      </c>
    </row>
    <row r="71" spans="1:6" ht="15.75" thickBot="1" x14ac:dyDescent="0.3">
      <c r="A71" s="170"/>
      <c r="B71" s="175"/>
      <c r="C71" s="176"/>
      <c r="D71" s="177"/>
      <c r="E71" s="178"/>
      <c r="F71" s="178"/>
    </row>
    <row r="72" spans="1:6" ht="15" x14ac:dyDescent="0.25">
      <c r="A72" s="170"/>
      <c r="B72" s="179" t="s">
        <v>275</v>
      </c>
      <c r="C72" s="179"/>
      <c r="D72" s="179"/>
      <c r="E72" s="180"/>
      <c r="F72" s="180">
        <f>SUM(F70+F56+F28)</f>
        <v>0</v>
      </c>
    </row>
    <row r="73" spans="1:6" ht="15" x14ac:dyDescent="0.25">
      <c r="A73" s="170"/>
      <c r="B73" s="175"/>
      <c r="C73" s="176"/>
      <c r="E73" s="178"/>
      <c r="F73" s="178"/>
    </row>
    <row r="74" spans="1:6" ht="15" x14ac:dyDescent="0.25">
      <c r="A74" s="170"/>
      <c r="B74" s="175"/>
      <c r="C74" s="176"/>
      <c r="E74" s="178"/>
      <c r="F74" s="178"/>
    </row>
    <row r="77" spans="1:6" ht="15" customHeight="1" x14ac:dyDescent="0.25">
      <c r="B77" s="193" t="s">
        <v>276</v>
      </c>
      <c r="C77" s="193"/>
      <c r="D77" s="193"/>
      <c r="E77" s="193"/>
      <c r="F77" s="181"/>
    </row>
    <row r="78" spans="1:6" x14ac:dyDescent="0.2">
      <c r="B78" s="193"/>
      <c r="C78" s="193"/>
      <c r="D78" s="193"/>
      <c r="E78" s="193"/>
    </row>
    <row r="79" spans="1:6" x14ac:dyDescent="0.2">
      <c r="B79" s="182"/>
      <c r="C79" s="182"/>
      <c r="D79" s="182"/>
      <c r="E79" s="182"/>
    </row>
    <row r="80" spans="1:6" ht="14.25" customHeight="1" x14ac:dyDescent="0.2">
      <c r="B80" s="193" t="s">
        <v>277</v>
      </c>
      <c r="C80" s="193"/>
      <c r="D80" s="193"/>
      <c r="E80" s="193"/>
      <c r="F80" s="193"/>
    </row>
    <row r="81" spans="2:6" x14ac:dyDescent="0.2">
      <c r="B81" s="183"/>
      <c r="E81" s="152"/>
    </row>
    <row r="82" spans="2:6" ht="14.25" customHeight="1" x14ac:dyDescent="0.2">
      <c r="B82" s="193" t="s">
        <v>278</v>
      </c>
      <c r="C82" s="193"/>
      <c r="D82" s="193"/>
      <c r="E82" s="193"/>
      <c r="F82" s="193"/>
    </row>
  </sheetData>
  <sheetProtection algorithmName="SHA-512" hashValue="vtof7tHTxsTufk5T8P9I8ruitTgI81aoRJ1R7sr6Ho6RxlyQ+9LDHJKePpwiyyVAxe4MlVl1If02mCZqv5hxCQ==" saltValue="Lb67/yR/1b5l7XMVip/jrg==" spinCount="100000" sheet="1" objects="1" scenarios="1"/>
  <mergeCells count="3">
    <mergeCell ref="B77:E78"/>
    <mergeCell ref="B80:F80"/>
    <mergeCell ref="B82:F8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6"/>
  <sheetViews>
    <sheetView topLeftCell="A85" workbookViewId="0">
      <selection activeCell="C94" sqref="C94"/>
    </sheetView>
  </sheetViews>
  <sheetFormatPr defaultRowHeight="14.25" x14ac:dyDescent="0.2"/>
  <cols>
    <col min="1" max="1" width="6.5703125" style="26" customWidth="1"/>
    <col min="2" max="2" width="10.7109375" style="16" customWidth="1"/>
    <col min="3" max="3" width="30.7109375" style="16" customWidth="1"/>
    <col min="4" max="4" width="9.7109375" style="16" customWidth="1"/>
    <col min="5" max="5" width="9.7109375" style="113" customWidth="1"/>
    <col min="6" max="6" width="10.7109375" style="131" customWidth="1"/>
    <col min="7" max="7" width="12.85546875" style="71" customWidth="1"/>
    <col min="8" max="14" width="9.140625" style="16"/>
    <col min="15" max="15" width="78.42578125" style="16" customWidth="1"/>
    <col min="16" max="256" width="9.140625" style="16"/>
    <col min="257" max="257" width="6.5703125" style="16" customWidth="1"/>
    <col min="258" max="258" width="10.7109375" style="16" customWidth="1"/>
    <col min="259" max="259" width="30.7109375" style="16" customWidth="1"/>
    <col min="260" max="261" width="9.7109375" style="16" customWidth="1"/>
    <col min="262" max="262" width="10.7109375" style="16" customWidth="1"/>
    <col min="263" max="263" width="12.85546875" style="16" customWidth="1"/>
    <col min="264" max="270" width="9.140625" style="16"/>
    <col min="271" max="271" width="78.42578125" style="16" customWidth="1"/>
    <col min="272" max="512" width="9.140625" style="16"/>
    <col min="513" max="513" width="6.5703125" style="16" customWidth="1"/>
    <col min="514" max="514" width="10.7109375" style="16" customWidth="1"/>
    <col min="515" max="515" width="30.7109375" style="16" customWidth="1"/>
    <col min="516" max="517" width="9.7109375" style="16" customWidth="1"/>
    <col min="518" max="518" width="10.7109375" style="16" customWidth="1"/>
    <col min="519" max="519" width="12.85546875" style="16" customWidth="1"/>
    <col min="520" max="526" width="9.140625" style="16"/>
    <col min="527" max="527" width="78.42578125" style="16" customWidth="1"/>
    <col min="528" max="768" width="9.140625" style="16"/>
    <col min="769" max="769" width="6.5703125" style="16" customWidth="1"/>
    <col min="770" max="770" width="10.7109375" style="16" customWidth="1"/>
    <col min="771" max="771" width="30.7109375" style="16" customWidth="1"/>
    <col min="772" max="773" width="9.7109375" style="16" customWidth="1"/>
    <col min="774" max="774" width="10.7109375" style="16" customWidth="1"/>
    <col min="775" max="775" width="12.85546875" style="16" customWidth="1"/>
    <col min="776" max="782" width="9.140625" style="16"/>
    <col min="783" max="783" width="78.42578125" style="16" customWidth="1"/>
    <col min="784" max="1024" width="9.140625" style="16"/>
    <col min="1025" max="1025" width="6.5703125" style="16" customWidth="1"/>
    <col min="1026" max="1026" width="10.7109375" style="16" customWidth="1"/>
    <col min="1027" max="1027" width="30.7109375" style="16" customWidth="1"/>
    <col min="1028" max="1029" width="9.7109375" style="16" customWidth="1"/>
    <col min="1030" max="1030" width="10.7109375" style="16" customWidth="1"/>
    <col min="1031" max="1031" width="12.85546875" style="16" customWidth="1"/>
    <col min="1032" max="1038" width="9.140625" style="16"/>
    <col min="1039" max="1039" width="78.42578125" style="16" customWidth="1"/>
    <col min="1040" max="1280" width="9.140625" style="16"/>
    <col min="1281" max="1281" width="6.5703125" style="16" customWidth="1"/>
    <col min="1282" max="1282" width="10.7109375" style="16" customWidth="1"/>
    <col min="1283" max="1283" width="30.7109375" style="16" customWidth="1"/>
    <col min="1284" max="1285" width="9.7109375" style="16" customWidth="1"/>
    <col min="1286" max="1286" width="10.7109375" style="16" customWidth="1"/>
    <col min="1287" max="1287" width="12.85546875" style="16" customWidth="1"/>
    <col min="1288" max="1294" width="9.140625" style="16"/>
    <col min="1295" max="1295" width="78.42578125" style="16" customWidth="1"/>
    <col min="1296" max="1536" width="9.140625" style="16"/>
    <col min="1537" max="1537" width="6.5703125" style="16" customWidth="1"/>
    <col min="1538" max="1538" width="10.7109375" style="16" customWidth="1"/>
    <col min="1539" max="1539" width="30.7109375" style="16" customWidth="1"/>
    <col min="1540" max="1541" width="9.7109375" style="16" customWidth="1"/>
    <col min="1542" max="1542" width="10.7109375" style="16" customWidth="1"/>
    <col min="1543" max="1543" width="12.85546875" style="16" customWidth="1"/>
    <col min="1544" max="1550" width="9.140625" style="16"/>
    <col min="1551" max="1551" width="78.42578125" style="16" customWidth="1"/>
    <col min="1552" max="1792" width="9.140625" style="16"/>
    <col min="1793" max="1793" width="6.5703125" style="16" customWidth="1"/>
    <col min="1794" max="1794" width="10.7109375" style="16" customWidth="1"/>
    <col min="1795" max="1795" width="30.7109375" style="16" customWidth="1"/>
    <col min="1796" max="1797" width="9.7109375" style="16" customWidth="1"/>
    <col min="1798" max="1798" width="10.7109375" style="16" customWidth="1"/>
    <col min="1799" max="1799" width="12.85546875" style="16" customWidth="1"/>
    <col min="1800" max="1806" width="9.140625" style="16"/>
    <col min="1807" max="1807" width="78.42578125" style="16" customWidth="1"/>
    <col min="1808" max="2048" width="9.140625" style="16"/>
    <col min="2049" max="2049" width="6.5703125" style="16" customWidth="1"/>
    <col min="2050" max="2050" width="10.7109375" style="16" customWidth="1"/>
    <col min="2051" max="2051" width="30.7109375" style="16" customWidth="1"/>
    <col min="2052" max="2053" width="9.7109375" style="16" customWidth="1"/>
    <col min="2054" max="2054" width="10.7109375" style="16" customWidth="1"/>
    <col min="2055" max="2055" width="12.85546875" style="16" customWidth="1"/>
    <col min="2056" max="2062" width="9.140625" style="16"/>
    <col min="2063" max="2063" width="78.42578125" style="16" customWidth="1"/>
    <col min="2064" max="2304" width="9.140625" style="16"/>
    <col min="2305" max="2305" width="6.5703125" style="16" customWidth="1"/>
    <col min="2306" max="2306" width="10.7109375" style="16" customWidth="1"/>
    <col min="2307" max="2307" width="30.7109375" style="16" customWidth="1"/>
    <col min="2308" max="2309" width="9.7109375" style="16" customWidth="1"/>
    <col min="2310" max="2310" width="10.7109375" style="16" customWidth="1"/>
    <col min="2311" max="2311" width="12.85546875" style="16" customWidth="1"/>
    <col min="2312" max="2318" width="9.140625" style="16"/>
    <col min="2319" max="2319" width="78.42578125" style="16" customWidth="1"/>
    <col min="2320" max="2560" width="9.140625" style="16"/>
    <col min="2561" max="2561" width="6.5703125" style="16" customWidth="1"/>
    <col min="2562" max="2562" width="10.7109375" style="16" customWidth="1"/>
    <col min="2563" max="2563" width="30.7109375" style="16" customWidth="1"/>
    <col min="2564" max="2565" width="9.7109375" style="16" customWidth="1"/>
    <col min="2566" max="2566" width="10.7109375" style="16" customWidth="1"/>
    <col min="2567" max="2567" width="12.85546875" style="16" customWidth="1"/>
    <col min="2568" max="2574" width="9.140625" style="16"/>
    <col min="2575" max="2575" width="78.42578125" style="16" customWidth="1"/>
    <col min="2576" max="2816" width="9.140625" style="16"/>
    <col min="2817" max="2817" width="6.5703125" style="16" customWidth="1"/>
    <col min="2818" max="2818" width="10.7109375" style="16" customWidth="1"/>
    <col min="2819" max="2819" width="30.7109375" style="16" customWidth="1"/>
    <col min="2820" max="2821" width="9.7109375" style="16" customWidth="1"/>
    <col min="2822" max="2822" width="10.7109375" style="16" customWidth="1"/>
    <col min="2823" max="2823" width="12.85546875" style="16" customWidth="1"/>
    <col min="2824" max="2830" width="9.140625" style="16"/>
    <col min="2831" max="2831" width="78.42578125" style="16" customWidth="1"/>
    <col min="2832" max="3072" width="9.140625" style="16"/>
    <col min="3073" max="3073" width="6.5703125" style="16" customWidth="1"/>
    <col min="3074" max="3074" width="10.7109375" style="16" customWidth="1"/>
    <col min="3075" max="3075" width="30.7109375" style="16" customWidth="1"/>
    <col min="3076" max="3077" width="9.7109375" style="16" customWidth="1"/>
    <col min="3078" max="3078" width="10.7109375" style="16" customWidth="1"/>
    <col min="3079" max="3079" width="12.85546875" style="16" customWidth="1"/>
    <col min="3080" max="3086" width="9.140625" style="16"/>
    <col min="3087" max="3087" width="78.42578125" style="16" customWidth="1"/>
    <col min="3088" max="3328" width="9.140625" style="16"/>
    <col min="3329" max="3329" width="6.5703125" style="16" customWidth="1"/>
    <col min="3330" max="3330" width="10.7109375" style="16" customWidth="1"/>
    <col min="3331" max="3331" width="30.7109375" style="16" customWidth="1"/>
    <col min="3332" max="3333" width="9.7109375" style="16" customWidth="1"/>
    <col min="3334" max="3334" width="10.7109375" style="16" customWidth="1"/>
    <col min="3335" max="3335" width="12.85546875" style="16" customWidth="1"/>
    <col min="3336" max="3342" width="9.140625" style="16"/>
    <col min="3343" max="3343" width="78.42578125" style="16" customWidth="1"/>
    <col min="3344" max="3584" width="9.140625" style="16"/>
    <col min="3585" max="3585" width="6.5703125" style="16" customWidth="1"/>
    <col min="3586" max="3586" width="10.7109375" style="16" customWidth="1"/>
    <col min="3587" max="3587" width="30.7109375" style="16" customWidth="1"/>
    <col min="3588" max="3589" width="9.7109375" style="16" customWidth="1"/>
    <col min="3590" max="3590" width="10.7109375" style="16" customWidth="1"/>
    <col min="3591" max="3591" width="12.85546875" style="16" customWidth="1"/>
    <col min="3592" max="3598" width="9.140625" style="16"/>
    <col min="3599" max="3599" width="78.42578125" style="16" customWidth="1"/>
    <col min="3600" max="3840" width="9.140625" style="16"/>
    <col min="3841" max="3841" width="6.5703125" style="16" customWidth="1"/>
    <col min="3842" max="3842" width="10.7109375" style="16" customWidth="1"/>
    <col min="3843" max="3843" width="30.7109375" style="16" customWidth="1"/>
    <col min="3844" max="3845" width="9.7109375" style="16" customWidth="1"/>
    <col min="3846" max="3846" width="10.7109375" style="16" customWidth="1"/>
    <col min="3847" max="3847" width="12.85546875" style="16" customWidth="1"/>
    <col min="3848" max="3854" width="9.140625" style="16"/>
    <col min="3855" max="3855" width="78.42578125" style="16" customWidth="1"/>
    <col min="3856" max="4096" width="9.140625" style="16"/>
    <col min="4097" max="4097" width="6.5703125" style="16" customWidth="1"/>
    <col min="4098" max="4098" width="10.7109375" style="16" customWidth="1"/>
    <col min="4099" max="4099" width="30.7109375" style="16" customWidth="1"/>
    <col min="4100" max="4101" width="9.7109375" style="16" customWidth="1"/>
    <col min="4102" max="4102" width="10.7109375" style="16" customWidth="1"/>
    <col min="4103" max="4103" width="12.85546875" style="16" customWidth="1"/>
    <col min="4104" max="4110" width="9.140625" style="16"/>
    <col min="4111" max="4111" width="78.42578125" style="16" customWidth="1"/>
    <col min="4112" max="4352" width="9.140625" style="16"/>
    <col min="4353" max="4353" width="6.5703125" style="16" customWidth="1"/>
    <col min="4354" max="4354" width="10.7109375" style="16" customWidth="1"/>
    <col min="4355" max="4355" width="30.7109375" style="16" customWidth="1"/>
    <col min="4356" max="4357" width="9.7109375" style="16" customWidth="1"/>
    <col min="4358" max="4358" width="10.7109375" style="16" customWidth="1"/>
    <col min="4359" max="4359" width="12.85546875" style="16" customWidth="1"/>
    <col min="4360" max="4366" width="9.140625" style="16"/>
    <col min="4367" max="4367" width="78.42578125" style="16" customWidth="1"/>
    <col min="4368" max="4608" width="9.140625" style="16"/>
    <col min="4609" max="4609" width="6.5703125" style="16" customWidth="1"/>
    <col min="4610" max="4610" width="10.7109375" style="16" customWidth="1"/>
    <col min="4611" max="4611" width="30.7109375" style="16" customWidth="1"/>
    <col min="4612" max="4613" width="9.7109375" style="16" customWidth="1"/>
    <col min="4614" max="4614" width="10.7109375" style="16" customWidth="1"/>
    <col min="4615" max="4615" width="12.85546875" style="16" customWidth="1"/>
    <col min="4616" max="4622" width="9.140625" style="16"/>
    <col min="4623" max="4623" width="78.42578125" style="16" customWidth="1"/>
    <col min="4624" max="4864" width="9.140625" style="16"/>
    <col min="4865" max="4865" width="6.5703125" style="16" customWidth="1"/>
    <col min="4866" max="4866" width="10.7109375" style="16" customWidth="1"/>
    <col min="4867" max="4867" width="30.7109375" style="16" customWidth="1"/>
    <col min="4868" max="4869" width="9.7109375" style="16" customWidth="1"/>
    <col min="4870" max="4870" width="10.7109375" style="16" customWidth="1"/>
    <col min="4871" max="4871" width="12.85546875" style="16" customWidth="1"/>
    <col min="4872" max="4878" width="9.140625" style="16"/>
    <col min="4879" max="4879" width="78.42578125" style="16" customWidth="1"/>
    <col min="4880" max="5120" width="9.140625" style="16"/>
    <col min="5121" max="5121" width="6.5703125" style="16" customWidth="1"/>
    <col min="5122" max="5122" width="10.7109375" style="16" customWidth="1"/>
    <col min="5123" max="5123" width="30.7109375" style="16" customWidth="1"/>
    <col min="5124" max="5125" width="9.7109375" style="16" customWidth="1"/>
    <col min="5126" max="5126" width="10.7109375" style="16" customWidth="1"/>
    <col min="5127" max="5127" width="12.85546875" style="16" customWidth="1"/>
    <col min="5128" max="5134" width="9.140625" style="16"/>
    <col min="5135" max="5135" width="78.42578125" style="16" customWidth="1"/>
    <col min="5136" max="5376" width="9.140625" style="16"/>
    <col min="5377" max="5377" width="6.5703125" style="16" customWidth="1"/>
    <col min="5378" max="5378" width="10.7109375" style="16" customWidth="1"/>
    <col min="5379" max="5379" width="30.7109375" style="16" customWidth="1"/>
    <col min="5380" max="5381" width="9.7109375" style="16" customWidth="1"/>
    <col min="5382" max="5382" width="10.7109375" style="16" customWidth="1"/>
    <col min="5383" max="5383" width="12.85546875" style="16" customWidth="1"/>
    <col min="5384" max="5390" width="9.140625" style="16"/>
    <col min="5391" max="5391" width="78.42578125" style="16" customWidth="1"/>
    <col min="5392" max="5632" width="9.140625" style="16"/>
    <col min="5633" max="5633" width="6.5703125" style="16" customWidth="1"/>
    <col min="5634" max="5634" width="10.7109375" style="16" customWidth="1"/>
    <col min="5635" max="5635" width="30.7109375" style="16" customWidth="1"/>
    <col min="5636" max="5637" width="9.7109375" style="16" customWidth="1"/>
    <col min="5638" max="5638" width="10.7109375" style="16" customWidth="1"/>
    <col min="5639" max="5639" width="12.85546875" style="16" customWidth="1"/>
    <col min="5640" max="5646" width="9.140625" style="16"/>
    <col min="5647" max="5647" width="78.42578125" style="16" customWidth="1"/>
    <col min="5648" max="5888" width="9.140625" style="16"/>
    <col min="5889" max="5889" width="6.5703125" style="16" customWidth="1"/>
    <col min="5890" max="5890" width="10.7109375" style="16" customWidth="1"/>
    <col min="5891" max="5891" width="30.7109375" style="16" customWidth="1"/>
    <col min="5892" max="5893" width="9.7109375" style="16" customWidth="1"/>
    <col min="5894" max="5894" width="10.7109375" style="16" customWidth="1"/>
    <col min="5895" max="5895" width="12.85546875" style="16" customWidth="1"/>
    <col min="5896" max="5902" width="9.140625" style="16"/>
    <col min="5903" max="5903" width="78.42578125" style="16" customWidth="1"/>
    <col min="5904" max="6144" width="9.140625" style="16"/>
    <col min="6145" max="6145" width="6.5703125" style="16" customWidth="1"/>
    <col min="6146" max="6146" width="10.7109375" style="16" customWidth="1"/>
    <col min="6147" max="6147" width="30.7109375" style="16" customWidth="1"/>
    <col min="6148" max="6149" width="9.7109375" style="16" customWidth="1"/>
    <col min="6150" max="6150" width="10.7109375" style="16" customWidth="1"/>
    <col min="6151" max="6151" width="12.85546875" style="16" customWidth="1"/>
    <col min="6152" max="6158" width="9.140625" style="16"/>
    <col min="6159" max="6159" width="78.42578125" style="16" customWidth="1"/>
    <col min="6160" max="6400" width="9.140625" style="16"/>
    <col min="6401" max="6401" width="6.5703125" style="16" customWidth="1"/>
    <col min="6402" max="6402" width="10.7109375" style="16" customWidth="1"/>
    <col min="6403" max="6403" width="30.7109375" style="16" customWidth="1"/>
    <col min="6404" max="6405" width="9.7109375" style="16" customWidth="1"/>
    <col min="6406" max="6406" width="10.7109375" style="16" customWidth="1"/>
    <col min="6407" max="6407" width="12.85546875" style="16" customWidth="1"/>
    <col min="6408" max="6414" width="9.140625" style="16"/>
    <col min="6415" max="6415" width="78.42578125" style="16" customWidth="1"/>
    <col min="6416" max="6656" width="9.140625" style="16"/>
    <col min="6657" max="6657" width="6.5703125" style="16" customWidth="1"/>
    <col min="6658" max="6658" width="10.7109375" style="16" customWidth="1"/>
    <col min="6659" max="6659" width="30.7109375" style="16" customWidth="1"/>
    <col min="6660" max="6661" width="9.7109375" style="16" customWidth="1"/>
    <col min="6662" max="6662" width="10.7109375" style="16" customWidth="1"/>
    <col min="6663" max="6663" width="12.85546875" style="16" customWidth="1"/>
    <col min="6664" max="6670" width="9.140625" style="16"/>
    <col min="6671" max="6671" width="78.42578125" style="16" customWidth="1"/>
    <col min="6672" max="6912" width="9.140625" style="16"/>
    <col min="6913" max="6913" width="6.5703125" style="16" customWidth="1"/>
    <col min="6914" max="6914" width="10.7109375" style="16" customWidth="1"/>
    <col min="6915" max="6915" width="30.7109375" style="16" customWidth="1"/>
    <col min="6916" max="6917" width="9.7109375" style="16" customWidth="1"/>
    <col min="6918" max="6918" width="10.7109375" style="16" customWidth="1"/>
    <col min="6919" max="6919" width="12.85546875" style="16" customWidth="1"/>
    <col min="6920" max="6926" width="9.140625" style="16"/>
    <col min="6927" max="6927" width="78.42578125" style="16" customWidth="1"/>
    <col min="6928" max="7168" width="9.140625" style="16"/>
    <col min="7169" max="7169" width="6.5703125" style="16" customWidth="1"/>
    <col min="7170" max="7170" width="10.7109375" style="16" customWidth="1"/>
    <col min="7171" max="7171" width="30.7109375" style="16" customWidth="1"/>
    <col min="7172" max="7173" width="9.7109375" style="16" customWidth="1"/>
    <col min="7174" max="7174" width="10.7109375" style="16" customWidth="1"/>
    <col min="7175" max="7175" width="12.85546875" style="16" customWidth="1"/>
    <col min="7176" max="7182" width="9.140625" style="16"/>
    <col min="7183" max="7183" width="78.42578125" style="16" customWidth="1"/>
    <col min="7184" max="7424" width="9.140625" style="16"/>
    <col min="7425" max="7425" width="6.5703125" style="16" customWidth="1"/>
    <col min="7426" max="7426" width="10.7109375" style="16" customWidth="1"/>
    <col min="7427" max="7427" width="30.7109375" style="16" customWidth="1"/>
    <col min="7428" max="7429" width="9.7109375" style="16" customWidth="1"/>
    <col min="7430" max="7430" width="10.7109375" style="16" customWidth="1"/>
    <col min="7431" max="7431" width="12.85546875" style="16" customWidth="1"/>
    <col min="7432" max="7438" width="9.140625" style="16"/>
    <col min="7439" max="7439" width="78.42578125" style="16" customWidth="1"/>
    <col min="7440" max="7680" width="9.140625" style="16"/>
    <col min="7681" max="7681" width="6.5703125" style="16" customWidth="1"/>
    <col min="7682" max="7682" width="10.7109375" style="16" customWidth="1"/>
    <col min="7683" max="7683" width="30.7109375" style="16" customWidth="1"/>
    <col min="7684" max="7685" width="9.7109375" style="16" customWidth="1"/>
    <col min="7686" max="7686" width="10.7109375" style="16" customWidth="1"/>
    <col min="7687" max="7687" width="12.85546875" style="16" customWidth="1"/>
    <col min="7688" max="7694" width="9.140625" style="16"/>
    <col min="7695" max="7695" width="78.42578125" style="16" customWidth="1"/>
    <col min="7696" max="7936" width="9.140625" style="16"/>
    <col min="7937" max="7937" width="6.5703125" style="16" customWidth="1"/>
    <col min="7938" max="7938" width="10.7109375" style="16" customWidth="1"/>
    <col min="7939" max="7939" width="30.7109375" style="16" customWidth="1"/>
    <col min="7940" max="7941" width="9.7109375" style="16" customWidth="1"/>
    <col min="7942" max="7942" width="10.7109375" style="16" customWidth="1"/>
    <col min="7943" max="7943" width="12.85546875" style="16" customWidth="1"/>
    <col min="7944" max="7950" width="9.140625" style="16"/>
    <col min="7951" max="7951" width="78.42578125" style="16" customWidth="1"/>
    <col min="7952" max="8192" width="9.140625" style="16"/>
    <col min="8193" max="8193" width="6.5703125" style="16" customWidth="1"/>
    <col min="8194" max="8194" width="10.7109375" style="16" customWidth="1"/>
    <col min="8195" max="8195" width="30.7109375" style="16" customWidth="1"/>
    <col min="8196" max="8197" width="9.7109375" style="16" customWidth="1"/>
    <col min="8198" max="8198" width="10.7109375" style="16" customWidth="1"/>
    <col min="8199" max="8199" width="12.85546875" style="16" customWidth="1"/>
    <col min="8200" max="8206" width="9.140625" style="16"/>
    <col min="8207" max="8207" width="78.42578125" style="16" customWidth="1"/>
    <col min="8208" max="8448" width="9.140625" style="16"/>
    <col min="8449" max="8449" width="6.5703125" style="16" customWidth="1"/>
    <col min="8450" max="8450" width="10.7109375" style="16" customWidth="1"/>
    <col min="8451" max="8451" width="30.7109375" style="16" customWidth="1"/>
    <col min="8452" max="8453" width="9.7109375" style="16" customWidth="1"/>
    <col min="8454" max="8454" width="10.7109375" style="16" customWidth="1"/>
    <col min="8455" max="8455" width="12.85546875" style="16" customWidth="1"/>
    <col min="8456" max="8462" width="9.140625" style="16"/>
    <col min="8463" max="8463" width="78.42578125" style="16" customWidth="1"/>
    <col min="8464" max="8704" width="9.140625" style="16"/>
    <col min="8705" max="8705" width="6.5703125" style="16" customWidth="1"/>
    <col min="8706" max="8706" width="10.7109375" style="16" customWidth="1"/>
    <col min="8707" max="8707" width="30.7109375" style="16" customWidth="1"/>
    <col min="8708" max="8709" width="9.7109375" style="16" customWidth="1"/>
    <col min="8710" max="8710" width="10.7109375" style="16" customWidth="1"/>
    <col min="8711" max="8711" width="12.85546875" style="16" customWidth="1"/>
    <col min="8712" max="8718" width="9.140625" style="16"/>
    <col min="8719" max="8719" width="78.42578125" style="16" customWidth="1"/>
    <col min="8720" max="8960" width="9.140625" style="16"/>
    <col min="8961" max="8961" width="6.5703125" style="16" customWidth="1"/>
    <col min="8962" max="8962" width="10.7109375" style="16" customWidth="1"/>
    <col min="8963" max="8963" width="30.7109375" style="16" customWidth="1"/>
    <col min="8964" max="8965" width="9.7109375" style="16" customWidth="1"/>
    <col min="8966" max="8966" width="10.7109375" style="16" customWidth="1"/>
    <col min="8967" max="8967" width="12.85546875" style="16" customWidth="1"/>
    <col min="8968" max="8974" width="9.140625" style="16"/>
    <col min="8975" max="8975" width="78.42578125" style="16" customWidth="1"/>
    <col min="8976" max="9216" width="9.140625" style="16"/>
    <col min="9217" max="9217" width="6.5703125" style="16" customWidth="1"/>
    <col min="9218" max="9218" width="10.7109375" style="16" customWidth="1"/>
    <col min="9219" max="9219" width="30.7109375" style="16" customWidth="1"/>
    <col min="9220" max="9221" width="9.7109375" style="16" customWidth="1"/>
    <col min="9222" max="9222" width="10.7109375" style="16" customWidth="1"/>
    <col min="9223" max="9223" width="12.85546875" style="16" customWidth="1"/>
    <col min="9224" max="9230" width="9.140625" style="16"/>
    <col min="9231" max="9231" width="78.42578125" style="16" customWidth="1"/>
    <col min="9232" max="9472" width="9.140625" style="16"/>
    <col min="9473" max="9473" width="6.5703125" style="16" customWidth="1"/>
    <col min="9474" max="9474" width="10.7109375" style="16" customWidth="1"/>
    <col min="9475" max="9475" width="30.7109375" style="16" customWidth="1"/>
    <col min="9476" max="9477" width="9.7109375" style="16" customWidth="1"/>
    <col min="9478" max="9478" width="10.7109375" style="16" customWidth="1"/>
    <col min="9479" max="9479" width="12.85546875" style="16" customWidth="1"/>
    <col min="9480" max="9486" width="9.140625" style="16"/>
    <col min="9487" max="9487" width="78.42578125" style="16" customWidth="1"/>
    <col min="9488" max="9728" width="9.140625" style="16"/>
    <col min="9729" max="9729" width="6.5703125" style="16" customWidth="1"/>
    <col min="9730" max="9730" width="10.7109375" style="16" customWidth="1"/>
    <col min="9731" max="9731" width="30.7109375" style="16" customWidth="1"/>
    <col min="9732" max="9733" width="9.7109375" style="16" customWidth="1"/>
    <col min="9734" max="9734" width="10.7109375" style="16" customWidth="1"/>
    <col min="9735" max="9735" width="12.85546875" style="16" customWidth="1"/>
    <col min="9736" max="9742" width="9.140625" style="16"/>
    <col min="9743" max="9743" width="78.42578125" style="16" customWidth="1"/>
    <col min="9744" max="9984" width="9.140625" style="16"/>
    <col min="9985" max="9985" width="6.5703125" style="16" customWidth="1"/>
    <col min="9986" max="9986" width="10.7109375" style="16" customWidth="1"/>
    <col min="9987" max="9987" width="30.7109375" style="16" customWidth="1"/>
    <col min="9988" max="9989" width="9.7109375" style="16" customWidth="1"/>
    <col min="9990" max="9990" width="10.7109375" style="16" customWidth="1"/>
    <col min="9991" max="9991" width="12.85546875" style="16" customWidth="1"/>
    <col min="9992" max="9998" width="9.140625" style="16"/>
    <col min="9999" max="9999" width="78.42578125" style="16" customWidth="1"/>
    <col min="10000" max="10240" width="9.140625" style="16"/>
    <col min="10241" max="10241" width="6.5703125" style="16" customWidth="1"/>
    <col min="10242" max="10242" width="10.7109375" style="16" customWidth="1"/>
    <col min="10243" max="10243" width="30.7109375" style="16" customWidth="1"/>
    <col min="10244" max="10245" width="9.7109375" style="16" customWidth="1"/>
    <col min="10246" max="10246" width="10.7109375" style="16" customWidth="1"/>
    <col min="10247" max="10247" width="12.85546875" style="16" customWidth="1"/>
    <col min="10248" max="10254" width="9.140625" style="16"/>
    <col min="10255" max="10255" width="78.42578125" style="16" customWidth="1"/>
    <col min="10256" max="10496" width="9.140625" style="16"/>
    <col min="10497" max="10497" width="6.5703125" style="16" customWidth="1"/>
    <col min="10498" max="10498" width="10.7109375" style="16" customWidth="1"/>
    <col min="10499" max="10499" width="30.7109375" style="16" customWidth="1"/>
    <col min="10500" max="10501" width="9.7109375" style="16" customWidth="1"/>
    <col min="10502" max="10502" width="10.7109375" style="16" customWidth="1"/>
    <col min="10503" max="10503" width="12.85546875" style="16" customWidth="1"/>
    <col min="10504" max="10510" width="9.140625" style="16"/>
    <col min="10511" max="10511" width="78.42578125" style="16" customWidth="1"/>
    <col min="10512" max="10752" width="9.140625" style="16"/>
    <col min="10753" max="10753" width="6.5703125" style="16" customWidth="1"/>
    <col min="10754" max="10754" width="10.7109375" style="16" customWidth="1"/>
    <col min="10755" max="10755" width="30.7109375" style="16" customWidth="1"/>
    <col min="10756" max="10757" width="9.7109375" style="16" customWidth="1"/>
    <col min="10758" max="10758" width="10.7109375" style="16" customWidth="1"/>
    <col min="10759" max="10759" width="12.85546875" style="16" customWidth="1"/>
    <col min="10760" max="10766" width="9.140625" style="16"/>
    <col min="10767" max="10767" width="78.42578125" style="16" customWidth="1"/>
    <col min="10768" max="11008" width="9.140625" style="16"/>
    <col min="11009" max="11009" width="6.5703125" style="16" customWidth="1"/>
    <col min="11010" max="11010" width="10.7109375" style="16" customWidth="1"/>
    <col min="11011" max="11011" width="30.7109375" style="16" customWidth="1"/>
    <col min="11012" max="11013" width="9.7109375" style="16" customWidth="1"/>
    <col min="11014" max="11014" width="10.7109375" style="16" customWidth="1"/>
    <col min="11015" max="11015" width="12.85546875" style="16" customWidth="1"/>
    <col min="11016" max="11022" width="9.140625" style="16"/>
    <col min="11023" max="11023" width="78.42578125" style="16" customWidth="1"/>
    <col min="11024" max="11264" width="9.140625" style="16"/>
    <col min="11265" max="11265" width="6.5703125" style="16" customWidth="1"/>
    <col min="11266" max="11266" width="10.7109375" style="16" customWidth="1"/>
    <col min="11267" max="11267" width="30.7109375" style="16" customWidth="1"/>
    <col min="11268" max="11269" width="9.7109375" style="16" customWidth="1"/>
    <col min="11270" max="11270" width="10.7109375" style="16" customWidth="1"/>
    <col min="11271" max="11271" width="12.85546875" style="16" customWidth="1"/>
    <col min="11272" max="11278" width="9.140625" style="16"/>
    <col min="11279" max="11279" width="78.42578125" style="16" customWidth="1"/>
    <col min="11280" max="11520" width="9.140625" style="16"/>
    <col min="11521" max="11521" width="6.5703125" style="16" customWidth="1"/>
    <col min="11522" max="11522" width="10.7109375" style="16" customWidth="1"/>
    <col min="11523" max="11523" width="30.7109375" style="16" customWidth="1"/>
    <col min="11524" max="11525" width="9.7109375" style="16" customWidth="1"/>
    <col min="11526" max="11526" width="10.7109375" style="16" customWidth="1"/>
    <col min="11527" max="11527" width="12.85546875" style="16" customWidth="1"/>
    <col min="11528" max="11534" width="9.140625" style="16"/>
    <col min="11535" max="11535" width="78.42578125" style="16" customWidth="1"/>
    <col min="11536" max="11776" width="9.140625" style="16"/>
    <col min="11777" max="11777" width="6.5703125" style="16" customWidth="1"/>
    <col min="11778" max="11778" width="10.7109375" style="16" customWidth="1"/>
    <col min="11779" max="11779" width="30.7109375" style="16" customWidth="1"/>
    <col min="11780" max="11781" width="9.7109375" style="16" customWidth="1"/>
    <col min="11782" max="11782" width="10.7109375" style="16" customWidth="1"/>
    <col min="11783" max="11783" width="12.85546875" style="16" customWidth="1"/>
    <col min="11784" max="11790" width="9.140625" style="16"/>
    <col min="11791" max="11791" width="78.42578125" style="16" customWidth="1"/>
    <col min="11792" max="12032" width="9.140625" style="16"/>
    <col min="12033" max="12033" width="6.5703125" style="16" customWidth="1"/>
    <col min="12034" max="12034" width="10.7109375" style="16" customWidth="1"/>
    <col min="12035" max="12035" width="30.7109375" style="16" customWidth="1"/>
    <col min="12036" max="12037" width="9.7109375" style="16" customWidth="1"/>
    <col min="12038" max="12038" width="10.7109375" style="16" customWidth="1"/>
    <col min="12039" max="12039" width="12.85546875" style="16" customWidth="1"/>
    <col min="12040" max="12046" width="9.140625" style="16"/>
    <col min="12047" max="12047" width="78.42578125" style="16" customWidth="1"/>
    <col min="12048" max="12288" width="9.140625" style="16"/>
    <col min="12289" max="12289" width="6.5703125" style="16" customWidth="1"/>
    <col min="12290" max="12290" width="10.7109375" style="16" customWidth="1"/>
    <col min="12291" max="12291" width="30.7109375" style="16" customWidth="1"/>
    <col min="12292" max="12293" width="9.7109375" style="16" customWidth="1"/>
    <col min="12294" max="12294" width="10.7109375" style="16" customWidth="1"/>
    <col min="12295" max="12295" width="12.85546875" style="16" customWidth="1"/>
    <col min="12296" max="12302" width="9.140625" style="16"/>
    <col min="12303" max="12303" width="78.42578125" style="16" customWidth="1"/>
    <col min="12304" max="12544" width="9.140625" style="16"/>
    <col min="12545" max="12545" width="6.5703125" style="16" customWidth="1"/>
    <col min="12546" max="12546" width="10.7109375" style="16" customWidth="1"/>
    <col min="12547" max="12547" width="30.7109375" style="16" customWidth="1"/>
    <col min="12548" max="12549" width="9.7109375" style="16" customWidth="1"/>
    <col min="12550" max="12550" width="10.7109375" style="16" customWidth="1"/>
    <col min="12551" max="12551" width="12.85546875" style="16" customWidth="1"/>
    <col min="12552" max="12558" width="9.140625" style="16"/>
    <col min="12559" max="12559" width="78.42578125" style="16" customWidth="1"/>
    <col min="12560" max="12800" width="9.140625" style="16"/>
    <col min="12801" max="12801" width="6.5703125" style="16" customWidth="1"/>
    <col min="12802" max="12802" width="10.7109375" style="16" customWidth="1"/>
    <col min="12803" max="12803" width="30.7109375" style="16" customWidth="1"/>
    <col min="12804" max="12805" width="9.7109375" style="16" customWidth="1"/>
    <col min="12806" max="12806" width="10.7109375" style="16" customWidth="1"/>
    <col min="12807" max="12807" width="12.85546875" style="16" customWidth="1"/>
    <col min="12808" max="12814" width="9.140625" style="16"/>
    <col min="12815" max="12815" width="78.42578125" style="16" customWidth="1"/>
    <col min="12816" max="13056" width="9.140625" style="16"/>
    <col min="13057" max="13057" width="6.5703125" style="16" customWidth="1"/>
    <col min="13058" max="13058" width="10.7109375" style="16" customWidth="1"/>
    <col min="13059" max="13059" width="30.7109375" style="16" customWidth="1"/>
    <col min="13060" max="13061" width="9.7109375" style="16" customWidth="1"/>
    <col min="13062" max="13062" width="10.7109375" style="16" customWidth="1"/>
    <col min="13063" max="13063" width="12.85546875" style="16" customWidth="1"/>
    <col min="13064" max="13070" width="9.140625" style="16"/>
    <col min="13071" max="13071" width="78.42578125" style="16" customWidth="1"/>
    <col min="13072" max="13312" width="9.140625" style="16"/>
    <col min="13313" max="13313" width="6.5703125" style="16" customWidth="1"/>
    <col min="13314" max="13314" width="10.7109375" style="16" customWidth="1"/>
    <col min="13315" max="13315" width="30.7109375" style="16" customWidth="1"/>
    <col min="13316" max="13317" width="9.7109375" style="16" customWidth="1"/>
    <col min="13318" max="13318" width="10.7109375" style="16" customWidth="1"/>
    <col min="13319" max="13319" width="12.85546875" style="16" customWidth="1"/>
    <col min="13320" max="13326" width="9.140625" style="16"/>
    <col min="13327" max="13327" width="78.42578125" style="16" customWidth="1"/>
    <col min="13328" max="13568" width="9.140625" style="16"/>
    <col min="13569" max="13569" width="6.5703125" style="16" customWidth="1"/>
    <col min="13570" max="13570" width="10.7109375" style="16" customWidth="1"/>
    <col min="13571" max="13571" width="30.7109375" style="16" customWidth="1"/>
    <col min="13572" max="13573" width="9.7109375" style="16" customWidth="1"/>
    <col min="13574" max="13574" width="10.7109375" style="16" customWidth="1"/>
    <col min="13575" max="13575" width="12.85546875" style="16" customWidth="1"/>
    <col min="13576" max="13582" width="9.140625" style="16"/>
    <col min="13583" max="13583" width="78.42578125" style="16" customWidth="1"/>
    <col min="13584" max="13824" width="9.140625" style="16"/>
    <col min="13825" max="13825" width="6.5703125" style="16" customWidth="1"/>
    <col min="13826" max="13826" width="10.7109375" style="16" customWidth="1"/>
    <col min="13827" max="13827" width="30.7109375" style="16" customWidth="1"/>
    <col min="13828" max="13829" width="9.7109375" style="16" customWidth="1"/>
    <col min="13830" max="13830" width="10.7109375" style="16" customWidth="1"/>
    <col min="13831" max="13831" width="12.85546875" style="16" customWidth="1"/>
    <col min="13832" max="13838" width="9.140625" style="16"/>
    <col min="13839" max="13839" width="78.42578125" style="16" customWidth="1"/>
    <col min="13840" max="14080" width="9.140625" style="16"/>
    <col min="14081" max="14081" width="6.5703125" style="16" customWidth="1"/>
    <col min="14082" max="14082" width="10.7109375" style="16" customWidth="1"/>
    <col min="14083" max="14083" width="30.7109375" style="16" customWidth="1"/>
    <col min="14084" max="14085" width="9.7109375" style="16" customWidth="1"/>
    <col min="14086" max="14086" width="10.7109375" style="16" customWidth="1"/>
    <col min="14087" max="14087" width="12.85546875" style="16" customWidth="1"/>
    <col min="14088" max="14094" width="9.140625" style="16"/>
    <col min="14095" max="14095" width="78.42578125" style="16" customWidth="1"/>
    <col min="14096" max="14336" width="9.140625" style="16"/>
    <col min="14337" max="14337" width="6.5703125" style="16" customWidth="1"/>
    <col min="14338" max="14338" width="10.7109375" style="16" customWidth="1"/>
    <col min="14339" max="14339" width="30.7109375" style="16" customWidth="1"/>
    <col min="14340" max="14341" width="9.7109375" style="16" customWidth="1"/>
    <col min="14342" max="14342" width="10.7109375" style="16" customWidth="1"/>
    <col min="14343" max="14343" width="12.85546875" style="16" customWidth="1"/>
    <col min="14344" max="14350" width="9.140625" style="16"/>
    <col min="14351" max="14351" width="78.42578125" style="16" customWidth="1"/>
    <col min="14352" max="14592" width="9.140625" style="16"/>
    <col min="14593" max="14593" width="6.5703125" style="16" customWidth="1"/>
    <col min="14594" max="14594" width="10.7109375" style="16" customWidth="1"/>
    <col min="14595" max="14595" width="30.7109375" style="16" customWidth="1"/>
    <col min="14596" max="14597" width="9.7109375" style="16" customWidth="1"/>
    <col min="14598" max="14598" width="10.7109375" style="16" customWidth="1"/>
    <col min="14599" max="14599" width="12.85546875" style="16" customWidth="1"/>
    <col min="14600" max="14606" width="9.140625" style="16"/>
    <col min="14607" max="14607" width="78.42578125" style="16" customWidth="1"/>
    <col min="14608" max="14848" width="9.140625" style="16"/>
    <col min="14849" max="14849" width="6.5703125" style="16" customWidth="1"/>
    <col min="14850" max="14850" width="10.7109375" style="16" customWidth="1"/>
    <col min="14851" max="14851" width="30.7109375" style="16" customWidth="1"/>
    <col min="14852" max="14853" width="9.7109375" style="16" customWidth="1"/>
    <col min="14854" max="14854" width="10.7109375" style="16" customWidth="1"/>
    <col min="14855" max="14855" width="12.85546875" style="16" customWidth="1"/>
    <col min="14856" max="14862" width="9.140625" style="16"/>
    <col min="14863" max="14863" width="78.42578125" style="16" customWidth="1"/>
    <col min="14864" max="15104" width="9.140625" style="16"/>
    <col min="15105" max="15105" width="6.5703125" style="16" customWidth="1"/>
    <col min="15106" max="15106" width="10.7109375" style="16" customWidth="1"/>
    <col min="15107" max="15107" width="30.7109375" style="16" customWidth="1"/>
    <col min="15108" max="15109" width="9.7109375" style="16" customWidth="1"/>
    <col min="15110" max="15110" width="10.7109375" style="16" customWidth="1"/>
    <col min="15111" max="15111" width="12.85546875" style="16" customWidth="1"/>
    <col min="15112" max="15118" width="9.140625" style="16"/>
    <col min="15119" max="15119" width="78.42578125" style="16" customWidth="1"/>
    <col min="15120" max="15360" width="9.140625" style="16"/>
    <col min="15361" max="15361" width="6.5703125" style="16" customWidth="1"/>
    <col min="15362" max="15362" width="10.7109375" style="16" customWidth="1"/>
    <col min="15363" max="15363" width="30.7109375" style="16" customWidth="1"/>
    <col min="15364" max="15365" width="9.7109375" style="16" customWidth="1"/>
    <col min="15366" max="15366" width="10.7109375" style="16" customWidth="1"/>
    <col min="15367" max="15367" width="12.85546875" style="16" customWidth="1"/>
    <col min="15368" max="15374" width="9.140625" style="16"/>
    <col min="15375" max="15375" width="78.42578125" style="16" customWidth="1"/>
    <col min="15376" max="15616" width="9.140625" style="16"/>
    <col min="15617" max="15617" width="6.5703125" style="16" customWidth="1"/>
    <col min="15618" max="15618" width="10.7109375" style="16" customWidth="1"/>
    <col min="15619" max="15619" width="30.7109375" style="16" customWidth="1"/>
    <col min="15620" max="15621" width="9.7109375" style="16" customWidth="1"/>
    <col min="15622" max="15622" width="10.7109375" style="16" customWidth="1"/>
    <col min="15623" max="15623" width="12.85546875" style="16" customWidth="1"/>
    <col min="15624" max="15630" width="9.140625" style="16"/>
    <col min="15631" max="15631" width="78.42578125" style="16" customWidth="1"/>
    <col min="15632" max="15872" width="9.140625" style="16"/>
    <col min="15873" max="15873" width="6.5703125" style="16" customWidth="1"/>
    <col min="15874" max="15874" width="10.7109375" style="16" customWidth="1"/>
    <col min="15875" max="15875" width="30.7109375" style="16" customWidth="1"/>
    <col min="15876" max="15877" width="9.7109375" style="16" customWidth="1"/>
    <col min="15878" max="15878" width="10.7109375" style="16" customWidth="1"/>
    <col min="15879" max="15879" width="12.85546875" style="16" customWidth="1"/>
    <col min="15880" max="15886" width="9.140625" style="16"/>
    <col min="15887" max="15887" width="78.42578125" style="16" customWidth="1"/>
    <col min="15888" max="16128" width="9.140625" style="16"/>
    <col min="16129" max="16129" width="6.5703125" style="16" customWidth="1"/>
    <col min="16130" max="16130" width="10.7109375" style="16" customWidth="1"/>
    <col min="16131" max="16131" width="30.7109375" style="16" customWidth="1"/>
    <col min="16132" max="16133" width="9.7109375" style="16" customWidth="1"/>
    <col min="16134" max="16134" width="10.7109375" style="16" customWidth="1"/>
    <col min="16135" max="16135" width="12.85546875" style="16" customWidth="1"/>
    <col min="16136" max="16142" width="9.140625" style="16"/>
    <col min="16143" max="16143" width="78.42578125" style="16" customWidth="1"/>
    <col min="16144" max="16384" width="9.140625" style="16"/>
  </cols>
  <sheetData>
    <row r="1" spans="1:8" s="76" customFormat="1" ht="15" x14ac:dyDescent="0.2">
      <c r="A1" s="72" t="s">
        <v>318</v>
      </c>
      <c r="B1" s="73"/>
      <c r="C1" s="73"/>
      <c r="D1" s="73"/>
      <c r="E1" s="74"/>
      <c r="F1" s="118"/>
      <c r="G1" s="75"/>
      <c r="H1" s="75"/>
    </row>
    <row r="3" spans="1:8" ht="15" x14ac:dyDescent="0.2">
      <c r="A3" s="77" t="s">
        <v>279</v>
      </c>
      <c r="B3" s="78" t="s">
        <v>280</v>
      </c>
      <c r="D3" s="13"/>
      <c r="E3" s="79"/>
      <c r="F3" s="119"/>
      <c r="G3" s="15"/>
    </row>
    <row r="4" spans="1:8" ht="15.75" thickBot="1" x14ac:dyDescent="0.25">
      <c r="A4" s="16"/>
      <c r="B4" s="80"/>
      <c r="C4" s="81"/>
      <c r="D4" s="13"/>
      <c r="E4" s="79"/>
      <c r="F4" s="119"/>
      <c r="G4" s="15"/>
    </row>
    <row r="5" spans="1:8" s="7" customFormat="1" ht="30.75" thickBot="1" x14ac:dyDescent="0.3">
      <c r="A5" s="82" t="s">
        <v>281</v>
      </c>
      <c r="B5" s="83" t="s">
        <v>204</v>
      </c>
      <c r="C5" s="84" t="s">
        <v>282</v>
      </c>
      <c r="D5" s="85" t="s">
        <v>4</v>
      </c>
      <c r="E5" s="86" t="s">
        <v>6</v>
      </c>
      <c r="F5" s="120" t="s">
        <v>317</v>
      </c>
      <c r="G5" s="86" t="s">
        <v>283</v>
      </c>
    </row>
    <row r="6" spans="1:8" s="7" customFormat="1" ht="15" x14ac:dyDescent="0.25">
      <c r="A6" s="87"/>
      <c r="B6" s="87"/>
      <c r="C6" s="88"/>
      <c r="D6" s="89"/>
      <c r="E6" s="4"/>
      <c r="F6" s="121"/>
      <c r="G6" s="6"/>
    </row>
    <row r="7" spans="1:8" ht="57" x14ac:dyDescent="0.2">
      <c r="A7" s="23" t="s">
        <v>0</v>
      </c>
      <c r="B7" s="87" t="s">
        <v>83</v>
      </c>
      <c r="C7" s="90" t="s">
        <v>284</v>
      </c>
      <c r="D7" s="91" t="s">
        <v>18</v>
      </c>
      <c r="E7" s="15">
        <v>2</v>
      </c>
      <c r="F7" s="119"/>
      <c r="G7" s="92">
        <f>E7*F7</f>
        <v>0</v>
      </c>
      <c r="H7" s="71"/>
    </row>
    <row r="8" spans="1:8" ht="15" x14ac:dyDescent="0.25">
      <c r="B8" s="87"/>
      <c r="C8" s="90"/>
      <c r="D8" s="2"/>
      <c r="E8" s="93"/>
      <c r="F8" s="122"/>
      <c r="G8" s="94"/>
    </row>
    <row r="9" spans="1:8" ht="71.25" x14ac:dyDescent="0.2">
      <c r="A9" s="23" t="s">
        <v>15</v>
      </c>
      <c r="B9" s="87" t="s">
        <v>83</v>
      </c>
      <c r="C9" s="90" t="s">
        <v>285</v>
      </c>
      <c r="D9" s="91" t="s">
        <v>18</v>
      </c>
      <c r="E9" s="15">
        <v>2</v>
      </c>
      <c r="F9" s="119"/>
      <c r="G9" s="92">
        <f>E9*F9</f>
        <v>0</v>
      </c>
      <c r="H9" s="71"/>
    </row>
    <row r="10" spans="1:8" ht="15" x14ac:dyDescent="0.25">
      <c r="B10" s="87"/>
      <c r="C10" s="90"/>
      <c r="D10" s="2"/>
      <c r="E10" s="93"/>
      <c r="F10" s="122"/>
      <c r="G10" s="94"/>
    </row>
    <row r="11" spans="1:8" ht="42.75" x14ac:dyDescent="0.2">
      <c r="A11" s="23" t="s">
        <v>16</v>
      </c>
      <c r="B11" s="87" t="s">
        <v>83</v>
      </c>
      <c r="C11" s="90" t="s">
        <v>286</v>
      </c>
      <c r="D11" s="91" t="s">
        <v>287</v>
      </c>
      <c r="E11" s="15">
        <v>1</v>
      </c>
      <c r="F11" s="119"/>
      <c r="G11" s="92">
        <f>E11*F11</f>
        <v>0</v>
      </c>
      <c r="H11" s="71"/>
    </row>
    <row r="12" spans="1:8" ht="15" x14ac:dyDescent="0.25">
      <c r="B12" s="87"/>
      <c r="C12" s="90"/>
      <c r="D12" s="2"/>
      <c r="E12" s="93"/>
      <c r="F12" s="122"/>
      <c r="G12" s="94"/>
    </row>
    <row r="13" spans="1:8" ht="57" x14ac:dyDescent="0.2">
      <c r="A13" s="23" t="s">
        <v>188</v>
      </c>
      <c r="B13" s="87" t="s">
        <v>83</v>
      </c>
      <c r="C13" s="90" t="s">
        <v>288</v>
      </c>
      <c r="D13" s="91" t="s">
        <v>18</v>
      </c>
      <c r="E13" s="15">
        <v>8</v>
      </c>
      <c r="F13" s="119"/>
      <c r="G13" s="92">
        <f>E13*F13</f>
        <v>0</v>
      </c>
      <c r="H13" s="71"/>
    </row>
    <row r="14" spans="1:8" ht="15" x14ac:dyDescent="0.25">
      <c r="B14" s="87"/>
      <c r="C14" s="90"/>
      <c r="D14" s="2"/>
      <c r="E14" s="2"/>
      <c r="F14" s="122"/>
      <c r="G14" s="94"/>
    </row>
    <row r="15" spans="1:8" ht="85.5" x14ac:dyDescent="0.2">
      <c r="A15" s="23" t="s">
        <v>23</v>
      </c>
      <c r="B15" s="87" t="s">
        <v>83</v>
      </c>
      <c r="C15" s="90" t="s">
        <v>289</v>
      </c>
      <c r="D15" s="91" t="s">
        <v>18</v>
      </c>
      <c r="E15" s="15">
        <v>8</v>
      </c>
      <c r="F15" s="119"/>
      <c r="G15" s="92">
        <f>E15*F15</f>
        <v>0</v>
      </c>
      <c r="H15" s="71"/>
    </row>
    <row r="16" spans="1:8" x14ac:dyDescent="0.2">
      <c r="A16" s="95"/>
      <c r="B16" s="96"/>
      <c r="C16" s="43"/>
      <c r="D16" s="44"/>
      <c r="E16" s="97"/>
      <c r="F16" s="123"/>
      <c r="G16" s="36"/>
    </row>
    <row r="17" spans="1:8" ht="15" x14ac:dyDescent="0.2">
      <c r="A17" s="23"/>
      <c r="B17" s="25"/>
      <c r="C17" s="12"/>
      <c r="D17" s="13"/>
      <c r="E17" s="98"/>
      <c r="F17" s="124" t="s">
        <v>9</v>
      </c>
      <c r="G17" s="6">
        <f>SUM(G7:G15)</f>
        <v>0</v>
      </c>
    </row>
    <row r="18" spans="1:8" ht="15" x14ac:dyDescent="0.2">
      <c r="A18" s="23"/>
      <c r="B18" s="25"/>
      <c r="C18" s="12"/>
      <c r="D18" s="13"/>
      <c r="E18" s="98"/>
      <c r="F18" s="124"/>
      <c r="G18" s="6"/>
    </row>
    <row r="19" spans="1:8" ht="15" x14ac:dyDescent="0.2">
      <c r="A19" s="23"/>
      <c r="B19" s="25"/>
      <c r="C19" s="12"/>
      <c r="D19" s="13"/>
      <c r="E19" s="98"/>
      <c r="F19" s="124"/>
      <c r="G19" s="6"/>
    </row>
    <row r="20" spans="1:8" ht="15" x14ac:dyDescent="0.2">
      <c r="A20" s="77" t="s">
        <v>290</v>
      </c>
      <c r="B20" s="78" t="s">
        <v>291</v>
      </c>
      <c r="D20" s="13"/>
      <c r="E20" s="79"/>
      <c r="F20" s="119"/>
      <c r="G20" s="15"/>
    </row>
    <row r="21" spans="1:8" ht="15.75" thickBot="1" x14ac:dyDescent="0.25">
      <c r="A21" s="16"/>
      <c r="B21" s="80"/>
      <c r="C21" s="81"/>
      <c r="D21" s="13"/>
      <c r="E21" s="79"/>
      <c r="F21" s="119"/>
      <c r="G21" s="15"/>
    </row>
    <row r="22" spans="1:8" s="7" customFormat="1" ht="15.75" thickBot="1" x14ac:dyDescent="0.3">
      <c r="A22" s="82" t="s">
        <v>281</v>
      </c>
      <c r="B22" s="83" t="s">
        <v>204</v>
      </c>
      <c r="C22" s="84" t="s">
        <v>282</v>
      </c>
      <c r="D22" s="85" t="s">
        <v>4</v>
      </c>
      <c r="E22" s="86" t="s">
        <v>6</v>
      </c>
      <c r="F22" s="125" t="s">
        <v>2</v>
      </c>
      <c r="G22" s="86" t="s">
        <v>283</v>
      </c>
    </row>
    <row r="23" spans="1:8" s="7" customFormat="1" ht="15" x14ac:dyDescent="0.25">
      <c r="A23" s="87"/>
      <c r="B23" s="87"/>
      <c r="C23" s="88"/>
      <c r="D23" s="89"/>
      <c r="E23" s="4"/>
      <c r="F23" s="121"/>
      <c r="G23" s="6"/>
    </row>
    <row r="24" spans="1:8" ht="57" x14ac:dyDescent="0.2">
      <c r="A24" s="23" t="s">
        <v>20</v>
      </c>
      <c r="B24" s="87" t="s">
        <v>83</v>
      </c>
      <c r="C24" s="90" t="s">
        <v>284</v>
      </c>
      <c r="D24" s="91" t="s">
        <v>18</v>
      </c>
      <c r="E24" s="15">
        <v>2</v>
      </c>
      <c r="F24" s="119"/>
      <c r="G24" s="92">
        <f>E24*F24</f>
        <v>0</v>
      </c>
      <c r="H24" s="71"/>
    </row>
    <row r="25" spans="1:8" ht="15" x14ac:dyDescent="0.25">
      <c r="B25" s="87"/>
      <c r="C25" s="90"/>
      <c r="D25" s="2"/>
      <c r="E25" s="93"/>
      <c r="F25" s="122"/>
      <c r="G25" s="94"/>
    </row>
    <row r="26" spans="1:8" ht="71.25" x14ac:dyDescent="0.2">
      <c r="A26" s="23" t="s">
        <v>24</v>
      </c>
      <c r="B26" s="87" t="s">
        <v>83</v>
      </c>
      <c r="C26" s="90" t="s">
        <v>285</v>
      </c>
      <c r="D26" s="91" t="s">
        <v>18</v>
      </c>
      <c r="E26" s="15">
        <v>2</v>
      </c>
      <c r="F26" s="119"/>
      <c r="G26" s="92">
        <f>E26*F26</f>
        <v>0</v>
      </c>
      <c r="H26" s="71"/>
    </row>
    <row r="27" spans="1:8" ht="15" x14ac:dyDescent="0.25">
      <c r="B27" s="87"/>
      <c r="C27" s="90"/>
      <c r="D27" s="2"/>
      <c r="E27" s="93"/>
      <c r="F27" s="122"/>
      <c r="G27" s="94"/>
    </row>
    <row r="28" spans="1:8" ht="42.75" x14ac:dyDescent="0.2">
      <c r="A28" s="23" t="s">
        <v>197</v>
      </c>
      <c r="B28" s="87" t="s">
        <v>83</v>
      </c>
      <c r="C28" s="90" t="s">
        <v>286</v>
      </c>
      <c r="D28" s="91" t="s">
        <v>287</v>
      </c>
      <c r="E28" s="15">
        <v>1</v>
      </c>
      <c r="F28" s="119"/>
      <c r="G28" s="92">
        <f>E28*F28</f>
        <v>0</v>
      </c>
      <c r="H28" s="71"/>
    </row>
    <row r="29" spans="1:8" ht="15" x14ac:dyDescent="0.25">
      <c r="B29" s="87"/>
      <c r="C29" s="90"/>
      <c r="D29" s="2"/>
      <c r="E29" s="93"/>
      <c r="F29" s="122"/>
      <c r="G29" s="94"/>
    </row>
    <row r="30" spans="1:8" ht="57" x14ac:dyDescent="0.2">
      <c r="A30" s="23" t="s">
        <v>8</v>
      </c>
      <c r="B30" s="87" t="s">
        <v>83</v>
      </c>
      <c r="C30" s="90" t="s">
        <v>288</v>
      </c>
      <c r="D30" s="91" t="s">
        <v>18</v>
      </c>
      <c r="E30" s="15">
        <v>8</v>
      </c>
      <c r="F30" s="119"/>
      <c r="G30" s="92">
        <f>E30*F30</f>
        <v>0</v>
      </c>
      <c r="H30" s="71"/>
    </row>
    <row r="31" spans="1:8" ht="15" x14ac:dyDescent="0.25">
      <c r="B31" s="87"/>
      <c r="C31" s="90"/>
      <c r="D31" s="2"/>
      <c r="E31" s="2"/>
      <c r="F31" s="122"/>
      <c r="G31" s="94"/>
    </row>
    <row r="32" spans="1:8" ht="85.5" x14ac:dyDescent="0.2">
      <c r="A32" s="23" t="s">
        <v>198</v>
      </c>
      <c r="B32" s="87" t="s">
        <v>83</v>
      </c>
      <c r="C32" s="90" t="s">
        <v>289</v>
      </c>
      <c r="D32" s="91" t="s">
        <v>18</v>
      </c>
      <c r="E32" s="15">
        <v>8</v>
      </c>
      <c r="F32" s="119"/>
      <c r="G32" s="92">
        <f>E32*F32</f>
        <v>0</v>
      </c>
      <c r="H32" s="71"/>
    </row>
    <row r="33" spans="1:8" x14ac:dyDescent="0.2">
      <c r="A33" s="95"/>
      <c r="B33" s="96"/>
      <c r="C33" s="43"/>
      <c r="D33" s="44"/>
      <c r="E33" s="97"/>
      <c r="F33" s="123"/>
      <c r="G33" s="36"/>
    </row>
    <row r="34" spans="1:8" ht="15" x14ac:dyDescent="0.2">
      <c r="A34" s="23"/>
      <c r="B34" s="25"/>
      <c r="C34" s="12"/>
      <c r="D34" s="13"/>
      <c r="E34" s="98"/>
      <c r="F34" s="124" t="s">
        <v>9</v>
      </c>
      <c r="G34" s="6">
        <f>SUM(G24:G32)</f>
        <v>0</v>
      </c>
    </row>
    <row r="35" spans="1:8" ht="15" x14ac:dyDescent="0.2">
      <c r="A35" s="23"/>
      <c r="B35" s="25"/>
      <c r="C35" s="12"/>
      <c r="D35" s="13"/>
      <c r="E35" s="98"/>
      <c r="F35" s="124"/>
      <c r="G35" s="6"/>
    </row>
    <row r="36" spans="1:8" ht="15" x14ac:dyDescent="0.2">
      <c r="A36" s="23"/>
      <c r="B36" s="25"/>
      <c r="C36" s="12"/>
      <c r="D36" s="13"/>
      <c r="E36" s="98"/>
      <c r="F36" s="124"/>
      <c r="G36" s="6"/>
    </row>
    <row r="37" spans="1:8" ht="15" x14ac:dyDescent="0.2">
      <c r="A37" s="77" t="s">
        <v>292</v>
      </c>
      <c r="B37" s="78" t="s">
        <v>293</v>
      </c>
      <c r="D37" s="13"/>
      <c r="E37" s="79"/>
      <c r="F37" s="119"/>
      <c r="G37" s="15"/>
    </row>
    <row r="38" spans="1:8" ht="15.75" thickBot="1" x14ac:dyDescent="0.25">
      <c r="A38" s="16"/>
      <c r="B38" s="80"/>
      <c r="C38" s="81"/>
      <c r="D38" s="13"/>
      <c r="E38" s="79"/>
      <c r="F38" s="119"/>
      <c r="G38" s="15"/>
    </row>
    <row r="39" spans="1:8" s="7" customFormat="1" ht="15.75" thickBot="1" x14ac:dyDescent="0.3">
      <c r="A39" s="82" t="s">
        <v>281</v>
      </c>
      <c r="B39" s="83" t="s">
        <v>204</v>
      </c>
      <c r="C39" s="84" t="s">
        <v>282</v>
      </c>
      <c r="D39" s="85" t="s">
        <v>4</v>
      </c>
      <c r="E39" s="86" t="s">
        <v>6</v>
      </c>
      <c r="F39" s="125" t="s">
        <v>2</v>
      </c>
      <c r="G39" s="86" t="s">
        <v>283</v>
      </c>
    </row>
    <row r="40" spans="1:8" s="7" customFormat="1" ht="15" x14ac:dyDescent="0.25">
      <c r="A40" s="87"/>
      <c r="B40" s="87"/>
      <c r="C40" s="88"/>
      <c r="D40" s="89"/>
      <c r="E40" s="4"/>
      <c r="F40" s="121"/>
      <c r="G40" s="6"/>
    </row>
    <row r="41" spans="1:8" ht="57" x14ac:dyDescent="0.2">
      <c r="A41" s="23" t="s">
        <v>34</v>
      </c>
      <c r="B41" s="87" t="s">
        <v>83</v>
      </c>
      <c r="C41" s="90" t="s">
        <v>284</v>
      </c>
      <c r="D41" s="91" t="s">
        <v>18</v>
      </c>
      <c r="E41" s="15">
        <v>2</v>
      </c>
      <c r="F41" s="119"/>
      <c r="G41" s="92">
        <f>E41*F41</f>
        <v>0</v>
      </c>
      <c r="H41" s="71"/>
    </row>
    <row r="42" spans="1:8" ht="15" x14ac:dyDescent="0.25">
      <c r="B42" s="87"/>
      <c r="C42" s="90"/>
      <c r="D42" s="2"/>
      <c r="E42" s="93"/>
      <c r="F42" s="122"/>
      <c r="G42" s="94"/>
    </row>
    <row r="43" spans="1:8" ht="71.25" x14ac:dyDescent="0.2">
      <c r="A43" s="23" t="s">
        <v>35</v>
      </c>
      <c r="B43" s="87" t="s">
        <v>83</v>
      </c>
      <c r="C43" s="90" t="s">
        <v>285</v>
      </c>
      <c r="D43" s="91" t="s">
        <v>18</v>
      </c>
      <c r="E43" s="15">
        <v>2</v>
      </c>
      <c r="F43" s="119"/>
      <c r="G43" s="92">
        <f>E43*F43</f>
        <v>0</v>
      </c>
      <c r="H43" s="71"/>
    </row>
    <row r="44" spans="1:8" ht="15" x14ac:dyDescent="0.25">
      <c r="B44" s="87"/>
      <c r="C44" s="90"/>
      <c r="D44" s="2"/>
      <c r="E44" s="93"/>
      <c r="F44" s="122"/>
      <c r="G44" s="94"/>
    </row>
    <row r="45" spans="1:8" ht="42.75" x14ac:dyDescent="0.2">
      <c r="A45" s="23" t="s">
        <v>11</v>
      </c>
      <c r="B45" s="87" t="s">
        <v>83</v>
      </c>
      <c r="C45" s="90" t="s">
        <v>286</v>
      </c>
      <c r="D45" s="91" t="s">
        <v>287</v>
      </c>
      <c r="E45" s="15">
        <v>1</v>
      </c>
      <c r="F45" s="119"/>
      <c r="G45" s="92">
        <f>E45*F45</f>
        <v>0</v>
      </c>
      <c r="H45" s="71"/>
    </row>
    <row r="46" spans="1:8" ht="15" x14ac:dyDescent="0.25">
      <c r="B46" s="87"/>
      <c r="C46" s="90"/>
      <c r="D46" s="2"/>
      <c r="E46" s="93"/>
      <c r="F46" s="122"/>
      <c r="G46" s="94"/>
    </row>
    <row r="47" spans="1:8" ht="57" x14ac:dyDescent="0.2">
      <c r="A47" s="23" t="s">
        <v>21</v>
      </c>
      <c r="B47" s="87" t="s">
        <v>83</v>
      </c>
      <c r="C47" s="90" t="s">
        <v>288</v>
      </c>
      <c r="D47" s="91" t="s">
        <v>18</v>
      </c>
      <c r="E47" s="15">
        <v>8</v>
      </c>
      <c r="F47" s="119"/>
      <c r="G47" s="92">
        <f>E47*F47</f>
        <v>0</v>
      </c>
      <c r="H47" s="71"/>
    </row>
    <row r="48" spans="1:8" ht="15" x14ac:dyDescent="0.25">
      <c r="B48" s="87"/>
      <c r="C48" s="90"/>
      <c r="D48" s="2"/>
      <c r="E48" s="2"/>
      <c r="F48" s="122"/>
      <c r="G48" s="94"/>
    </row>
    <row r="49" spans="1:8" ht="85.5" x14ac:dyDescent="0.2">
      <c r="A49" s="23" t="s">
        <v>36</v>
      </c>
      <c r="B49" s="87" t="s">
        <v>83</v>
      </c>
      <c r="C49" s="90" t="s">
        <v>289</v>
      </c>
      <c r="D49" s="91" t="s">
        <v>18</v>
      </c>
      <c r="E49" s="15">
        <v>8</v>
      </c>
      <c r="F49" s="119"/>
      <c r="G49" s="92">
        <f>E49*F49</f>
        <v>0</v>
      </c>
      <c r="H49" s="71"/>
    </row>
    <row r="50" spans="1:8" x14ac:dyDescent="0.2">
      <c r="A50" s="95"/>
      <c r="B50" s="96"/>
      <c r="C50" s="43"/>
      <c r="D50" s="44"/>
      <c r="E50" s="97"/>
      <c r="F50" s="123"/>
      <c r="G50" s="36"/>
    </row>
    <row r="51" spans="1:8" ht="15" x14ac:dyDescent="0.2">
      <c r="A51" s="23"/>
      <c r="B51" s="25"/>
      <c r="C51" s="12"/>
      <c r="D51" s="13"/>
      <c r="E51" s="98"/>
      <c r="F51" s="124" t="s">
        <v>9</v>
      </c>
      <c r="G51" s="6">
        <f>SUM(G41:G49)</f>
        <v>0</v>
      </c>
    </row>
    <row r="52" spans="1:8" ht="15" x14ac:dyDescent="0.2">
      <c r="A52" s="23"/>
      <c r="B52" s="25"/>
      <c r="C52" s="12"/>
      <c r="D52" s="13"/>
      <c r="E52" s="98"/>
      <c r="F52" s="124"/>
      <c r="G52" s="6"/>
    </row>
    <row r="53" spans="1:8" ht="15" x14ac:dyDescent="0.2">
      <c r="A53" s="23"/>
      <c r="B53" s="25"/>
      <c r="C53" s="12"/>
      <c r="D53" s="13"/>
      <c r="E53" s="98"/>
      <c r="F53" s="124"/>
      <c r="G53" s="6"/>
    </row>
    <row r="54" spans="1:8" ht="15" x14ac:dyDescent="0.2">
      <c r="A54" s="77" t="s">
        <v>294</v>
      </c>
      <c r="B54" s="78" t="s">
        <v>295</v>
      </c>
      <c r="D54" s="13"/>
      <c r="E54" s="79"/>
      <c r="F54" s="119"/>
      <c r="G54" s="15"/>
    </row>
    <row r="55" spans="1:8" ht="15.75" thickBot="1" x14ac:dyDescent="0.25">
      <c r="A55" s="16"/>
      <c r="B55" s="80"/>
      <c r="C55" s="81"/>
      <c r="D55" s="13"/>
      <c r="E55" s="79"/>
      <c r="F55" s="119"/>
      <c r="G55" s="15"/>
    </row>
    <row r="56" spans="1:8" s="7" customFormat="1" ht="15.75" thickBot="1" x14ac:dyDescent="0.3">
      <c r="A56" s="82" t="s">
        <v>281</v>
      </c>
      <c r="B56" s="83" t="s">
        <v>204</v>
      </c>
      <c r="C56" s="84" t="s">
        <v>282</v>
      </c>
      <c r="D56" s="85" t="s">
        <v>4</v>
      </c>
      <c r="E56" s="86" t="s">
        <v>6</v>
      </c>
      <c r="F56" s="125" t="s">
        <v>2</v>
      </c>
      <c r="G56" s="86" t="s">
        <v>283</v>
      </c>
    </row>
    <row r="57" spans="1:8" s="7" customFormat="1" ht="15" x14ac:dyDescent="0.25">
      <c r="A57" s="87"/>
      <c r="B57" s="87"/>
      <c r="C57" s="88"/>
      <c r="D57" s="89"/>
      <c r="E57" s="4"/>
      <c r="F57" s="121"/>
      <c r="G57" s="6"/>
    </row>
    <row r="58" spans="1:8" ht="57" x14ac:dyDescent="0.2">
      <c r="A58" s="23" t="s">
        <v>46</v>
      </c>
      <c r="B58" s="87" t="s">
        <v>83</v>
      </c>
      <c r="C58" s="90" t="s">
        <v>284</v>
      </c>
      <c r="D58" s="91" t="s">
        <v>18</v>
      </c>
      <c r="E58" s="15">
        <v>2</v>
      </c>
      <c r="F58" s="119"/>
      <c r="G58" s="92">
        <f>E58*F58</f>
        <v>0</v>
      </c>
      <c r="H58" s="71"/>
    </row>
    <row r="59" spans="1:8" ht="15" x14ac:dyDescent="0.25">
      <c r="B59" s="87"/>
      <c r="C59" s="90"/>
      <c r="D59" s="2"/>
      <c r="E59" s="93"/>
      <c r="F59" s="122"/>
      <c r="G59" s="94"/>
    </row>
    <row r="60" spans="1:8" ht="71.25" x14ac:dyDescent="0.2">
      <c r="A60" s="23" t="s">
        <v>22</v>
      </c>
      <c r="B60" s="87" t="s">
        <v>83</v>
      </c>
      <c r="C60" s="90" t="s">
        <v>285</v>
      </c>
      <c r="D60" s="91" t="s">
        <v>18</v>
      </c>
      <c r="E60" s="15">
        <v>2</v>
      </c>
      <c r="F60" s="119"/>
      <c r="G60" s="92">
        <f>E60*F60</f>
        <v>0</v>
      </c>
      <c r="H60" s="71"/>
    </row>
    <row r="61" spans="1:8" ht="15" x14ac:dyDescent="0.25">
      <c r="B61" s="87"/>
      <c r="C61" s="90"/>
      <c r="D61" s="2"/>
      <c r="E61" s="93"/>
      <c r="F61" s="122"/>
      <c r="G61" s="94"/>
    </row>
    <row r="62" spans="1:8" ht="42.75" x14ac:dyDescent="0.2">
      <c r="A62" s="23" t="s">
        <v>37</v>
      </c>
      <c r="B62" s="87" t="s">
        <v>83</v>
      </c>
      <c r="C62" s="90" t="s">
        <v>286</v>
      </c>
      <c r="D62" s="91" t="s">
        <v>287</v>
      </c>
      <c r="E62" s="15">
        <v>1</v>
      </c>
      <c r="F62" s="119"/>
      <c r="G62" s="92">
        <f>E62*F62</f>
        <v>0</v>
      </c>
      <c r="H62" s="71"/>
    </row>
    <row r="63" spans="1:8" ht="15" x14ac:dyDescent="0.25">
      <c r="B63" s="87"/>
      <c r="C63" s="90"/>
      <c r="D63" s="2"/>
      <c r="E63" s="93"/>
      <c r="F63" s="122"/>
      <c r="G63" s="94"/>
    </row>
    <row r="64" spans="1:8" ht="57" x14ac:dyDescent="0.2">
      <c r="A64" s="23" t="s">
        <v>205</v>
      </c>
      <c r="B64" s="87" t="s">
        <v>83</v>
      </c>
      <c r="C64" s="90" t="s">
        <v>288</v>
      </c>
      <c r="D64" s="91" t="s">
        <v>18</v>
      </c>
      <c r="E64" s="15">
        <v>8</v>
      </c>
      <c r="F64" s="119"/>
      <c r="G64" s="92">
        <f>E64*F64</f>
        <v>0</v>
      </c>
      <c r="H64" s="71"/>
    </row>
    <row r="65" spans="1:8" ht="15" x14ac:dyDescent="0.25">
      <c r="B65" s="87"/>
      <c r="C65" s="90"/>
      <c r="D65" s="2"/>
      <c r="E65" s="2"/>
      <c r="F65" s="122"/>
      <c r="G65" s="94"/>
    </row>
    <row r="66" spans="1:8" ht="85.5" x14ac:dyDescent="0.2">
      <c r="A66" s="23" t="s">
        <v>206</v>
      </c>
      <c r="B66" s="87" t="s">
        <v>83</v>
      </c>
      <c r="C66" s="90" t="s">
        <v>289</v>
      </c>
      <c r="D66" s="91" t="s">
        <v>18</v>
      </c>
      <c r="E66" s="15">
        <v>8</v>
      </c>
      <c r="F66" s="119"/>
      <c r="G66" s="92">
        <f>E66*F66</f>
        <v>0</v>
      </c>
      <c r="H66" s="71"/>
    </row>
    <row r="67" spans="1:8" x14ac:dyDescent="0.2">
      <c r="A67" s="95"/>
      <c r="B67" s="96"/>
      <c r="C67" s="43"/>
      <c r="D67" s="44"/>
      <c r="E67" s="97"/>
      <c r="F67" s="123"/>
      <c r="G67" s="36"/>
    </row>
    <row r="68" spans="1:8" ht="15" x14ac:dyDescent="0.2">
      <c r="A68" s="23"/>
      <c r="B68" s="25"/>
      <c r="C68" s="12"/>
      <c r="D68" s="13"/>
      <c r="E68" s="98"/>
      <c r="F68" s="124" t="s">
        <v>9</v>
      </c>
      <c r="G68" s="6">
        <f>SUM(G58:G66)</f>
        <v>0</v>
      </c>
    </row>
    <row r="69" spans="1:8" ht="15" x14ac:dyDescent="0.2">
      <c r="A69" s="23"/>
      <c r="B69" s="25"/>
      <c r="C69" s="12"/>
      <c r="D69" s="13"/>
      <c r="E69" s="98"/>
      <c r="F69" s="124"/>
      <c r="G69" s="6"/>
    </row>
    <row r="70" spans="1:8" ht="15" x14ac:dyDescent="0.2">
      <c r="A70" s="23"/>
      <c r="B70" s="25"/>
      <c r="C70" s="12"/>
      <c r="D70" s="13"/>
      <c r="E70" s="98"/>
      <c r="F70" s="124"/>
      <c r="G70" s="6"/>
    </row>
    <row r="71" spans="1:8" ht="15" x14ac:dyDescent="0.2">
      <c r="A71" s="77" t="s">
        <v>296</v>
      </c>
      <c r="B71" s="78" t="s">
        <v>297</v>
      </c>
      <c r="C71" s="78"/>
      <c r="D71" s="13"/>
      <c r="E71" s="79"/>
      <c r="F71" s="119"/>
      <c r="G71" s="15"/>
    </row>
    <row r="72" spans="1:8" ht="15.75" thickBot="1" x14ac:dyDescent="0.25">
      <c r="A72" s="16"/>
      <c r="B72" s="80"/>
      <c r="C72" s="81"/>
      <c r="D72" s="13"/>
      <c r="E72" s="79"/>
      <c r="F72" s="119"/>
      <c r="G72" s="15"/>
    </row>
    <row r="73" spans="1:8" s="7" customFormat="1" ht="15.75" thickBot="1" x14ac:dyDescent="0.3">
      <c r="A73" s="82" t="s">
        <v>281</v>
      </c>
      <c r="B73" s="83" t="s">
        <v>204</v>
      </c>
      <c r="C73" s="84" t="s">
        <v>282</v>
      </c>
      <c r="D73" s="85" t="s">
        <v>4</v>
      </c>
      <c r="E73" s="86" t="s">
        <v>6</v>
      </c>
      <c r="F73" s="125" t="s">
        <v>2</v>
      </c>
      <c r="G73" s="86" t="s">
        <v>283</v>
      </c>
    </row>
    <row r="74" spans="1:8" s="7" customFormat="1" ht="15" x14ac:dyDescent="0.25">
      <c r="A74" s="87"/>
      <c r="B74" s="87"/>
      <c r="C74" s="88"/>
      <c r="D74" s="89"/>
      <c r="E74" s="4"/>
      <c r="F74" s="121"/>
      <c r="G74" s="6"/>
    </row>
    <row r="75" spans="1:8" ht="57" x14ac:dyDescent="0.2">
      <c r="A75" s="23" t="s">
        <v>41</v>
      </c>
      <c r="B75" s="87" t="s">
        <v>83</v>
      </c>
      <c r="C75" s="90" t="s">
        <v>284</v>
      </c>
      <c r="D75" s="91" t="s">
        <v>18</v>
      </c>
      <c r="E75" s="15">
        <v>2</v>
      </c>
      <c r="F75" s="119"/>
      <c r="G75" s="92">
        <f>E75*F75</f>
        <v>0</v>
      </c>
      <c r="H75" s="71"/>
    </row>
    <row r="76" spans="1:8" ht="15" x14ac:dyDescent="0.25">
      <c r="B76" s="87"/>
      <c r="C76" s="90"/>
      <c r="D76" s="2"/>
      <c r="E76" s="93"/>
      <c r="F76" s="122"/>
      <c r="G76" s="94"/>
    </row>
    <row r="77" spans="1:8" ht="71.25" x14ac:dyDescent="0.2">
      <c r="A77" s="23" t="s">
        <v>212</v>
      </c>
      <c r="B77" s="87" t="s">
        <v>83</v>
      </c>
      <c r="C77" s="90" t="s">
        <v>285</v>
      </c>
      <c r="D77" s="91" t="s">
        <v>18</v>
      </c>
      <c r="E77" s="15">
        <v>2</v>
      </c>
      <c r="F77" s="119"/>
      <c r="G77" s="92">
        <f>E77*F77</f>
        <v>0</v>
      </c>
      <c r="H77" s="71"/>
    </row>
    <row r="78" spans="1:8" ht="15" x14ac:dyDescent="0.25">
      <c r="B78" s="87"/>
      <c r="C78" s="90"/>
      <c r="D78" s="2"/>
      <c r="E78" s="93"/>
      <c r="F78" s="122"/>
      <c r="G78" s="94"/>
    </row>
    <row r="79" spans="1:8" ht="42.75" x14ac:dyDescent="0.2">
      <c r="A79" s="23" t="s">
        <v>213</v>
      </c>
      <c r="B79" s="87" t="s">
        <v>83</v>
      </c>
      <c r="C79" s="90" t="s">
        <v>286</v>
      </c>
      <c r="D79" s="91" t="s">
        <v>287</v>
      </c>
      <c r="E79" s="15">
        <v>1</v>
      </c>
      <c r="F79" s="119"/>
      <c r="G79" s="92">
        <f>E79*F79</f>
        <v>0</v>
      </c>
      <c r="H79" s="71"/>
    </row>
    <row r="80" spans="1:8" ht="15" x14ac:dyDescent="0.25">
      <c r="B80" s="87"/>
      <c r="C80" s="90"/>
      <c r="D80" s="2"/>
      <c r="E80" s="93"/>
      <c r="F80" s="122"/>
      <c r="G80" s="94"/>
    </row>
    <row r="81" spans="1:8" ht="57" x14ac:dyDescent="0.2">
      <c r="A81" s="23" t="s">
        <v>214</v>
      </c>
      <c r="B81" s="87" t="s">
        <v>83</v>
      </c>
      <c r="C81" s="90" t="s">
        <v>288</v>
      </c>
      <c r="D81" s="91" t="s">
        <v>18</v>
      </c>
      <c r="E81" s="15">
        <v>8</v>
      </c>
      <c r="F81" s="119"/>
      <c r="G81" s="92">
        <f>E81*F81</f>
        <v>0</v>
      </c>
      <c r="H81" s="71"/>
    </row>
    <row r="82" spans="1:8" ht="15" x14ac:dyDescent="0.25">
      <c r="B82" s="87"/>
      <c r="C82" s="90"/>
      <c r="D82" s="2"/>
      <c r="E82" s="2"/>
      <c r="F82" s="122"/>
      <c r="G82" s="94"/>
    </row>
    <row r="83" spans="1:8" ht="85.5" x14ac:dyDescent="0.2">
      <c r="A83" s="23" t="s">
        <v>215</v>
      </c>
      <c r="B83" s="87" t="s">
        <v>83</v>
      </c>
      <c r="C83" s="90" t="s">
        <v>289</v>
      </c>
      <c r="D83" s="91" t="s">
        <v>18</v>
      </c>
      <c r="E83" s="15">
        <v>8</v>
      </c>
      <c r="F83" s="119"/>
      <c r="G83" s="92">
        <f>E83*F83</f>
        <v>0</v>
      </c>
      <c r="H83" s="71"/>
    </row>
    <row r="84" spans="1:8" x14ac:dyDescent="0.2">
      <c r="A84" s="95"/>
      <c r="B84" s="96"/>
      <c r="C84" s="43"/>
      <c r="D84" s="44"/>
      <c r="E84" s="97"/>
      <c r="F84" s="123"/>
      <c r="G84" s="36"/>
    </row>
    <row r="85" spans="1:8" ht="15" x14ac:dyDescent="0.2">
      <c r="A85" s="23"/>
      <c r="B85" s="25"/>
      <c r="C85" s="12"/>
      <c r="D85" s="13"/>
      <c r="E85" s="98"/>
      <c r="F85" s="124" t="s">
        <v>9</v>
      </c>
      <c r="G85" s="6">
        <f>SUM(G75:G83)</f>
        <v>0</v>
      </c>
    </row>
    <row r="86" spans="1:8" ht="15" x14ac:dyDescent="0.2">
      <c r="A86" s="23"/>
      <c r="B86" s="25"/>
      <c r="C86" s="12"/>
      <c r="D86" s="13"/>
      <c r="E86" s="98"/>
      <c r="F86" s="124"/>
      <c r="G86" s="6"/>
    </row>
    <row r="87" spans="1:8" ht="15" x14ac:dyDescent="0.2">
      <c r="A87" s="23"/>
      <c r="B87" s="25"/>
      <c r="C87" s="12"/>
      <c r="D87" s="13"/>
      <c r="E87" s="98"/>
      <c r="F87" s="124"/>
      <c r="G87" s="6"/>
    </row>
    <row r="88" spans="1:8" ht="15" x14ac:dyDescent="0.2">
      <c r="A88" s="77" t="s">
        <v>298</v>
      </c>
      <c r="B88" s="78" t="s">
        <v>299</v>
      </c>
      <c r="D88" s="13"/>
      <c r="E88" s="79"/>
      <c r="F88" s="119"/>
      <c r="G88" s="15"/>
    </row>
    <row r="89" spans="1:8" ht="15.75" thickBot="1" x14ac:dyDescent="0.25">
      <c r="A89" s="16"/>
      <c r="B89" s="80"/>
      <c r="C89" s="81"/>
      <c r="D89" s="13"/>
      <c r="E89" s="79"/>
      <c r="F89" s="119"/>
      <c r="G89" s="15"/>
    </row>
    <row r="90" spans="1:8" s="7" customFormat="1" ht="15.75" thickBot="1" x14ac:dyDescent="0.3">
      <c r="A90" s="82" t="s">
        <v>281</v>
      </c>
      <c r="B90" s="83" t="s">
        <v>204</v>
      </c>
      <c r="C90" s="84" t="s">
        <v>282</v>
      </c>
      <c r="D90" s="85" t="s">
        <v>4</v>
      </c>
      <c r="E90" s="86" t="s">
        <v>6</v>
      </c>
      <c r="F90" s="125" t="s">
        <v>2</v>
      </c>
      <c r="G90" s="86" t="s">
        <v>283</v>
      </c>
    </row>
    <row r="91" spans="1:8" ht="15" x14ac:dyDescent="0.2">
      <c r="A91" s="23"/>
      <c r="B91" s="25"/>
      <c r="C91" s="12"/>
      <c r="D91" s="13"/>
      <c r="E91" s="98"/>
      <c r="F91" s="124"/>
      <c r="G91" s="6"/>
    </row>
    <row r="92" spans="1:8" ht="42.75" x14ac:dyDescent="0.2">
      <c r="A92" s="23" t="s">
        <v>53</v>
      </c>
      <c r="B92" s="87" t="s">
        <v>83</v>
      </c>
      <c r="C92" s="12" t="s">
        <v>300</v>
      </c>
      <c r="D92" s="91" t="s">
        <v>18</v>
      </c>
      <c r="E92" s="15">
        <v>1</v>
      </c>
      <c r="F92" s="119"/>
      <c r="G92" s="92">
        <f>E92*F92</f>
        <v>0</v>
      </c>
      <c r="H92" s="71"/>
    </row>
    <row r="93" spans="1:8" x14ac:dyDescent="0.2">
      <c r="A93" s="23"/>
      <c r="B93" s="87"/>
      <c r="C93" s="12"/>
      <c r="D93" s="91"/>
      <c r="E93" s="15"/>
      <c r="F93" s="119"/>
      <c r="G93" s="92"/>
      <c r="H93" s="71"/>
    </row>
    <row r="94" spans="1:8" ht="42.75" x14ac:dyDescent="0.2">
      <c r="A94" s="23" t="s">
        <v>54</v>
      </c>
      <c r="B94" s="87" t="s">
        <v>83</v>
      </c>
      <c r="C94" s="12" t="s">
        <v>301</v>
      </c>
      <c r="D94" s="91" t="s">
        <v>18</v>
      </c>
      <c r="E94" s="15">
        <v>1</v>
      </c>
      <c r="F94" s="119"/>
      <c r="G94" s="92">
        <f>E94*F94</f>
        <v>0</v>
      </c>
      <c r="H94" s="71"/>
    </row>
    <row r="95" spans="1:8" x14ac:dyDescent="0.2">
      <c r="A95" s="95"/>
      <c r="B95" s="96"/>
      <c r="C95" s="43"/>
      <c r="D95" s="44"/>
      <c r="E95" s="97"/>
      <c r="F95" s="123"/>
      <c r="G95" s="36"/>
    </row>
    <row r="96" spans="1:8" ht="15" x14ac:dyDescent="0.2">
      <c r="A96" s="23"/>
      <c r="B96" s="25"/>
      <c r="C96" s="12"/>
      <c r="D96" s="13"/>
      <c r="E96" s="98"/>
      <c r="F96" s="124" t="s">
        <v>9</v>
      </c>
      <c r="G96" s="6">
        <f>SUM(G92:G94)</f>
        <v>0</v>
      </c>
    </row>
    <row r="97" spans="1:8" x14ac:dyDescent="0.2">
      <c r="A97" s="23"/>
      <c r="B97" s="87"/>
      <c r="C97" s="12"/>
      <c r="D97" s="91"/>
      <c r="E97" s="15"/>
      <c r="F97" s="119"/>
      <c r="G97" s="92"/>
      <c r="H97" s="71"/>
    </row>
    <row r="98" spans="1:8" ht="15" x14ac:dyDescent="0.2">
      <c r="A98" s="23"/>
      <c r="B98" s="25"/>
      <c r="C98" s="12"/>
      <c r="D98" s="13"/>
      <c r="E98" s="98"/>
      <c r="F98" s="124"/>
      <c r="G98" s="6"/>
    </row>
    <row r="99" spans="1:8" ht="15" x14ac:dyDescent="0.2">
      <c r="A99" s="23"/>
      <c r="B99" s="25"/>
      <c r="C99" s="12"/>
      <c r="D99" s="13"/>
      <c r="E99" s="98"/>
      <c r="F99" s="124"/>
      <c r="G99" s="6"/>
    </row>
    <row r="100" spans="1:8" s="100" customFormat="1" ht="15" x14ac:dyDescent="0.2">
      <c r="A100" s="99" t="s">
        <v>302</v>
      </c>
      <c r="C100" s="101"/>
      <c r="E100" s="102"/>
      <c r="F100" s="126"/>
      <c r="G100" s="103"/>
    </row>
    <row r="101" spans="1:8" s="100" customFormat="1" ht="15" x14ac:dyDescent="0.2">
      <c r="A101" s="104"/>
      <c r="B101" s="100" t="s">
        <v>303</v>
      </c>
      <c r="C101" s="101"/>
      <c r="E101" s="102"/>
      <c r="F101" s="126"/>
      <c r="G101" s="103"/>
    </row>
    <row r="102" spans="1:8" s="100" customFormat="1" ht="15" x14ac:dyDescent="0.2">
      <c r="A102" s="104"/>
      <c r="B102" s="100" t="s">
        <v>303</v>
      </c>
      <c r="C102" s="101"/>
      <c r="E102" s="102"/>
      <c r="F102" s="126"/>
      <c r="G102" s="103"/>
    </row>
    <row r="103" spans="1:8" s="100" customFormat="1" ht="15" x14ac:dyDescent="0.2">
      <c r="A103" s="104"/>
      <c r="B103" s="100" t="s">
        <v>303</v>
      </c>
      <c r="C103" s="101"/>
      <c r="E103" s="102"/>
      <c r="F103" s="126"/>
      <c r="G103" s="103"/>
    </row>
    <row r="104" spans="1:8" s="100" customFormat="1" ht="15" x14ac:dyDescent="0.2">
      <c r="A104" s="65" t="s">
        <v>279</v>
      </c>
      <c r="B104" s="66" t="s">
        <v>280</v>
      </c>
      <c r="C104" s="101"/>
      <c r="E104" s="102"/>
      <c r="F104" s="126"/>
      <c r="G104" s="103">
        <f>G17</f>
        <v>0</v>
      </c>
    </row>
    <row r="105" spans="1:8" s="100" customFormat="1" ht="15" x14ac:dyDescent="0.2">
      <c r="A105" s="104"/>
      <c r="B105" s="100" t="s">
        <v>303</v>
      </c>
      <c r="C105" s="101"/>
      <c r="E105" s="102"/>
      <c r="F105" s="126"/>
      <c r="G105" s="103"/>
    </row>
    <row r="106" spans="1:8" s="100" customFormat="1" ht="15" x14ac:dyDescent="0.2">
      <c r="A106" s="65" t="s">
        <v>290</v>
      </c>
      <c r="B106" s="66" t="s">
        <v>291</v>
      </c>
      <c r="C106" s="101"/>
      <c r="E106" s="102"/>
      <c r="F106" s="126"/>
      <c r="G106" s="103">
        <f>G34</f>
        <v>0</v>
      </c>
    </row>
    <row r="107" spans="1:8" s="100" customFormat="1" ht="15" x14ac:dyDescent="0.2">
      <c r="A107" s="104"/>
      <c r="C107" s="101"/>
      <c r="E107" s="102"/>
      <c r="F107" s="126"/>
      <c r="G107" s="103"/>
    </row>
    <row r="108" spans="1:8" s="100" customFormat="1" ht="15" x14ac:dyDescent="0.2">
      <c r="A108" s="65" t="s">
        <v>292</v>
      </c>
      <c r="B108" s="66" t="s">
        <v>293</v>
      </c>
      <c r="C108" s="66"/>
      <c r="E108" s="102"/>
      <c r="F108" s="126"/>
      <c r="G108" s="103">
        <f>G51</f>
        <v>0</v>
      </c>
    </row>
    <row r="109" spans="1:8" s="100" customFormat="1" ht="15" x14ac:dyDescent="0.2">
      <c r="A109" s="104"/>
      <c r="B109" s="66" t="s">
        <v>303</v>
      </c>
      <c r="C109" s="66"/>
      <c r="E109" s="102"/>
      <c r="F109" s="126"/>
      <c r="G109" s="103"/>
    </row>
    <row r="110" spans="1:8" s="100" customFormat="1" ht="15" x14ac:dyDescent="0.2">
      <c r="A110" s="65" t="s">
        <v>294</v>
      </c>
      <c r="B110" s="66" t="s">
        <v>295</v>
      </c>
      <c r="C110" s="66"/>
      <c r="E110" s="102"/>
      <c r="F110" s="126"/>
      <c r="G110" s="103">
        <f>G68</f>
        <v>0</v>
      </c>
    </row>
    <row r="111" spans="1:8" s="100" customFormat="1" ht="15" x14ac:dyDescent="0.2">
      <c r="A111" s="104"/>
      <c r="B111" s="66"/>
      <c r="C111" s="66"/>
      <c r="E111" s="102"/>
      <c r="F111" s="126"/>
      <c r="G111" s="103"/>
    </row>
    <row r="112" spans="1:8" s="100" customFormat="1" ht="15" x14ac:dyDescent="0.2">
      <c r="A112" s="65" t="s">
        <v>296</v>
      </c>
      <c r="B112" s="66" t="s">
        <v>304</v>
      </c>
      <c r="C112" s="66"/>
      <c r="E112" s="102"/>
      <c r="F112" s="126"/>
      <c r="G112" s="103">
        <f>G85</f>
        <v>0</v>
      </c>
    </row>
    <row r="113" spans="1:7" s="100" customFormat="1" ht="15" x14ac:dyDescent="0.2">
      <c r="A113" s="104"/>
      <c r="B113" s="66" t="s">
        <v>303</v>
      </c>
      <c r="C113" s="66"/>
      <c r="E113" s="102"/>
      <c r="F113" s="126"/>
      <c r="G113" s="103"/>
    </row>
    <row r="114" spans="1:7" s="100" customFormat="1" ht="15" x14ac:dyDescent="0.2">
      <c r="A114" s="65" t="s">
        <v>298</v>
      </c>
      <c r="B114" s="66" t="s">
        <v>299</v>
      </c>
      <c r="C114" s="66"/>
      <c r="E114" s="102"/>
      <c r="F114" s="126"/>
      <c r="G114" s="103">
        <f>G96</f>
        <v>0</v>
      </c>
    </row>
    <row r="115" spans="1:7" s="100" customFormat="1" ht="15" x14ac:dyDescent="0.2">
      <c r="A115" s="104"/>
      <c r="B115" s="105" t="s">
        <v>303</v>
      </c>
      <c r="C115" s="106"/>
      <c r="D115" s="105"/>
      <c r="E115" s="107"/>
      <c r="F115" s="127"/>
      <c r="G115" s="108"/>
    </row>
    <row r="116" spans="1:7" s="100" customFormat="1" ht="15" x14ac:dyDescent="0.2">
      <c r="A116" s="104"/>
      <c r="C116" s="101"/>
      <c r="E116" s="102"/>
      <c r="F116" s="126"/>
      <c r="G116" s="103"/>
    </row>
    <row r="117" spans="1:7" s="100" customFormat="1" ht="15" x14ac:dyDescent="0.2">
      <c r="A117" s="104"/>
      <c r="B117" s="99" t="s">
        <v>305</v>
      </c>
      <c r="C117" s="109"/>
      <c r="D117" s="99"/>
      <c r="E117" s="110"/>
      <c r="F117" s="128" t="s">
        <v>306</v>
      </c>
      <c r="G117" s="111">
        <f>SUM(G104:G114)</f>
        <v>0</v>
      </c>
    </row>
    <row r="118" spans="1:7" s="100" customFormat="1" ht="15" x14ac:dyDescent="0.2">
      <c r="A118" s="104"/>
      <c r="C118" s="101"/>
      <c r="E118" s="102"/>
      <c r="F118" s="129"/>
      <c r="G118" s="103"/>
    </row>
    <row r="119" spans="1:7" s="2" customFormat="1" ht="15" x14ac:dyDescent="0.25">
      <c r="A119" s="112"/>
      <c r="E119" s="93"/>
      <c r="F119" s="130"/>
      <c r="G119" s="103"/>
    </row>
    <row r="120" spans="1:7" s="2" customFormat="1" ht="15" x14ac:dyDescent="0.25">
      <c r="A120" s="112"/>
      <c r="E120" s="93"/>
      <c r="F120" s="130"/>
      <c r="G120" s="103"/>
    </row>
    <row r="121" spans="1:7" s="2" customFormat="1" ht="15" x14ac:dyDescent="0.25">
      <c r="A121" s="112"/>
      <c r="E121" s="93"/>
      <c r="F121" s="130"/>
      <c r="G121" s="103"/>
    </row>
    <row r="122" spans="1:7" s="2" customFormat="1" ht="15" x14ac:dyDescent="0.25">
      <c r="A122" s="112"/>
      <c r="E122" s="93"/>
      <c r="F122" s="130"/>
      <c r="G122" s="103"/>
    </row>
    <row r="123" spans="1:7" s="2" customFormat="1" ht="15" x14ac:dyDescent="0.25">
      <c r="A123" s="26"/>
      <c r="B123" s="16"/>
      <c r="C123" s="16"/>
      <c r="D123" s="16"/>
      <c r="E123" s="113"/>
      <c r="F123" s="131"/>
      <c r="G123" s="71"/>
    </row>
    <row r="124" spans="1:7" s="2" customFormat="1" ht="15" x14ac:dyDescent="0.25">
      <c r="A124" s="26"/>
      <c r="B124" s="16"/>
      <c r="C124" s="16"/>
      <c r="D124" s="16"/>
      <c r="E124" s="113"/>
      <c r="F124" s="131"/>
      <c r="G124" s="71"/>
    </row>
    <row r="125" spans="1:7" s="2" customFormat="1" ht="15" x14ac:dyDescent="0.25">
      <c r="A125" s="26"/>
      <c r="B125" s="16"/>
      <c r="C125" s="16"/>
      <c r="D125" s="16"/>
      <c r="E125" s="113"/>
      <c r="F125" s="131"/>
      <c r="G125" s="71"/>
    </row>
    <row r="126" spans="1:7" s="2" customFormat="1" ht="15" x14ac:dyDescent="0.25">
      <c r="A126" s="26"/>
      <c r="B126" s="16"/>
      <c r="C126" s="16"/>
      <c r="D126" s="16"/>
      <c r="E126" s="113"/>
      <c r="F126" s="131"/>
      <c r="G126" s="71"/>
    </row>
  </sheetData>
  <sheetProtection algorithmName="SHA-512" hashValue="s+0O1kkS6W59XboKgpb56P0WBpQfQmHNNsS1rc8nPhh8srXjUM8+E5ngJzLjX1BhSRMbI6frcR/tFBiZfBjNbg==" saltValue="m2dnphYR5E9hR9Khs4Sla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Rekapitulacija</vt:lpstr>
      <vt:lpstr>Pločnik</vt:lpstr>
      <vt:lpstr>JR</vt:lpstr>
      <vt:lpstr>Zapora </vt:lpstr>
    </vt:vector>
  </TitlesOfParts>
  <Company>Pronig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Grega Doberlet</dc:creator>
  <cp:lastModifiedBy>Vilma Zupančič</cp:lastModifiedBy>
  <cp:lastPrinted>2020-02-14T08:35:00Z</cp:lastPrinted>
  <dcterms:created xsi:type="dcterms:W3CDTF">2006-06-27T11:38:09Z</dcterms:created>
  <dcterms:modified xsi:type="dcterms:W3CDTF">2020-06-04T06:49:30Z</dcterms:modified>
</cp:coreProperties>
</file>