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bbrezice-my.sharepoint.com/personal/vilma_zupancic_brezice_si/Documents/SLUZBA/JAVNA NAROČILA/POSTOPKI/NMV/OKIGJS/Pločnik Vrhje/"/>
    </mc:Choice>
  </mc:AlternateContent>
  <xr:revisionPtr revIDLastSave="82" documentId="13_ncr:1_{9D6F2A1F-AEEF-4BB1-A1FA-C0545EADDE2F}" xr6:coauthVersionLast="47" xr6:coauthVersionMax="47" xr10:uidLastSave="{52356025-CF2B-4409-814F-1F27F963509F}"/>
  <bookViews>
    <workbookView xWindow="-120" yWindow="-120" windowWidth="25440" windowHeight="15390" xr2:uid="{00000000-000D-0000-FFFF-FFFF00000000}"/>
  </bookViews>
  <sheets>
    <sheet name="Rekapitulacija" sheetId="3" r:id="rId1"/>
    <sheet name="PLOČNIK" sheetId="1" r:id="rId2"/>
    <sheet name="CR" sheetId="2" r:id="rId3"/>
  </sheets>
  <definedNames>
    <definedName name="_xlnm.Print_Area" localSheetId="1">PLOČNIK!$A$1:$G$241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" l="1"/>
  <c r="D23" i="3"/>
  <c r="D26" i="3"/>
  <c r="D21" i="3"/>
  <c r="D11" i="3"/>
  <c r="G201" i="1" l="1"/>
  <c r="G207" i="1" l="1"/>
  <c r="F64" i="2"/>
  <c r="F62" i="2"/>
  <c r="F60" i="2"/>
  <c r="F58" i="2"/>
  <c r="F56" i="2"/>
  <c r="F54" i="2"/>
  <c r="F67" i="2" s="1"/>
  <c r="F48" i="2"/>
  <c r="F46" i="2"/>
  <c r="F44" i="2"/>
  <c r="F42" i="2"/>
  <c r="F40" i="2"/>
  <c r="F38" i="2"/>
  <c r="F36" i="2"/>
  <c r="F34" i="2"/>
  <c r="F32" i="2"/>
  <c r="F30" i="2"/>
  <c r="F24" i="2"/>
  <c r="F22" i="2"/>
  <c r="F20" i="2"/>
  <c r="F18" i="2"/>
  <c r="F16" i="2"/>
  <c r="F14" i="2"/>
  <c r="F12" i="2"/>
  <c r="F10" i="2"/>
  <c r="F8" i="2"/>
  <c r="G59" i="1"/>
  <c r="F26" i="2" l="1"/>
  <c r="F50" i="2"/>
  <c r="G205" i="1"/>
  <c r="G209" i="1"/>
  <c r="G211" i="1"/>
  <c r="G213" i="1"/>
  <c r="G215" i="1"/>
  <c r="G217" i="1"/>
  <c r="G219" i="1"/>
  <c r="G221" i="1"/>
  <c r="G223" i="1"/>
  <c r="G226" i="1" s="1"/>
  <c r="G238" i="1" s="1"/>
  <c r="G203" i="1"/>
  <c r="G176" i="1"/>
  <c r="G178" i="1"/>
  <c r="G180" i="1"/>
  <c r="G182" i="1"/>
  <c r="G184" i="1"/>
  <c r="G186" i="1"/>
  <c r="G188" i="1"/>
  <c r="G190" i="1"/>
  <c r="G192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19" i="1"/>
  <c r="G107" i="1"/>
  <c r="G109" i="1"/>
  <c r="G111" i="1"/>
  <c r="G113" i="1"/>
  <c r="G92" i="1"/>
  <c r="G88" i="1"/>
  <c r="G76" i="1"/>
  <c r="G78" i="1"/>
  <c r="G70" i="1"/>
  <c r="G43" i="1"/>
  <c r="G45" i="1"/>
  <c r="G47" i="1"/>
  <c r="G49" i="1"/>
  <c r="G51" i="1"/>
  <c r="G37" i="1"/>
  <c r="G39" i="1"/>
  <c r="G17" i="1"/>
  <c r="G19" i="1"/>
  <c r="G21" i="1"/>
  <c r="G23" i="1"/>
  <c r="G25" i="1"/>
  <c r="G27" i="1"/>
  <c r="G29" i="1"/>
  <c r="G11" i="1"/>
  <c r="G101" i="1"/>
  <c r="G33" i="1"/>
  <c r="G13" i="1"/>
  <c r="G35" i="1"/>
  <c r="G31" i="1"/>
  <c r="G41" i="1"/>
  <c r="G15" i="1"/>
  <c r="G53" i="1"/>
  <c r="G55" i="1"/>
  <c r="G57" i="1"/>
  <c r="G68" i="1"/>
  <c r="G72" i="1"/>
  <c r="G74" i="1"/>
  <c r="G80" i="1"/>
  <c r="G82" i="1"/>
  <c r="G84" i="1"/>
  <c r="G86" i="1"/>
  <c r="G90" i="1"/>
  <c r="G103" i="1"/>
  <c r="G105" i="1"/>
  <c r="G115" i="1"/>
  <c r="G117" i="1"/>
  <c r="G128" i="1"/>
  <c r="G168" i="1" s="1"/>
  <c r="G174" i="1"/>
  <c r="G9" i="1"/>
  <c r="F69" i="2" l="1"/>
  <c r="D16" i="3" s="1"/>
  <c r="G95" i="1"/>
  <c r="G234" i="1" s="1"/>
  <c r="G122" i="1"/>
  <c r="G195" i="1"/>
  <c r="G62" i="1"/>
  <c r="G233" i="1" s="1"/>
  <c r="D10" i="3" s="1"/>
  <c r="D15" i="3"/>
  <c r="G237" i="1"/>
  <c r="D14" i="3" s="1"/>
  <c r="G236" i="1"/>
  <c r="D13" i="3" s="1"/>
  <c r="G235" i="1"/>
  <c r="D12" i="3" s="1"/>
  <c r="D17" i="3" l="1"/>
  <c r="G241" i="1"/>
  <c r="D20" i="3" l="1"/>
</calcChain>
</file>

<file path=xl/sharedStrings.xml><?xml version="1.0" encoding="utf-8"?>
<sst xmlns="http://schemas.openxmlformats.org/spreadsheetml/2006/main" count="502" uniqueCount="300">
  <si>
    <t>1.01</t>
  </si>
  <si>
    <t>opis postavke</t>
  </si>
  <si>
    <t>cena/enoto</t>
  </si>
  <si>
    <t>cena</t>
  </si>
  <si>
    <t>enota</t>
  </si>
  <si>
    <t>1. PREDDELA</t>
  </si>
  <si>
    <t>količina</t>
  </si>
  <si>
    <t>2. ZEMELJSKA DELA</t>
  </si>
  <si>
    <t>2.04</t>
  </si>
  <si>
    <t>SKUPAJ</t>
  </si>
  <si>
    <t>zap. št.</t>
  </si>
  <si>
    <t>3.03</t>
  </si>
  <si>
    <t>km</t>
  </si>
  <si>
    <t xml:space="preserve">SKUPAJ </t>
  </si>
  <si>
    <t>3. ZGORNJI USTROJ</t>
  </si>
  <si>
    <t>1.02</t>
  </si>
  <si>
    <t>1.03</t>
  </si>
  <si>
    <t>1.06</t>
  </si>
  <si>
    <t>kos</t>
  </si>
  <si>
    <t>ocena</t>
  </si>
  <si>
    <t>2.01</t>
  </si>
  <si>
    <t>3.04</t>
  </si>
  <si>
    <t>4.02</t>
  </si>
  <si>
    <t>1.05</t>
  </si>
  <si>
    <t>2.02</t>
  </si>
  <si>
    <t>2.06</t>
  </si>
  <si>
    <t>4. ODVODNJAVANJE</t>
  </si>
  <si>
    <t>1.08</t>
  </si>
  <si>
    <t>Zakoličba trase obstoječega TK voda.</t>
  </si>
  <si>
    <t>Zakoličba trase obstoječega vodovoda.</t>
  </si>
  <si>
    <t>4.07</t>
  </si>
  <si>
    <t>2.08</t>
  </si>
  <si>
    <t>Zakoličba trase obstoječega elektro voda.</t>
  </si>
  <si>
    <t xml:space="preserve">Dodatek za ročni izkop v območju obstoječih komunalnih vodov (ocenjena količina). </t>
  </si>
  <si>
    <t>3.01</t>
  </si>
  <si>
    <t>3.02</t>
  </si>
  <si>
    <t>3.05</t>
  </si>
  <si>
    <t>4.03</t>
  </si>
  <si>
    <t>REKAPITULACIJA</t>
  </si>
  <si>
    <t xml:space="preserve">Projektantski nadzor. </t>
  </si>
  <si>
    <t>ur</t>
  </si>
  <si>
    <t>5.01</t>
  </si>
  <si>
    <t>DDV (22%)</t>
  </si>
  <si>
    <t>1.11</t>
  </si>
  <si>
    <t>1.15</t>
  </si>
  <si>
    <t>1.16</t>
  </si>
  <si>
    <t>2.09</t>
  </si>
  <si>
    <t>4.01</t>
  </si>
  <si>
    <t>4.09</t>
  </si>
  <si>
    <t>4.11</t>
  </si>
  <si>
    <t>4.12</t>
  </si>
  <si>
    <t>4.15</t>
  </si>
  <si>
    <t>4.16</t>
  </si>
  <si>
    <t>4.19</t>
  </si>
  <si>
    <t>4.20</t>
  </si>
  <si>
    <t xml:space="preserve">Premaz stika stari novi asfalt z bitumensko emulzijo. </t>
  </si>
  <si>
    <t>6.01</t>
  </si>
  <si>
    <t>6.02</t>
  </si>
  <si>
    <t>6.03</t>
  </si>
  <si>
    <t>6.04</t>
  </si>
  <si>
    <t>6.05</t>
  </si>
  <si>
    <t>6.06</t>
  </si>
  <si>
    <t>2.10</t>
  </si>
  <si>
    <t>2.11</t>
  </si>
  <si>
    <t>35 214</t>
  </si>
  <si>
    <t>Dobava in vgraditev predfabriciranega dvignjenega robnika iz cementnega betona  s prerezom 15/25 cm</t>
  </si>
  <si>
    <t>1.09</t>
  </si>
  <si>
    <t>1.13</t>
  </si>
  <si>
    <t>1.14</t>
  </si>
  <si>
    <t>1.17</t>
  </si>
  <si>
    <t>1.18</t>
  </si>
  <si>
    <t>1.19</t>
  </si>
  <si>
    <t>1.20</t>
  </si>
  <si>
    <t>3.08</t>
  </si>
  <si>
    <t>3.09</t>
  </si>
  <si>
    <t xml:space="preserve">Profiliranje - ureditev in oblikovanje brežin jarkov v zemeljski izvedbi v dokončni naklon ter oblikovanje dna jarka v predpisanem nagibu (brez humuza). </t>
  </si>
  <si>
    <t>6.08</t>
  </si>
  <si>
    <t>6.09</t>
  </si>
  <si>
    <t>6.10</t>
  </si>
  <si>
    <t>Geološki nadzor.</t>
  </si>
  <si>
    <t>Čiščenje gradbišča z odstranitvijo vseh začasnih deponij.</t>
  </si>
  <si>
    <t>2. faza</t>
  </si>
  <si>
    <t>Obnova in zavarovanje zakoličbe osi trase ostale javne ceste v ravninskem terenu</t>
  </si>
  <si>
    <t>11 121</t>
  </si>
  <si>
    <t>0 0</t>
  </si>
  <si>
    <t>Zakoličba detajlnih točk.</t>
  </si>
  <si>
    <t>Postavitev in zavarovanje prečnega profila ostale javne ceste v ravninskem terenu</t>
  </si>
  <si>
    <t>11 221</t>
  </si>
  <si>
    <t>Rezanje asfaltne plasti s talno diamantno žago, debele 16 do 20 cm</t>
  </si>
  <si>
    <t>12 372</t>
  </si>
  <si>
    <t>12 323</t>
  </si>
  <si>
    <t>12 384</t>
  </si>
  <si>
    <t>Rezkanje in odvoz asfaltne krovne plasti v debelini 4 do 7 cm</t>
  </si>
  <si>
    <t>Odstranitev grmovja na gosto porasli površini (nad 50 % pokritega tlorisa) - ročno</t>
  </si>
  <si>
    <t>12 211</t>
  </si>
  <si>
    <t>12 212</t>
  </si>
  <si>
    <t xml:space="preserve">Rušenje stebričkov prometnih znakov in odvoz v deponijo. </t>
  </si>
  <si>
    <t>Demontaža prometnega znaka na enem podstavku (deponiranje znaka za kasnejšo ponovno montažo).</t>
  </si>
  <si>
    <t>Demontaža prometnega znaka na dveh podstavkih (deponiranje znaka za kasnejšo ponovno montažo).</t>
  </si>
  <si>
    <t>Demontaža plastičnega smernika</t>
  </si>
  <si>
    <t>12 261</t>
  </si>
  <si>
    <t>Porušitev in odstranitev ograje iz žične mreže</t>
  </si>
  <si>
    <t>12 291</t>
  </si>
  <si>
    <t>Porušitev in odstranitev prepusta iz cevi s premerom do 60 cm</t>
  </si>
  <si>
    <t>12 411</t>
  </si>
  <si>
    <t xml:space="preserve"> Porušitev in odstranitev kanalizacije iz cevi s premerom 41 do 80 cm</t>
  </si>
  <si>
    <t>12 422</t>
  </si>
  <si>
    <t xml:space="preserve"> Porušitev in odstranitev zidu iz cementnega betona</t>
  </si>
  <si>
    <t>12 476</t>
  </si>
  <si>
    <t>Posek in odstranitev drevesa z deblom premera 11 do 30 cm ter odstranitev vej</t>
  </si>
  <si>
    <t>12 151</t>
  </si>
  <si>
    <t>Odstranitev panja s premerom 11 do 30 cm z odvozom na deponijo na razdaljo nad1000 m</t>
  </si>
  <si>
    <t>12 163</t>
  </si>
  <si>
    <t xml:space="preserve">Rušitev kanala iz AB kinete. </t>
  </si>
  <si>
    <t xml:space="preserve">Rušitev nadstrešnice BUS postajališča. Nadstrešnica s kovinskim ogrodjem in lesenim polnilom. Vključno z odvodzom v deponijo. </t>
  </si>
  <si>
    <t xml:space="preserve">Preureditev obstoječega nadzemnega hidranta v talni hidrant, vključno z vsemi prevezavami. </t>
  </si>
  <si>
    <t>Nadvišanje pokrova vodovodnega zapirača s prilagoditvijo na koto nivelete pločnika (dvig 15 do 20 cm).</t>
  </si>
  <si>
    <t xml:space="preserve">Nadvišanje pokrovov jaškov obstoječih komunalnih vodov s prilagoditvijo na koto nivelete pločnika (dvig od 15 do 65 cm). </t>
  </si>
  <si>
    <t xml:space="preserve"> Izdelava posteljice iz drobljenih kamnitih zrn v debelini 30 cm</t>
  </si>
  <si>
    <t>24 475</t>
  </si>
  <si>
    <t xml:space="preserve"> Površinski izkop plodne zemljine – 1. kategorije – strojno z odrivom do 50 m</t>
  </si>
  <si>
    <t>21 112</t>
  </si>
  <si>
    <t xml:space="preserve"> Široki izkop zrnate kamnine – 3. kategorije – strojno z nakladanjem</t>
  </si>
  <si>
    <t>21 234</t>
  </si>
  <si>
    <t xml:space="preserve"> Ureditev planuma temeljnih tal vezljive zemljine – 3. kategorije</t>
  </si>
  <si>
    <t>22 112</t>
  </si>
  <si>
    <t>24 112</t>
  </si>
  <si>
    <t xml:space="preserve"> Vgraditev nasipa iz zrnate kamnine – 3. kategorije</t>
  </si>
  <si>
    <t>25 112</t>
  </si>
  <si>
    <t xml:space="preserve"> Doplačilo za zatravitev s semenom</t>
  </si>
  <si>
    <t>25 151</t>
  </si>
  <si>
    <t xml:space="preserve">Tlakovanje dna jarka z lomljencem premera 20 cm, zloženim v podločni beton, vključno z zalivanjem fug s cementno malto. </t>
  </si>
  <si>
    <t xml:space="preserve"> Prevoz materiala na razdaljo nad 3000 do 5000 m</t>
  </si>
  <si>
    <t>29 116</t>
  </si>
  <si>
    <t>Plačilo komunalne takse za odložen zemeljski material na komunalni deponiji</t>
  </si>
  <si>
    <t>31 143</t>
  </si>
  <si>
    <t>Izdelava zgornje nosilne plasti bituminiziranega drobljenca zrnavosti 0/16 ali 0/16S mm v debelini 7 cm (AC base B50/70 A3) - v območju ceste.</t>
  </si>
  <si>
    <t>Izdelava zgornje nosilne plasti bituminiziranega drobljenca zrnavosti 0/16 ali 0/16S mm v debelini 7 cm (AC base B50/70 A3) - v območju dovozov.</t>
  </si>
  <si>
    <t>31 334</t>
  </si>
  <si>
    <t>Dobava in vgraditev predfabriciranega dvignjenega robnika iz cementnega betona  s prerezom 5/25 cm</t>
  </si>
  <si>
    <t>35 211</t>
  </si>
  <si>
    <t>Dobava in vgraditev predfabriciranega pogreznjenega robnika iz cementnega betona  s prerezom 12/25 cm</t>
  </si>
  <si>
    <t>35 234</t>
  </si>
  <si>
    <t>Dobava in vgraditev predfabriciranega dvignjenega robnika iz cementnega betona  s prerezom 15/25 - robnik z odprtino za vtok pod robnikom.</t>
  </si>
  <si>
    <t>43 231</t>
  </si>
  <si>
    <t>43 232</t>
  </si>
  <si>
    <t>43 234</t>
  </si>
  <si>
    <t>43 235</t>
  </si>
  <si>
    <t>43 236</t>
  </si>
  <si>
    <t>Obbetoniranje cevi za kanalizacijo s cementnim betonom C 12/15, po detajlu iz načrta, premera 60 cm</t>
  </si>
  <si>
    <t>43 287</t>
  </si>
  <si>
    <t>Izdelava jaška iz cementnega betona, krožnega prereza s premerom 50 cm, globokega 1,0 do 1,5 m</t>
  </si>
  <si>
    <t>44 132</t>
  </si>
  <si>
    <t>Izdelava jaška iz cementnega betona, krožnega prereza s premerom 80 cm, globokega 1,0 do 1,5 m</t>
  </si>
  <si>
    <t>44 162</t>
  </si>
  <si>
    <t>Dobava in vgradnja robniške rešetke - LTŽ rešetka, 400x400, C250kN, L rešetka za v robnik, zaklep, protihrupna guma (npr. LIVAR tip 708).</t>
  </si>
  <si>
    <t>Dobava in vgraditev pokrova iz ojačenega cementnega betona, krožnega prereza s premerom 80 cm</t>
  </si>
  <si>
    <t>44 916</t>
  </si>
  <si>
    <t>Dobava in vgradnja LTŽ pokrova, Ø500, B125kN, vijačen proti kraji, tesnjenje, npr. LIVAR 621</t>
  </si>
  <si>
    <t>Dobava in vgradnja LTŽ pokrova, Ø600, B125kN, tesnjenje, npr. LIVAR 600</t>
  </si>
  <si>
    <t xml:space="preserve">Dobava in vgradnja LTŽ pokrova, Ø600, D400kN, dvojni zaklep, protihrupna guma, vključno z AB robnim vencem. </t>
  </si>
  <si>
    <t>Izdelava prepusta krožnega prereza iz cevi iz polietilena s premerom 50 cm</t>
  </si>
  <si>
    <t>Izdelava prepusta krožnega prereza iz cevi iz polietilena s premerom 60 cm</t>
  </si>
  <si>
    <t>45 152</t>
  </si>
  <si>
    <t>45 153</t>
  </si>
  <si>
    <t>Izdelava poševne vtočne ali iztočne glave prepusta krožnega prereza iz cementnega betona s premerom 15 do 20 cm</t>
  </si>
  <si>
    <t>Izdelava poševne vtočne ali iztočne glave prepusta krožnega prereza iz cementnega betona s premerom 60 cm</t>
  </si>
  <si>
    <t>45 213</t>
  </si>
  <si>
    <t xml:space="preserve">Priključitev obstoječe kanalizacijske cevi na nov revizijski jašek. </t>
  </si>
  <si>
    <t>Izdelava kanalizacije iz cevi iz polivinilklorida, vključno s podložno plastjo iz cementnega betona, premera 15 cm, v globini do 1,0 m (cev SN8)</t>
  </si>
  <si>
    <t>Izdelava kanalizacije iz cevi iz polivinilklorida, vključno s podložno plastjo iz cementnega betona, premera 20 cm, v globini do 1,0 m (cev SN8)</t>
  </si>
  <si>
    <t>Izdelava kanalizacije iz cevi iz polivinilklorida, vključno s podložno plastjo iz cementnega betona, premera 30 cm, v globini do 1,0 m (cev SN8)</t>
  </si>
  <si>
    <t>Izdelava kanalizacije iz cevi iz polivinilklorida, vključno s podložno plastjo iz cementnega betona, premera 40 cm, v globini do 1,0 m (cev SN8)</t>
  </si>
  <si>
    <t>Izdelava kanalizacije iz cevi iz polivinilklorida, vključno s podložno plastjo iz cementnega betona, premera 50 cm, v globini do 1,0 m (cev SN8)</t>
  </si>
  <si>
    <t xml:space="preserve">Nabava materiala in izdelava kamnite zložbe - oblikovanje portala na vtoku / iztoku v cevne prepuste pod hišnimi priključki (0.5 m3 materiala / kos). </t>
  </si>
  <si>
    <t>5. OPREMA CEST</t>
  </si>
  <si>
    <t>Izdelava temelja iz cementnega betona C 12/15, globine 80 cm, premera 30 cm</t>
  </si>
  <si>
    <t>61 122</t>
  </si>
  <si>
    <t>Dobava in vgraditev stebrička za prometni znak iz vroče cinkane jeklene cevi s premerom 64 mm, dolge 3500 mm</t>
  </si>
  <si>
    <t>61 217</t>
  </si>
  <si>
    <t>61 218</t>
  </si>
  <si>
    <t>Dobava in vgraditev stebrička za prometni znak iz vroče cinkane jeklene cevi s premerom 64 mm, dolge 4000 mm</t>
  </si>
  <si>
    <t xml:space="preserve">Pritrditev predhodno odstranjenega in deponiranega prometnega znaka na 1. stebriček. </t>
  </si>
  <si>
    <t>Dobava in pritrditev prometnega znaka dimenzij 600 x 600 mm, podloga iz aluminijaste pločevine, znak z odsevno folijo RA 2.</t>
  </si>
  <si>
    <t>62 122</t>
  </si>
  <si>
    <t>62 163</t>
  </si>
  <si>
    <t>62 224</t>
  </si>
  <si>
    <t>Izdelava obrabne in zaporne plasti bitumenskega betona BB 11s iz zmesi zrn iz silikatnih kamnin in cestogradbenega bitumna v debelini 40 mm (AC 11 surf B 50/70 A3) - v območju ceste.</t>
  </si>
  <si>
    <t>32 281</t>
  </si>
  <si>
    <t>Izdelava obrabne in zaporne plasti bitumenskega betona BB 8s iz zmesi zrn iz silikatnih kamnin in cestogradbenega bitumna v debelini 40 mm (AC 8 surf B 70/100 A5) - v območju pločnika in dovozov</t>
  </si>
  <si>
    <t>32 248</t>
  </si>
  <si>
    <t xml:space="preserve">Dobava in postavitev pletene žične ograje višine 1 meter vključno s stebrički in temelji za stebričke. </t>
  </si>
  <si>
    <t xml:space="preserve">Nabava sadik, transport in zasaditev žive meje. </t>
  </si>
  <si>
    <t>Čiščenje in ponovna montaža predhodno demontirane na gradbišču deponirane avtobusne nadstrešnice iz jeklene konstrukcije dimenzije cca. 3,05x1,70x2x60m (kot tip APL 03 - LENART), vključno z izdelavo AB plošče dimenzije 3,10x1,50x0,15m.</t>
  </si>
  <si>
    <t xml:space="preserve">Nabava in polaganje zaščitnih PVC cevi premera 110mm vključno s poglobitvijo izkopa (0.2m3/m1), posteljico iz betona C 12/15 (0.08 m3/m1) in obsipom s peskom (0.12 m3/m1) - zaščitne TELEKOM cevi - OCENJENA KOLIČINA. Obračun izveden po dejansko vgrajenih količinah s potrditvijo nadzora.  prečkanju ceste. </t>
  </si>
  <si>
    <t>Geodetski posnetek izvedenega stanja novega pločnika.</t>
  </si>
  <si>
    <t>Nadzor upravljavcev komunalnih vodov (elektro, telekom, vodovod, cestna razsvetljava)</t>
  </si>
  <si>
    <t>1.04</t>
  </si>
  <si>
    <t>1.07</t>
  </si>
  <si>
    <t>1.10</t>
  </si>
  <si>
    <t>1.12</t>
  </si>
  <si>
    <t>1.21</t>
  </si>
  <si>
    <t>1.22</t>
  </si>
  <si>
    <t>1.23</t>
  </si>
  <si>
    <t>1.24</t>
  </si>
  <si>
    <t>1.25</t>
  </si>
  <si>
    <t>1.26</t>
  </si>
  <si>
    <t>2.03</t>
  </si>
  <si>
    <t>2.05</t>
  </si>
  <si>
    <t>2.07</t>
  </si>
  <si>
    <t>2.12</t>
  </si>
  <si>
    <t>2.13</t>
  </si>
  <si>
    <t>3.06</t>
  </si>
  <si>
    <t>3.07</t>
  </si>
  <si>
    <t>3.10</t>
  </si>
  <si>
    <t>šifra</t>
  </si>
  <si>
    <t>4.04</t>
  </si>
  <si>
    <t>4.05</t>
  </si>
  <si>
    <t>4.08</t>
  </si>
  <si>
    <t>4.10</t>
  </si>
  <si>
    <t>4.13</t>
  </si>
  <si>
    <t>4.14</t>
  </si>
  <si>
    <t>4.17</t>
  </si>
  <si>
    <t>4.18</t>
  </si>
  <si>
    <t>5.02</t>
  </si>
  <si>
    <t>5.03</t>
  </si>
  <si>
    <t>5.04</t>
  </si>
  <si>
    <t>5.05</t>
  </si>
  <si>
    <t>5.06</t>
  </si>
  <si>
    <t>5.07</t>
  </si>
  <si>
    <t>5.08</t>
  </si>
  <si>
    <t>5.09</t>
  </si>
  <si>
    <t>5.10</t>
  </si>
  <si>
    <t>6. OSTALA DELA IN STORITVE</t>
  </si>
  <si>
    <t>6.07</t>
  </si>
  <si>
    <t>t</t>
  </si>
  <si>
    <t>Humuziranje brežine brez valjanja, v debelini do 15 cm - strojno (uporaba predhodno odstranjenega in na gradbišču deponiranega humusa).</t>
  </si>
  <si>
    <t>Porušitev in odstranitev asfaltne plasti v debelini nad 10 cm. Odstranjeni asfalt se reciklira - glej uvod v predračunski elaborat.</t>
  </si>
  <si>
    <t xml:space="preserve">Brisanje talnih označb obstoječega avtobusnega postajališča. </t>
  </si>
  <si>
    <t xml:space="preserve">Vgraditev nasipa iz predhodno odstranjenih in predelanih asfaltnih plasti vključno s stroškom predelave asfalta. </t>
  </si>
  <si>
    <t xml:space="preserve"> Izdelava nevezane nosilne plasti enakozrnatega drobljenca iz kamnine v debelini 20 do 40 cm (tampon pod cesto in pločnikom)</t>
  </si>
  <si>
    <t>3.4.2.3.2 PREDRAČUN Z REKAPITULACIJO - 2. FAZA</t>
  </si>
  <si>
    <t>T.2.2.1 PREDRAČUN</t>
  </si>
  <si>
    <t>2.etapa</t>
  </si>
  <si>
    <t>1. Gradbena dela in material</t>
  </si>
  <si>
    <t>Trasiranje nove trase kabelske kanalizacije</t>
  </si>
  <si>
    <t>m</t>
  </si>
  <si>
    <t>Dobava in polaganje SFX EL-K cevi dvoslojnih cevi v kolutih DN 63 v izkopan rov</t>
  </si>
  <si>
    <t>Dobava in polaganje PVC opozorilnega traku "POZOR ELEKTRIKA"</t>
  </si>
  <si>
    <t>Izkop v zemljišču IV.ktg za postavitev AB temeljev in AB jaškov (vključen je odvoz materiala)</t>
  </si>
  <si>
    <t>Dobava materiala in izdelava temeljev iz BC Φ400/1000 s sidrno ploščo, za postavitev drogov h=6m, komplet z uvodi cevi v temelj</t>
  </si>
  <si>
    <t>Dobava in polaganje ozemljitvenega traku FeZn 25x4 mm po celotni dolžini trase, izvedba priključkov komplet s sponkami in zaščito-združena ozemljitev, zasip kabelskega jarka in planiranje terena</t>
  </si>
  <si>
    <t>Porušitev obstoječih drogov razsvetljave in temeljev, odvoz materiala na začasno deponijo (dogovorjeno z upraviteljem CR)</t>
  </si>
  <si>
    <t>Gradbena dela in material skupaj:</t>
  </si>
  <si>
    <t>2. Montažna dela in material</t>
  </si>
  <si>
    <t>Dobava in postavitev pocinkanih drogov cestne razsvetljave (reducirani okrogli s sidrno ploščo 250x250x15), višine h=6 m. Drogovi dimenzionirani za vetrovne pogoje Cone 2 (projektna hitrost 25 m/s), z direktno  nasaditvijo  svetilke na drog.</t>
  </si>
  <si>
    <t>Demontaža obstoječih svetilk in odvoz na začasno deponijo (dogovorjeno z upraviteljem CR)</t>
  </si>
  <si>
    <t>Demontaža obstoječih drogov in ponovna montaža na nove temelje.</t>
  </si>
  <si>
    <t>Dobava novih sidrnih plošč za vgradnjo v nov temelj in prestavitev obstoječih drogov</t>
  </si>
  <si>
    <t>Dobava in montaža svetilke za direktni natik na drog, mehanska zaščita IK 09, zaščitni razred I, zaščitna stopnja IP66 in prenapetostno zaščito 10kV, z 42W LED-Modulom, barvne temperature 4000º K, svetlobni tok 5160 lm, (kot npr. Sloluks SH2-042-0516-M11-ABCDE) ali enakovrednih karakteristik</t>
  </si>
  <si>
    <t>Dobava in montaža priključnega seta PVE-4/16A</t>
  </si>
  <si>
    <t>Dobava in uvlačenje energetskih kablov NAYY-J 0,6/1kV 4x25 mm2 v kabelsko cevno kanalizacijo, komplet s priključki v drogovih</t>
  </si>
  <si>
    <t>Dobava kabla NYY-J 3x1,5 mm2 ter izdelava instalacij v drogu</t>
  </si>
  <si>
    <t>Izdelava ozemljitve drogov  (pritrditev FeZn traka z dvema vijakoma na drog)</t>
  </si>
  <si>
    <t>Dobava materiala in izdelava spojke za prevezavo nove razsvetljave na obstoječo.</t>
  </si>
  <si>
    <t>Montažna dela in material skupaj:</t>
  </si>
  <si>
    <t>3.Ostali stroški</t>
  </si>
  <si>
    <t>Zakoličenje obstoječih podzemnih komunalnih vodov (kanalizacija, vodovod, elektrika, TK vodi), obračun po dejanskih stroških (ocenjeno)</t>
  </si>
  <si>
    <t>ura</t>
  </si>
  <si>
    <t>Izvedba električnih meritev z izdelavo protokolov o opravljenih meritvah</t>
  </si>
  <si>
    <t>Odvoz materiala na deponijo s plačilom deponije</t>
  </si>
  <si>
    <t>Čiščenje cevi z vlečenjem predvleke</t>
  </si>
  <si>
    <t>Projektantski nadzor</t>
  </si>
  <si>
    <t>Ostali stroški skupaj:</t>
  </si>
  <si>
    <t>SKUPAJ RAZSVETLJAVA:</t>
  </si>
  <si>
    <r>
      <t>m</t>
    </r>
    <r>
      <rPr>
        <vertAlign val="superscript"/>
        <sz val="11"/>
        <rFont val="Arial"/>
        <family val="2"/>
        <charset val="238"/>
      </rPr>
      <t>2</t>
    </r>
  </si>
  <si>
    <r>
      <t>m</t>
    </r>
    <r>
      <rPr>
        <vertAlign val="superscript"/>
        <sz val="11"/>
        <rFont val="Arial"/>
        <family val="2"/>
        <charset val="238"/>
      </rPr>
      <t>1</t>
    </r>
  </si>
  <si>
    <r>
      <t>m</t>
    </r>
    <r>
      <rPr>
        <vertAlign val="superscript"/>
        <sz val="11"/>
        <rFont val="Arial"/>
        <family val="2"/>
        <charset val="238"/>
      </rPr>
      <t>3</t>
    </r>
  </si>
  <si>
    <r>
      <t>Izdelava tankoslojne vzdolžne označbe na vozišču z enokomponentno belo barvo, vključno 250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posipa z drobci / kroglicami stekla, strojno, debelina plasti suhe snovi 250 </t>
    </r>
    <r>
      <rPr>
        <sz val="11"/>
        <rFont val="Symbol"/>
        <family val="1"/>
        <charset val="2"/>
      </rPr>
      <t>m</t>
    </r>
    <r>
      <rPr>
        <sz val="11"/>
        <rFont val="Arial"/>
        <family val="2"/>
        <charset val="238"/>
      </rPr>
      <t>m, širina črte 12 cm</t>
    </r>
  </si>
  <si>
    <r>
      <t>Izdelava tankoslojne prečne in ostalih označb na vozišču z enokomponentno belo barvo, vključno 250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posipa z drobci / kroglicami stekla, strojno, debelina plasti suhe snovi 250 </t>
    </r>
    <r>
      <rPr>
        <sz val="11"/>
        <rFont val="Symbol"/>
        <family val="1"/>
        <charset val="2"/>
      </rPr>
      <t>m</t>
    </r>
    <r>
      <rPr>
        <sz val="11"/>
        <rFont val="Arial"/>
        <family val="2"/>
        <charset val="238"/>
      </rPr>
      <t>m, širina črte 50 cm (zebra).</t>
    </r>
  </si>
  <si>
    <r>
      <t>Izdelava tankoslojne vzdolžne označbe na vozišču z enokomponentno rumeno barvo, vključno 250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posipa z drobci / kroglicami stekla, strojno, debelina plasti suhe snovi 250 </t>
    </r>
    <r>
      <rPr>
        <sz val="11"/>
        <rFont val="Symbol"/>
        <family val="1"/>
        <charset val="2"/>
      </rPr>
      <t>m</t>
    </r>
    <r>
      <rPr>
        <sz val="11"/>
        <rFont val="Arial"/>
        <family val="2"/>
        <charset val="238"/>
      </rPr>
      <t xml:space="preserve">m, širina črte 30 cm - prekinjena črta raster 1/1/1 - dejansko opleskana dolžina. </t>
    </r>
  </si>
  <si>
    <r>
      <t>Izdelava tankoslojne vzdolžne označbe na vozišču z enokomponentno rumeno barvo, vključno 250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posipa z drobci / kroglicami stekla, strojno, debelina plasti suhe snovi 250 </t>
    </r>
    <r>
      <rPr>
        <sz val="11"/>
        <rFont val="Symbol"/>
        <family val="1"/>
        <charset val="2"/>
      </rPr>
      <t>m</t>
    </r>
    <r>
      <rPr>
        <sz val="11"/>
        <rFont val="Arial"/>
        <family val="2"/>
        <charset val="238"/>
      </rPr>
      <t>m, širina črte 30 cm - polna črta.</t>
    </r>
  </si>
  <si>
    <r>
      <t>Izdelava tankoslojne prečne in ostalih označb na vozišču z enokomponentno rumeno barvo, vključno 250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posipa z drobci / kroglicami stekla, strojno, debelina plasti suhe snovi 200 </t>
    </r>
    <r>
      <rPr>
        <sz val="11"/>
        <rFont val="Symbol"/>
        <family val="1"/>
        <charset val="2"/>
      </rPr>
      <t>m</t>
    </r>
    <r>
      <rPr>
        <sz val="11"/>
        <rFont val="Arial"/>
        <family val="2"/>
        <charset val="238"/>
      </rPr>
      <t>m, površina označbe nad 1,5 m</t>
    </r>
    <r>
      <rPr>
        <vertAlign val="superscript"/>
        <sz val="11"/>
        <rFont val="Arial"/>
        <family val="2"/>
        <charset val="238"/>
      </rPr>
      <t>2</t>
    </r>
  </si>
  <si>
    <t>kpl</t>
  </si>
  <si>
    <t>Izvedba meritev in priprava elaborata za vnos v kataster GJS</t>
  </si>
  <si>
    <t>7. CESTNA RAZSVETLJAVA</t>
  </si>
  <si>
    <t xml:space="preserve"> Berberis thunbergii 'Atropurpurea' - rdečelistni thunbergov češmin v višini 30-40 cm</t>
  </si>
  <si>
    <t>m³</t>
  </si>
  <si>
    <t xml:space="preserve">Izdelava el. jaškov iz BC Φ600/1000, položenih na podložni beton, izdelava zgornje AB plošče, jašek opremljen z LŽ pokrovom razreda B (125 kN) </t>
  </si>
  <si>
    <r>
      <t>Izdelava 1x1 cevne kanalizacije iz SFX EL-K dvoslojnih cevi DN 63, izkop v zem.IV.ktg.na gl.0,80 m, delno (</t>
    </r>
    <r>
      <rPr>
        <b/>
        <sz val="11"/>
        <rFont val="Arial"/>
        <family val="2"/>
        <charset val="238"/>
      </rPr>
      <t>70%</t>
    </r>
    <r>
      <rPr>
        <sz val="11"/>
        <rFont val="Arial"/>
        <family val="2"/>
        <charset val="238"/>
      </rPr>
      <t>) strojno  in delno (</t>
    </r>
    <r>
      <rPr>
        <b/>
        <sz val="11"/>
        <rFont val="Arial"/>
        <family val="2"/>
        <charset val="238"/>
      </rPr>
      <t>30%</t>
    </r>
    <r>
      <rPr>
        <sz val="11"/>
        <rFont val="Arial"/>
        <family val="2"/>
        <charset val="238"/>
      </rPr>
      <t>) ročno pri križanjih obstoječih vodov, zaščita cevi s peskom v sloju 10 cm nad cevmi, zasip kanala z utrditvijo, komplet z obbetoniranjem pri prehodih pod cestiščem.</t>
    </r>
  </si>
  <si>
    <t xml:space="preserve">0 0 </t>
  </si>
  <si>
    <t>6.00</t>
  </si>
  <si>
    <t>Zavarovanje gradbišča v času gradnje s strani koncesionarja za lokalno cesto
ocena s pridobitvijo dovoljenja za zaporo vozišča (obračun po računih koncesionarja)</t>
  </si>
  <si>
    <t>PLOČNIK VRHJE_2. FAZA</t>
  </si>
  <si>
    <t xml:space="preserve">SKUPAJ V EUR Z DDV </t>
  </si>
  <si>
    <t xml:space="preserve">Izdelava PID dokumentacije v 3 tiskanih izvodih z zapisi na CD (PDF in odprta datoteka DWG). </t>
  </si>
  <si>
    <t>8. NEPREDVIDENA DELA (5% VREDNOSTI DEL 1.-7.)</t>
  </si>
  <si>
    <t>Skupaj</t>
  </si>
  <si>
    <t>Popust (%)</t>
  </si>
  <si>
    <t>Skupaj s popustom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</si>
</sst>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name val="Symbol"/>
      <family val="1"/>
      <charset val="2"/>
    </font>
    <font>
      <b/>
      <u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/>
  </cellStyleXfs>
  <cellXfs count="130">
    <xf numFmtId="0" fontId="0" fillId="0" borderId="0" xfId="0"/>
    <xf numFmtId="4" fontId="3" fillId="0" borderId="0" xfId="0" applyNumberFormat="1" applyFont="1" applyAlignment="1">
      <alignment horizontal="right" vertical="top"/>
    </xf>
    <xf numFmtId="0" fontId="3" fillId="0" borderId="0" xfId="0" applyFont="1"/>
    <xf numFmtId="49" fontId="3" fillId="0" borderId="0" xfId="0" applyNumberFormat="1" applyFont="1" applyAlignment="1">
      <alignment horizontal="left" vertical="top"/>
    </xf>
    <xf numFmtId="2" fontId="3" fillId="0" borderId="0" xfId="0" applyNumberFormat="1" applyFont="1" applyAlignment="1">
      <alignment horizontal="center" vertical="top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left" vertical="top"/>
    </xf>
    <xf numFmtId="49" fontId="3" fillId="0" borderId="3" xfId="0" applyNumberFormat="1" applyFont="1" applyBorder="1" applyAlignment="1">
      <alignment horizontal="center" vertical="top"/>
    </xf>
    <xf numFmtId="0" fontId="5" fillId="0" borderId="3" xfId="0" applyFont="1" applyBorder="1"/>
    <xf numFmtId="49" fontId="3" fillId="0" borderId="3" xfId="0" applyNumberFormat="1" applyFont="1" applyBorder="1" applyAlignment="1">
      <alignment horizontal="left" vertical="top"/>
    </xf>
    <xf numFmtId="4" fontId="5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/>
    <xf numFmtId="49" fontId="3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justify" wrapText="1"/>
    </xf>
    <xf numFmtId="4" fontId="5" fillId="0" borderId="0" xfId="0" applyNumberFormat="1" applyFont="1" applyAlignment="1">
      <alignment horizontal="center" wrapText="1"/>
    </xf>
    <xf numFmtId="0" fontId="5" fillId="0" borderId="0" xfId="0" applyFont="1" applyAlignme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/>
    <xf numFmtId="49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justify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right"/>
    </xf>
    <xf numFmtId="0" fontId="7" fillId="0" borderId="0" xfId="0" applyFont="1" applyAlignment="1">
      <alignment horizontal="justify" wrapText="1"/>
    </xf>
    <xf numFmtId="0" fontId="7" fillId="0" borderId="0" xfId="0" applyFont="1" applyAlignment="1">
      <alignment wrapText="1"/>
    </xf>
    <xf numFmtId="0" fontId="8" fillId="0" borderId="0" xfId="0" applyFont="1" applyAlignment="1"/>
    <xf numFmtId="49" fontId="3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/>
    <xf numFmtId="0" fontId="7" fillId="0" borderId="2" xfId="0" applyFont="1" applyBorder="1" applyAlignment="1">
      <alignment wrapText="1"/>
    </xf>
    <xf numFmtId="4" fontId="7" fillId="0" borderId="2" xfId="0" applyNumberFormat="1" applyFont="1" applyBorder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center" wrapText="1"/>
    </xf>
    <xf numFmtId="49" fontId="5" fillId="0" borderId="0" xfId="0" applyNumberFormat="1" applyFont="1" applyAlignment="1">
      <alignment wrapText="1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49" fontId="5" fillId="0" borderId="0" xfId="2" applyNumberFormat="1" applyAlignment="1">
      <alignment horizontal="left" wrapText="1"/>
    </xf>
    <xf numFmtId="4" fontId="5" fillId="0" borderId="0" xfId="0" applyNumberFormat="1" applyFont="1" applyBorder="1" applyAlignment="1">
      <alignment horizontal="center" wrapText="1"/>
    </xf>
    <xf numFmtId="4" fontId="5" fillId="0" borderId="0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7" fillId="0" borderId="0" xfId="0" applyNumberFormat="1" applyFont="1" applyAlignment="1"/>
    <xf numFmtId="49" fontId="5" fillId="0" borderId="0" xfId="0" applyNumberFormat="1" applyFont="1" applyAlignment="1">
      <alignment horizontal="left"/>
    </xf>
    <xf numFmtId="49" fontId="3" fillId="0" borderId="3" xfId="0" applyNumberFormat="1" applyFont="1" applyBorder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wrapText="1"/>
    </xf>
    <xf numFmtId="4" fontId="5" fillId="0" borderId="3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/>
    <xf numFmtId="4" fontId="5" fillId="0" borderId="0" xfId="0" applyNumberFormat="1" applyFont="1" applyAlignment="1"/>
    <xf numFmtId="4" fontId="5" fillId="0" borderId="2" xfId="0" applyNumberFormat="1" applyFont="1" applyBorder="1" applyAlignment="1"/>
    <xf numFmtId="4" fontId="5" fillId="0" borderId="3" xfId="0" applyNumberFormat="1" applyFont="1" applyBorder="1" applyAlignment="1"/>
    <xf numFmtId="1" fontId="5" fillId="0" borderId="0" xfId="0" applyNumberFormat="1" applyFont="1" applyAlignment="1" applyProtection="1">
      <alignment horizontal="left"/>
    </xf>
    <xf numFmtId="1" fontId="3" fillId="0" borderId="0" xfId="0" applyNumberFormat="1" applyFont="1" applyAlignment="1" applyProtection="1">
      <alignment horizontal="left" wrapText="1"/>
    </xf>
    <xf numFmtId="4" fontId="3" fillId="0" borderId="1" xfId="0" applyNumberFormat="1" applyFont="1" applyBorder="1" applyAlignment="1" applyProtection="1">
      <alignment horizontal="center" wrapText="1"/>
    </xf>
    <xf numFmtId="4" fontId="3" fillId="0" borderId="1" xfId="0" applyNumberFormat="1" applyFont="1" applyBorder="1" applyAlignment="1" applyProtection="1">
      <alignment horizontal="right"/>
    </xf>
    <xf numFmtId="0" fontId="5" fillId="0" borderId="0" xfId="0" applyFont="1" applyProtection="1"/>
    <xf numFmtId="1" fontId="5" fillId="0" borderId="0" xfId="0" applyNumberFormat="1" applyFont="1" applyAlignment="1" applyProtection="1">
      <alignment horizontal="right" wrapText="1"/>
    </xf>
    <xf numFmtId="4" fontId="5" fillId="0" borderId="0" xfId="0" applyNumberFormat="1" applyFont="1" applyAlignment="1" applyProtection="1">
      <alignment horizontal="right"/>
    </xf>
    <xf numFmtId="4" fontId="5" fillId="0" borderId="0" xfId="1" applyNumberFormat="1" applyFont="1" applyFill="1" applyAlignment="1" applyProtection="1">
      <alignment horizontal="right"/>
    </xf>
    <xf numFmtId="1" fontId="10" fillId="0" borderId="0" xfId="0" applyNumberFormat="1" applyFont="1" applyAlignment="1" applyProtection="1">
      <alignment horizontal="left" wrapText="1"/>
    </xf>
    <xf numFmtId="1" fontId="3" fillId="0" borderId="0" xfId="0" applyNumberFormat="1" applyFont="1" applyAlignment="1" applyProtection="1">
      <alignment horizontal="right" wrapText="1"/>
    </xf>
    <xf numFmtId="0" fontId="5" fillId="0" borderId="0" xfId="0" applyFont="1" applyAlignment="1" applyProtection="1">
      <alignment horizontal="left" wrapText="1"/>
    </xf>
    <xf numFmtId="1" fontId="5" fillId="0" borderId="0" xfId="0" applyNumberFormat="1" applyFont="1" applyAlignment="1" applyProtection="1">
      <alignment horizontal="right"/>
    </xf>
    <xf numFmtId="1" fontId="5" fillId="0" borderId="0" xfId="0" applyNumberFormat="1" applyFont="1" applyAlignment="1" applyProtection="1">
      <alignment horizontal="left" wrapText="1"/>
    </xf>
    <xf numFmtId="1" fontId="3" fillId="0" borderId="0" xfId="0" applyNumberFormat="1" applyFont="1" applyAlignment="1" applyProtection="1">
      <alignment horizontal="left"/>
    </xf>
    <xf numFmtId="1" fontId="3" fillId="0" borderId="4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/>
    </xf>
    <xf numFmtId="4" fontId="11" fillId="0" borderId="4" xfId="1" applyNumberFormat="1" applyFont="1" applyFill="1" applyBorder="1" applyAlignment="1" applyProtection="1">
      <alignment horizontal="right"/>
    </xf>
    <xf numFmtId="0" fontId="3" fillId="0" borderId="0" xfId="0" applyFont="1" applyProtection="1"/>
    <xf numFmtId="1" fontId="3" fillId="0" borderId="0" xfId="0" applyNumberFormat="1" applyFont="1" applyAlignment="1" applyProtection="1">
      <alignment horizontal="right"/>
    </xf>
    <xf numFmtId="4" fontId="3" fillId="0" borderId="0" xfId="0" applyNumberFormat="1" applyFont="1" applyAlignment="1" applyProtection="1">
      <alignment horizontal="right"/>
    </xf>
    <xf numFmtId="4" fontId="11" fillId="0" borderId="0" xfId="1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justify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/>
    </xf>
    <xf numFmtId="4" fontId="3" fillId="0" borderId="0" xfId="1" applyNumberFormat="1" applyFont="1" applyFill="1" applyAlignment="1" applyProtection="1">
      <alignment horizontal="right"/>
    </xf>
    <xf numFmtId="1" fontId="3" fillId="0" borderId="4" xfId="0" applyNumberFormat="1" applyFont="1" applyBorder="1" applyAlignment="1" applyProtection="1">
      <alignment horizontal="left" wrapText="1"/>
    </xf>
    <xf numFmtId="4" fontId="11" fillId="0" borderId="4" xfId="1" applyNumberFormat="1" applyFont="1" applyBorder="1" applyAlignment="1" applyProtection="1">
      <alignment horizontal="right"/>
    </xf>
    <xf numFmtId="4" fontId="11" fillId="0" borderId="0" xfId="1" applyNumberFormat="1" applyFont="1" applyBorder="1" applyAlignment="1" applyProtection="1">
      <alignment horizontal="right"/>
    </xf>
    <xf numFmtId="0" fontId="3" fillId="0" borderId="5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right"/>
    </xf>
    <xf numFmtId="4" fontId="3" fillId="0" borderId="5" xfId="0" applyNumberFormat="1" applyFont="1" applyBorder="1" applyAlignment="1" applyProtection="1">
      <alignment horizontal="right"/>
    </xf>
    <xf numFmtId="4" fontId="5" fillId="0" borderId="0" xfId="1" applyNumberFormat="1" applyFont="1" applyFill="1" applyAlignment="1" applyProtection="1">
      <alignment horizontal="right"/>
      <protection locked="0"/>
    </xf>
    <xf numFmtId="4" fontId="11" fillId="0" borderId="4" xfId="1" applyNumberFormat="1" applyFont="1" applyFill="1" applyBorder="1" applyAlignment="1" applyProtection="1">
      <alignment horizontal="right"/>
      <protection locked="0"/>
    </xf>
    <xf numFmtId="4" fontId="11" fillId="0" borderId="0" xfId="1" applyNumberFormat="1" applyFont="1" applyFill="1" applyBorder="1" applyAlignment="1" applyProtection="1">
      <alignment horizontal="right"/>
      <protection locked="0"/>
    </xf>
    <xf numFmtId="4" fontId="3" fillId="0" borderId="0" xfId="1" applyNumberFormat="1" applyFont="1" applyFill="1" applyAlignment="1" applyProtection="1">
      <alignment horizontal="right"/>
      <protection locked="0"/>
    </xf>
    <xf numFmtId="4" fontId="5" fillId="0" borderId="0" xfId="0" applyNumberFormat="1" applyFont="1" applyAlignment="1" applyProtection="1">
      <alignment horizontal="right"/>
      <protection locked="0"/>
    </xf>
    <xf numFmtId="4" fontId="5" fillId="0" borderId="2" xfId="0" applyNumberFormat="1" applyFont="1" applyBorder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1" xfId="0" applyNumberFormat="1" applyFont="1" applyBorder="1" applyAlignment="1" applyProtection="1">
      <alignment horizontal="right"/>
      <protection locked="0"/>
    </xf>
    <xf numFmtId="4" fontId="5" fillId="0" borderId="0" xfId="0" applyNumberFormat="1" applyFont="1" applyAlignment="1" applyProtection="1">
      <alignment horizontal="right" wrapText="1"/>
      <protection locked="0"/>
    </xf>
    <xf numFmtId="4" fontId="3" fillId="0" borderId="0" xfId="0" applyNumberFormat="1" applyFont="1" applyBorder="1" applyAlignment="1" applyProtection="1">
      <alignment horizontal="right"/>
      <protection locked="0"/>
    </xf>
    <xf numFmtId="4" fontId="5" fillId="0" borderId="0" xfId="0" applyNumberFormat="1" applyFont="1" applyBorder="1" applyAlignment="1" applyProtection="1">
      <alignment horizontal="right"/>
    </xf>
    <xf numFmtId="49" fontId="12" fillId="0" borderId="0" xfId="0" applyNumberFormat="1" applyFont="1" applyAlignment="1">
      <alignment horizontal="left" vertical="top"/>
    </xf>
    <xf numFmtId="4" fontId="12" fillId="0" borderId="0" xfId="0" applyNumberFormat="1" applyFont="1" applyAlignment="1">
      <alignment horizontal="right" vertical="top"/>
    </xf>
    <xf numFmtId="0" fontId="13" fillId="0" borderId="0" xfId="0" applyFont="1"/>
    <xf numFmtId="49" fontId="11" fillId="0" borderId="0" xfId="0" applyNumberFormat="1" applyFont="1" applyAlignment="1">
      <alignment horizontal="left" vertical="top"/>
    </xf>
    <xf numFmtId="4" fontId="11" fillId="0" borderId="0" xfId="0" applyNumberFormat="1" applyFont="1" applyAlignment="1">
      <alignment horizontal="right" vertical="top"/>
    </xf>
    <xf numFmtId="0" fontId="14" fillId="0" borderId="0" xfId="0" applyFont="1"/>
    <xf numFmtId="10" fontId="11" fillId="2" borderId="0" xfId="0" applyNumberFormat="1" applyFont="1" applyFill="1" applyAlignment="1" applyProtection="1">
      <alignment horizontal="left" vertical="top"/>
      <protection locked="0"/>
    </xf>
  </cellXfs>
  <cellStyles count="3">
    <cellStyle name="Navadno" xfId="0" builtinId="0"/>
    <cellStyle name="Navadno_SLOV_C" xfId="2" xr:uid="{7D4D00C9-8590-42CB-9D0D-A8D353D8216A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23003-3BFD-4AC8-A43B-A11A57DD3F9C}">
  <dimension ref="B5:D27"/>
  <sheetViews>
    <sheetView tabSelected="1" workbookViewId="0">
      <selection activeCell="B27" sqref="B27"/>
    </sheetView>
  </sheetViews>
  <sheetFormatPr defaultRowHeight="12.75" x14ac:dyDescent="0.2"/>
  <cols>
    <col min="2" max="2" width="55.42578125" bestFit="1" customWidth="1"/>
    <col min="3" max="3" width="8.5703125" customWidth="1"/>
    <col min="4" max="4" width="12.5703125" customWidth="1"/>
  </cols>
  <sheetData>
    <row r="5" spans="2:4" ht="15" x14ac:dyDescent="0.25">
      <c r="B5" s="2" t="s">
        <v>293</v>
      </c>
      <c r="C5" s="2"/>
    </row>
    <row r="7" spans="2:4" ht="15" x14ac:dyDescent="0.25">
      <c r="B7" s="3" t="s">
        <v>38</v>
      </c>
      <c r="C7" s="3"/>
      <c r="D7" s="2"/>
    </row>
    <row r="8" spans="2:4" ht="15" x14ac:dyDescent="0.2">
      <c r="B8" s="9"/>
      <c r="C8" s="9"/>
      <c r="D8" s="4" t="s">
        <v>81</v>
      </c>
    </row>
    <row r="9" spans="2:4" ht="14.25" x14ac:dyDescent="0.2">
      <c r="B9" s="9"/>
      <c r="C9" s="9"/>
      <c r="D9" s="5"/>
    </row>
    <row r="10" spans="2:4" ht="15" x14ac:dyDescent="0.2">
      <c r="B10" s="3" t="s">
        <v>5</v>
      </c>
      <c r="C10" s="3"/>
      <c r="D10" s="1">
        <f>+PLOČNIK!G233</f>
        <v>0</v>
      </c>
    </row>
    <row r="11" spans="2:4" ht="15" x14ac:dyDescent="0.2">
      <c r="B11" s="3" t="s">
        <v>7</v>
      </c>
      <c r="C11" s="3"/>
      <c r="D11" s="1">
        <f>+PLOČNIK!G234</f>
        <v>0</v>
      </c>
    </row>
    <row r="12" spans="2:4" ht="15" x14ac:dyDescent="0.2">
      <c r="B12" s="3" t="s">
        <v>14</v>
      </c>
      <c r="C12" s="3"/>
      <c r="D12" s="1">
        <f>+PLOČNIK!G235</f>
        <v>0</v>
      </c>
    </row>
    <row r="13" spans="2:4" ht="15" x14ac:dyDescent="0.2">
      <c r="B13" s="3" t="s">
        <v>26</v>
      </c>
      <c r="C13" s="3"/>
      <c r="D13" s="1">
        <f>+PLOČNIK!G236</f>
        <v>0</v>
      </c>
    </row>
    <row r="14" spans="2:4" ht="15" x14ac:dyDescent="0.2">
      <c r="B14" s="3" t="s">
        <v>175</v>
      </c>
      <c r="C14" s="3"/>
      <c r="D14" s="1">
        <f>+PLOČNIK!G237</f>
        <v>0</v>
      </c>
    </row>
    <row r="15" spans="2:4" ht="15" x14ac:dyDescent="0.2">
      <c r="B15" s="3" t="s">
        <v>233</v>
      </c>
      <c r="C15" s="3"/>
      <c r="D15" s="1">
        <f>+PLOČNIK!G238</f>
        <v>15000</v>
      </c>
    </row>
    <row r="16" spans="2:4" ht="15" x14ac:dyDescent="0.2">
      <c r="B16" s="3" t="s">
        <v>285</v>
      </c>
      <c r="C16" s="3"/>
      <c r="D16" s="1">
        <f>+CR!F69</f>
        <v>0</v>
      </c>
    </row>
    <row r="17" spans="2:4" ht="15" x14ac:dyDescent="0.2">
      <c r="B17" s="3" t="s">
        <v>296</v>
      </c>
      <c r="C17" s="3"/>
      <c r="D17" s="1">
        <f>+(D10+D11+D12+D13+D14+D15+D16)*0.05</f>
        <v>750</v>
      </c>
    </row>
    <row r="18" spans="2:4" ht="15.75" thickBot="1" x14ac:dyDescent="0.25">
      <c r="B18" s="10"/>
      <c r="C18" s="10"/>
      <c r="D18" s="11"/>
    </row>
    <row r="19" spans="2:4" ht="15" x14ac:dyDescent="0.2">
      <c r="B19" s="3"/>
      <c r="C19" s="3"/>
      <c r="D19" s="5"/>
    </row>
    <row r="20" spans="2:4" s="128" customFormat="1" ht="16.5" customHeight="1" x14ac:dyDescent="0.2">
      <c r="B20" s="126" t="s">
        <v>297</v>
      </c>
      <c r="C20" s="126"/>
      <c r="D20" s="127">
        <f>SUM(D10:D17)</f>
        <v>15750</v>
      </c>
    </row>
    <row r="21" spans="2:4" s="128" customFormat="1" ht="16.5" customHeight="1" x14ac:dyDescent="0.2">
      <c r="B21" s="126" t="s">
        <v>298</v>
      </c>
      <c r="C21" s="129">
        <v>0.1</v>
      </c>
      <c r="D21" s="127">
        <f>-(D20*C21)</f>
        <v>-1575</v>
      </c>
    </row>
    <row r="22" spans="2:4" s="128" customFormat="1" ht="16.5" customHeight="1" x14ac:dyDescent="0.2">
      <c r="B22" s="126" t="s">
        <v>299</v>
      </c>
      <c r="C22" s="126"/>
      <c r="D22" s="127">
        <f>D20+D21</f>
        <v>14175</v>
      </c>
    </row>
    <row r="23" spans="2:4" s="128" customFormat="1" ht="16.5" customHeight="1" x14ac:dyDescent="0.2">
      <c r="B23" s="126" t="s">
        <v>42</v>
      </c>
      <c r="C23" s="126"/>
      <c r="D23" s="127">
        <f>D22*0.22</f>
        <v>3118.5</v>
      </c>
    </row>
    <row r="24" spans="2:4" ht="15.75" thickBot="1" x14ac:dyDescent="0.25">
      <c r="B24" s="12"/>
      <c r="C24" s="12"/>
      <c r="D24" s="11"/>
    </row>
    <row r="25" spans="2:4" ht="15" x14ac:dyDescent="0.2">
      <c r="B25" s="3"/>
      <c r="C25" s="3"/>
      <c r="D25" s="5"/>
    </row>
    <row r="26" spans="2:4" s="125" customFormat="1" ht="26.25" customHeight="1" x14ac:dyDescent="0.2">
      <c r="B26" s="123" t="s">
        <v>294</v>
      </c>
      <c r="C26" s="123"/>
      <c r="D26" s="124">
        <f>D22+D23</f>
        <v>17293.5</v>
      </c>
    </row>
    <row r="27" spans="2:4" ht="14.25" x14ac:dyDescent="0.2">
      <c r="B27" s="8"/>
      <c r="C27" s="8"/>
      <c r="D27" s="5"/>
    </row>
  </sheetData>
  <sheetProtection algorithmName="SHA-512" hashValue="WKyjfPJIpQDR54XC3HUFa0J5sb/68yZePHTNqP4flzD6Hrr0ql0rZARTArMrihHLywSUXVXyikpJnp36z8ABMw==" saltValue="7tpds/jmmoEUQ8KIZ6Jm/g==" spinCount="100000" sheet="1" formatCells="0"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07"/>
  <sheetViews>
    <sheetView view="pageBreakPreview" topLeftCell="A190" zoomScaleNormal="100" zoomScaleSheetLayoutView="100" workbookViewId="0">
      <selection activeCell="F201" sqref="F201"/>
    </sheetView>
  </sheetViews>
  <sheetFormatPr defaultRowHeight="14.25" x14ac:dyDescent="0.2"/>
  <cols>
    <col min="1" max="1" width="7.28515625" style="32" customWidth="1"/>
    <col min="2" max="2" width="7.28515625" style="27" bestFit="1" customWidth="1"/>
    <col min="3" max="3" width="40.28515625" style="16" customWidth="1"/>
    <col min="4" max="4" width="9.140625" style="26"/>
    <col min="5" max="5" width="9.7109375" style="13" customWidth="1"/>
    <col min="6" max="6" width="12.28515625" style="13" bestFit="1" customWidth="1"/>
    <col min="7" max="7" width="13.7109375" style="78" customWidth="1"/>
    <col min="8" max="16384" width="9.140625" style="27"/>
  </cols>
  <sheetData>
    <row r="3" spans="1:7" s="22" customFormat="1" ht="15" x14ac:dyDescent="0.25">
      <c r="A3" s="17" t="s">
        <v>241</v>
      </c>
      <c r="B3" s="18"/>
      <c r="C3" s="19"/>
      <c r="D3" s="20"/>
      <c r="E3" s="21"/>
      <c r="F3" s="21"/>
      <c r="G3" s="77"/>
    </row>
    <row r="4" spans="1:7" s="22" customFormat="1" ht="15" x14ac:dyDescent="0.25">
      <c r="A4" s="17"/>
      <c r="B4" s="18"/>
      <c r="C4" s="19"/>
      <c r="D4" s="20"/>
      <c r="E4" s="21"/>
      <c r="F4" s="21"/>
      <c r="G4" s="77"/>
    </row>
    <row r="5" spans="1:7" s="22" customFormat="1" ht="15" x14ac:dyDescent="0.25">
      <c r="A5" s="23" t="s">
        <v>5</v>
      </c>
      <c r="C5" s="19"/>
      <c r="D5" s="20"/>
      <c r="E5" s="76"/>
      <c r="F5" s="21"/>
      <c r="G5" s="76"/>
    </row>
    <row r="6" spans="1:7" x14ac:dyDescent="0.2">
      <c r="A6" s="24"/>
      <c r="B6" s="25"/>
    </row>
    <row r="7" spans="1:7" s="22" customFormat="1" ht="15" x14ac:dyDescent="0.25">
      <c r="A7" s="28" t="s">
        <v>10</v>
      </c>
      <c r="B7" s="6" t="s">
        <v>215</v>
      </c>
      <c r="C7" s="29" t="s">
        <v>1</v>
      </c>
      <c r="D7" s="30" t="s">
        <v>4</v>
      </c>
      <c r="E7" s="31" t="s">
        <v>6</v>
      </c>
      <c r="F7" s="31" t="s">
        <v>2</v>
      </c>
      <c r="G7" s="31" t="s">
        <v>3</v>
      </c>
    </row>
    <row r="8" spans="1:7" s="22" customFormat="1" ht="15" x14ac:dyDescent="0.25">
      <c r="A8" s="32"/>
      <c r="B8" s="7"/>
      <c r="C8" s="19"/>
      <c r="D8" s="20"/>
      <c r="E8" s="21"/>
      <c r="F8" s="21"/>
      <c r="G8" s="77"/>
    </row>
    <row r="9" spans="1:7" ht="42.75" x14ac:dyDescent="0.2">
      <c r="A9" s="24" t="s">
        <v>0</v>
      </c>
      <c r="B9" s="33" t="s">
        <v>83</v>
      </c>
      <c r="C9" s="16" t="s">
        <v>82</v>
      </c>
      <c r="D9" s="34" t="s">
        <v>12</v>
      </c>
      <c r="E9" s="13">
        <v>0.64</v>
      </c>
      <c r="F9" s="116"/>
      <c r="G9" s="13">
        <f>E9*F9</f>
        <v>0</v>
      </c>
    </row>
    <row r="10" spans="1:7" x14ac:dyDescent="0.2">
      <c r="A10" s="24"/>
      <c r="B10" s="25"/>
      <c r="D10" s="33"/>
      <c r="F10" s="116"/>
      <c r="G10" s="13"/>
    </row>
    <row r="11" spans="1:7" x14ac:dyDescent="0.2">
      <c r="A11" s="24" t="s">
        <v>15</v>
      </c>
      <c r="B11" s="33" t="s">
        <v>84</v>
      </c>
      <c r="C11" s="16" t="s">
        <v>85</v>
      </c>
      <c r="D11" s="33" t="s">
        <v>18</v>
      </c>
      <c r="E11" s="13">
        <v>14</v>
      </c>
      <c r="F11" s="116"/>
      <c r="G11" s="13">
        <f>E11*F11</f>
        <v>0</v>
      </c>
    </row>
    <row r="12" spans="1:7" x14ac:dyDescent="0.2">
      <c r="A12" s="24"/>
      <c r="B12" s="33"/>
      <c r="D12" s="33"/>
      <c r="F12" s="116"/>
      <c r="G12" s="13"/>
    </row>
    <row r="13" spans="1:7" ht="31.5" customHeight="1" x14ac:dyDescent="0.2">
      <c r="A13" s="24" t="s">
        <v>16</v>
      </c>
      <c r="B13" s="33" t="s">
        <v>87</v>
      </c>
      <c r="C13" s="16" t="s">
        <v>86</v>
      </c>
      <c r="D13" s="33" t="s">
        <v>18</v>
      </c>
      <c r="E13" s="13">
        <v>31</v>
      </c>
      <c r="F13" s="116"/>
      <c r="G13" s="13">
        <f>E13*F13</f>
        <v>0</v>
      </c>
    </row>
    <row r="14" spans="1:7" x14ac:dyDescent="0.2">
      <c r="A14" s="24"/>
      <c r="B14" s="33"/>
      <c r="D14" s="33"/>
      <c r="F14" s="116"/>
      <c r="G14" s="13"/>
    </row>
    <row r="15" spans="1:7" ht="42.75" x14ac:dyDescent="0.2">
      <c r="A15" s="24" t="s">
        <v>197</v>
      </c>
      <c r="B15" s="33" t="s">
        <v>83</v>
      </c>
      <c r="C15" s="16" t="s">
        <v>93</v>
      </c>
      <c r="D15" s="34" t="s">
        <v>275</v>
      </c>
      <c r="E15" s="13">
        <v>302</v>
      </c>
      <c r="F15" s="116"/>
      <c r="G15" s="13">
        <f>E15*F15</f>
        <v>0</v>
      </c>
    </row>
    <row r="16" spans="1:7" x14ac:dyDescent="0.2">
      <c r="A16" s="24"/>
      <c r="B16" s="33"/>
      <c r="D16" s="33"/>
      <c r="F16" s="116"/>
      <c r="G16" s="13"/>
    </row>
    <row r="17" spans="1:7" ht="28.5" x14ac:dyDescent="0.2">
      <c r="A17" s="24" t="s">
        <v>23</v>
      </c>
      <c r="B17" s="33" t="s">
        <v>110</v>
      </c>
      <c r="C17" s="16" t="s">
        <v>109</v>
      </c>
      <c r="D17" s="33" t="s">
        <v>18</v>
      </c>
      <c r="E17" s="13">
        <v>8</v>
      </c>
      <c r="F17" s="116"/>
      <c r="G17" s="13">
        <f>E17*F17</f>
        <v>0</v>
      </c>
    </row>
    <row r="18" spans="1:7" x14ac:dyDescent="0.2">
      <c r="A18" s="24"/>
      <c r="B18" s="33"/>
      <c r="D18" s="33"/>
      <c r="F18" s="116"/>
      <c r="G18" s="13"/>
    </row>
    <row r="19" spans="1:7" ht="42.75" x14ac:dyDescent="0.2">
      <c r="A19" s="24" t="s">
        <v>17</v>
      </c>
      <c r="B19" s="33" t="s">
        <v>112</v>
      </c>
      <c r="C19" s="16" t="s">
        <v>111</v>
      </c>
      <c r="D19" s="33" t="s">
        <v>18</v>
      </c>
      <c r="E19" s="13">
        <v>8</v>
      </c>
      <c r="F19" s="116"/>
      <c r="G19" s="13">
        <f>E19*F19</f>
        <v>0</v>
      </c>
    </row>
    <row r="20" spans="1:7" x14ac:dyDescent="0.2">
      <c r="A20" s="24"/>
      <c r="B20" s="33"/>
      <c r="D20" s="33"/>
      <c r="F20" s="116"/>
      <c r="G20" s="13"/>
    </row>
    <row r="21" spans="1:7" ht="42.75" x14ac:dyDescent="0.2">
      <c r="A21" s="24" t="s">
        <v>198</v>
      </c>
      <c r="B21" s="33" t="s">
        <v>94</v>
      </c>
      <c r="C21" s="16" t="s">
        <v>97</v>
      </c>
      <c r="D21" s="33" t="s">
        <v>18</v>
      </c>
      <c r="E21" s="13">
        <v>7</v>
      </c>
      <c r="F21" s="116"/>
      <c r="G21" s="13">
        <f>E21*F21</f>
        <v>0</v>
      </c>
    </row>
    <row r="22" spans="1:7" x14ac:dyDescent="0.2">
      <c r="A22" s="24"/>
      <c r="B22" s="33"/>
      <c r="D22" s="33"/>
      <c r="F22" s="116"/>
      <c r="G22" s="13"/>
    </row>
    <row r="23" spans="1:7" ht="42.75" x14ac:dyDescent="0.2">
      <c r="A23" s="24" t="s">
        <v>27</v>
      </c>
      <c r="B23" s="33" t="s">
        <v>95</v>
      </c>
      <c r="C23" s="16" t="s">
        <v>98</v>
      </c>
      <c r="D23" s="33" t="s">
        <v>18</v>
      </c>
      <c r="E23" s="13">
        <v>1</v>
      </c>
      <c r="F23" s="116"/>
      <c r="G23" s="13">
        <f>E23*F23</f>
        <v>0</v>
      </c>
    </row>
    <row r="24" spans="1:7" x14ac:dyDescent="0.2">
      <c r="A24" s="24"/>
      <c r="B24" s="33"/>
      <c r="D24" s="33"/>
      <c r="F24" s="116"/>
      <c r="G24" s="13"/>
    </row>
    <row r="25" spans="1:7" ht="28.5" x14ac:dyDescent="0.2">
      <c r="A25" s="24" t="s">
        <v>66</v>
      </c>
      <c r="B25" s="33" t="s">
        <v>84</v>
      </c>
      <c r="C25" s="16" t="s">
        <v>96</v>
      </c>
      <c r="D25" s="33" t="s">
        <v>18</v>
      </c>
      <c r="E25" s="13">
        <v>9</v>
      </c>
      <c r="F25" s="116"/>
      <c r="G25" s="13">
        <f>E25*F25</f>
        <v>0</v>
      </c>
    </row>
    <row r="26" spans="1:7" x14ac:dyDescent="0.2">
      <c r="A26" s="24"/>
      <c r="B26" s="33"/>
      <c r="D26" s="33"/>
      <c r="F26" s="116"/>
      <c r="G26" s="13"/>
    </row>
    <row r="27" spans="1:7" x14ac:dyDescent="0.2">
      <c r="A27" s="24" t="s">
        <v>199</v>
      </c>
      <c r="B27" s="33" t="s">
        <v>100</v>
      </c>
      <c r="C27" s="16" t="s">
        <v>99</v>
      </c>
      <c r="D27" s="33" t="s">
        <v>18</v>
      </c>
      <c r="E27" s="13">
        <v>22</v>
      </c>
      <c r="F27" s="116"/>
      <c r="G27" s="13">
        <f>E27*F27</f>
        <v>0</v>
      </c>
    </row>
    <row r="28" spans="1:7" x14ac:dyDescent="0.2">
      <c r="A28" s="24"/>
      <c r="B28" s="33"/>
      <c r="D28" s="33"/>
      <c r="F28" s="116"/>
      <c r="G28" s="13"/>
    </row>
    <row r="29" spans="1:7" ht="28.5" x14ac:dyDescent="0.2">
      <c r="A29" s="24" t="s">
        <v>43</v>
      </c>
      <c r="B29" s="33" t="s">
        <v>102</v>
      </c>
      <c r="C29" s="16" t="s">
        <v>101</v>
      </c>
      <c r="D29" s="34" t="s">
        <v>276</v>
      </c>
      <c r="E29" s="13">
        <v>43</v>
      </c>
      <c r="F29" s="116"/>
      <c r="G29" s="13">
        <f>E29*F29</f>
        <v>0</v>
      </c>
    </row>
    <row r="30" spans="1:7" x14ac:dyDescent="0.2">
      <c r="A30" s="24"/>
      <c r="B30" s="33"/>
      <c r="D30" s="33"/>
      <c r="F30" s="116"/>
      <c r="G30" s="13"/>
    </row>
    <row r="31" spans="1:7" ht="57" x14ac:dyDescent="0.2">
      <c r="A31" s="24" t="s">
        <v>200</v>
      </c>
      <c r="B31" s="33" t="s">
        <v>90</v>
      </c>
      <c r="C31" s="16" t="s">
        <v>237</v>
      </c>
      <c r="D31" s="34" t="s">
        <v>275</v>
      </c>
      <c r="E31" s="13">
        <v>498</v>
      </c>
      <c r="F31" s="116"/>
      <c r="G31" s="13">
        <f>E31*F31</f>
        <v>0</v>
      </c>
    </row>
    <row r="32" spans="1:7" ht="12" customHeight="1" x14ac:dyDescent="0.2">
      <c r="A32" s="24"/>
      <c r="B32" s="33"/>
      <c r="D32" s="34"/>
      <c r="F32" s="116"/>
      <c r="G32" s="13"/>
    </row>
    <row r="33" spans="1:7" ht="28.5" x14ac:dyDescent="0.2">
      <c r="A33" s="24" t="s">
        <v>67</v>
      </c>
      <c r="B33" s="33" t="s">
        <v>89</v>
      </c>
      <c r="C33" s="16" t="s">
        <v>92</v>
      </c>
      <c r="D33" s="34" t="s">
        <v>275</v>
      </c>
      <c r="E33" s="13">
        <v>374</v>
      </c>
      <c r="F33" s="116"/>
      <c r="G33" s="13">
        <f>E33*F33</f>
        <v>0</v>
      </c>
    </row>
    <row r="34" spans="1:7" x14ac:dyDescent="0.2">
      <c r="A34" s="24"/>
      <c r="B34" s="33"/>
      <c r="D34" s="33"/>
      <c r="F34" s="116"/>
      <c r="G34" s="13"/>
    </row>
    <row r="35" spans="1:7" s="35" customFormat="1" ht="28.5" customHeight="1" x14ac:dyDescent="0.2">
      <c r="A35" s="24" t="s">
        <v>68</v>
      </c>
      <c r="B35" s="33" t="s">
        <v>91</v>
      </c>
      <c r="C35" s="16" t="s">
        <v>88</v>
      </c>
      <c r="D35" s="34" t="s">
        <v>276</v>
      </c>
      <c r="E35" s="13">
        <v>748</v>
      </c>
      <c r="F35" s="116"/>
      <c r="G35" s="13">
        <f>E35*F35</f>
        <v>0</v>
      </c>
    </row>
    <row r="36" spans="1:7" s="35" customFormat="1" x14ac:dyDescent="0.2">
      <c r="A36" s="36"/>
      <c r="B36" s="33"/>
      <c r="C36" s="16"/>
      <c r="D36" s="37"/>
      <c r="E36" s="13"/>
      <c r="F36" s="116"/>
      <c r="G36" s="13"/>
    </row>
    <row r="37" spans="1:7" ht="28.5" x14ac:dyDescent="0.2">
      <c r="A37" s="32" t="s">
        <v>44</v>
      </c>
      <c r="B37" s="33" t="s">
        <v>104</v>
      </c>
      <c r="C37" s="16" t="s">
        <v>103</v>
      </c>
      <c r="D37" s="34" t="s">
        <v>276</v>
      </c>
      <c r="E37" s="13">
        <v>97</v>
      </c>
      <c r="F37" s="116"/>
      <c r="G37" s="13">
        <f>E37*F37</f>
        <v>0</v>
      </c>
    </row>
    <row r="38" spans="1:7" x14ac:dyDescent="0.2">
      <c r="A38" s="24"/>
      <c r="B38" s="33"/>
      <c r="D38" s="34"/>
      <c r="F38" s="116"/>
      <c r="G38" s="13"/>
    </row>
    <row r="39" spans="1:7" ht="28.5" x14ac:dyDescent="0.2">
      <c r="A39" s="32" t="s">
        <v>45</v>
      </c>
      <c r="B39" s="33" t="s">
        <v>106</v>
      </c>
      <c r="C39" s="16" t="s">
        <v>105</v>
      </c>
      <c r="D39" s="34" t="s">
        <v>276</v>
      </c>
      <c r="E39" s="13">
        <v>55</v>
      </c>
      <c r="F39" s="116"/>
      <c r="G39" s="13">
        <f>E39*F39</f>
        <v>0</v>
      </c>
    </row>
    <row r="40" spans="1:7" s="35" customFormat="1" x14ac:dyDescent="0.2">
      <c r="A40" s="36"/>
      <c r="B40" s="33"/>
      <c r="C40" s="16"/>
      <c r="D40" s="38"/>
      <c r="E40" s="13"/>
      <c r="F40" s="116"/>
      <c r="G40" s="13"/>
    </row>
    <row r="41" spans="1:7" ht="29.25" customHeight="1" x14ac:dyDescent="0.2">
      <c r="A41" s="24" t="s">
        <v>69</v>
      </c>
      <c r="B41" s="33" t="s">
        <v>108</v>
      </c>
      <c r="C41" s="16" t="s">
        <v>107</v>
      </c>
      <c r="D41" s="34" t="s">
        <v>277</v>
      </c>
      <c r="E41" s="13">
        <v>2</v>
      </c>
      <c r="F41" s="116"/>
      <c r="G41" s="13">
        <f>E41*F41</f>
        <v>0</v>
      </c>
    </row>
    <row r="42" spans="1:7" s="35" customFormat="1" x14ac:dyDescent="0.2">
      <c r="A42" s="36"/>
      <c r="B42" s="33"/>
      <c r="C42" s="16"/>
      <c r="D42" s="38"/>
      <c r="E42" s="13"/>
      <c r="F42" s="116"/>
      <c r="G42" s="13"/>
    </row>
    <row r="43" spans="1:7" ht="16.5" x14ac:dyDescent="0.2">
      <c r="A43" s="32" t="s">
        <v>70</v>
      </c>
      <c r="B43" s="33" t="s">
        <v>84</v>
      </c>
      <c r="C43" s="16" t="s">
        <v>113</v>
      </c>
      <c r="D43" s="34" t="s">
        <v>277</v>
      </c>
      <c r="E43" s="13">
        <v>35</v>
      </c>
      <c r="F43" s="116"/>
      <c r="G43" s="13">
        <f>E43*F43</f>
        <v>0</v>
      </c>
    </row>
    <row r="44" spans="1:7" s="35" customFormat="1" x14ac:dyDescent="0.2">
      <c r="A44" s="36"/>
      <c r="B44" s="33"/>
      <c r="C44" s="16"/>
      <c r="D44" s="38"/>
      <c r="E44" s="13"/>
      <c r="F44" s="116"/>
      <c r="G44" s="13"/>
    </row>
    <row r="45" spans="1:7" ht="57" x14ac:dyDescent="0.2">
      <c r="A45" s="24" t="s">
        <v>71</v>
      </c>
      <c r="B45" s="33" t="s">
        <v>84</v>
      </c>
      <c r="C45" s="16" t="s">
        <v>114</v>
      </c>
      <c r="D45" s="34" t="s">
        <v>18</v>
      </c>
      <c r="E45" s="13">
        <v>1</v>
      </c>
      <c r="F45" s="116"/>
      <c r="G45" s="13">
        <f>E45*F45</f>
        <v>0</v>
      </c>
    </row>
    <row r="46" spans="1:7" s="35" customFormat="1" x14ac:dyDescent="0.2">
      <c r="A46" s="24"/>
      <c r="B46" s="33"/>
      <c r="C46" s="16"/>
      <c r="D46" s="34"/>
      <c r="E46" s="13"/>
      <c r="F46" s="116"/>
      <c r="G46" s="13"/>
    </row>
    <row r="47" spans="1:7" s="35" customFormat="1" ht="42.75" x14ac:dyDescent="0.2">
      <c r="A47" s="24" t="s">
        <v>72</v>
      </c>
      <c r="B47" s="33" t="s">
        <v>84</v>
      </c>
      <c r="C47" s="16" t="s">
        <v>115</v>
      </c>
      <c r="D47" s="34" t="s">
        <v>18</v>
      </c>
      <c r="E47" s="13">
        <v>1</v>
      </c>
      <c r="F47" s="116"/>
      <c r="G47" s="13">
        <f>E47*F47</f>
        <v>0</v>
      </c>
    </row>
    <row r="48" spans="1:7" s="35" customFormat="1" x14ac:dyDescent="0.2">
      <c r="A48" s="24"/>
      <c r="B48" s="33"/>
      <c r="C48" s="16"/>
      <c r="D48" s="34"/>
      <c r="E48" s="13"/>
      <c r="F48" s="116"/>
      <c r="G48" s="13"/>
    </row>
    <row r="49" spans="1:7" s="35" customFormat="1" ht="42.75" x14ac:dyDescent="0.2">
      <c r="A49" s="24" t="s">
        <v>201</v>
      </c>
      <c r="B49" s="33" t="s">
        <v>84</v>
      </c>
      <c r="C49" s="16" t="s">
        <v>117</v>
      </c>
      <c r="D49" s="34" t="s">
        <v>18</v>
      </c>
      <c r="E49" s="13">
        <v>1</v>
      </c>
      <c r="F49" s="116"/>
      <c r="G49" s="13">
        <f>E49*F49</f>
        <v>0</v>
      </c>
    </row>
    <row r="50" spans="1:7" s="35" customFormat="1" x14ac:dyDescent="0.2">
      <c r="A50" s="24"/>
      <c r="B50" s="33"/>
      <c r="C50" s="16"/>
      <c r="D50" s="34"/>
      <c r="E50" s="13"/>
      <c r="F50" s="116"/>
      <c r="G50" s="13"/>
    </row>
    <row r="51" spans="1:7" s="35" customFormat="1" ht="42.75" x14ac:dyDescent="0.2">
      <c r="A51" s="24" t="s">
        <v>202</v>
      </c>
      <c r="B51" s="33" t="s">
        <v>84</v>
      </c>
      <c r="C51" s="16" t="s">
        <v>116</v>
      </c>
      <c r="D51" s="34" t="s">
        <v>18</v>
      </c>
      <c r="E51" s="13">
        <v>3</v>
      </c>
      <c r="F51" s="116"/>
      <c r="G51" s="13">
        <f>E51*F51</f>
        <v>0</v>
      </c>
    </row>
    <row r="52" spans="1:7" s="35" customFormat="1" x14ac:dyDescent="0.2">
      <c r="A52" s="24"/>
      <c r="B52" s="33"/>
      <c r="C52" s="16"/>
      <c r="D52" s="34"/>
      <c r="E52" s="13"/>
      <c r="F52" s="116"/>
      <c r="G52" s="13"/>
    </row>
    <row r="53" spans="1:7" s="35" customFormat="1" ht="18" customHeight="1" x14ac:dyDescent="0.2">
      <c r="A53" s="24" t="s">
        <v>203</v>
      </c>
      <c r="B53" s="33" t="s">
        <v>84</v>
      </c>
      <c r="C53" s="16" t="s">
        <v>28</v>
      </c>
      <c r="D53" s="34" t="s">
        <v>19</v>
      </c>
      <c r="E53" s="13">
        <v>1</v>
      </c>
      <c r="F53" s="116"/>
      <c r="G53" s="13">
        <f>E53*F53</f>
        <v>0</v>
      </c>
    </row>
    <row r="54" spans="1:7" s="35" customFormat="1" x14ac:dyDescent="0.2">
      <c r="A54" s="24"/>
      <c r="B54" s="33"/>
      <c r="C54" s="16"/>
      <c r="D54" s="34"/>
      <c r="E54" s="13"/>
      <c r="F54" s="116"/>
      <c r="G54" s="13"/>
    </row>
    <row r="55" spans="1:7" s="35" customFormat="1" ht="18" customHeight="1" x14ac:dyDescent="0.2">
      <c r="A55" s="24" t="s">
        <v>204</v>
      </c>
      <c r="B55" s="33" t="s">
        <v>84</v>
      </c>
      <c r="C55" s="16" t="s">
        <v>29</v>
      </c>
      <c r="D55" s="34" t="s">
        <v>19</v>
      </c>
      <c r="E55" s="13">
        <v>1</v>
      </c>
      <c r="F55" s="116"/>
      <c r="G55" s="13">
        <f>E55*F55</f>
        <v>0</v>
      </c>
    </row>
    <row r="56" spans="1:7" s="35" customFormat="1" x14ac:dyDescent="0.2">
      <c r="A56" s="24"/>
      <c r="B56" s="33"/>
      <c r="C56" s="16"/>
      <c r="D56" s="34"/>
      <c r="E56" s="13"/>
      <c r="F56" s="116"/>
      <c r="G56" s="13"/>
    </row>
    <row r="57" spans="1:7" s="35" customFormat="1" ht="18" customHeight="1" x14ac:dyDescent="0.2">
      <c r="A57" s="24" t="s">
        <v>205</v>
      </c>
      <c r="B57" s="33" t="s">
        <v>84</v>
      </c>
      <c r="C57" s="16" t="s">
        <v>32</v>
      </c>
      <c r="D57" s="34" t="s">
        <v>19</v>
      </c>
      <c r="E57" s="13">
        <v>1</v>
      </c>
      <c r="F57" s="116"/>
      <c r="G57" s="13">
        <f>E57*F57</f>
        <v>0</v>
      </c>
    </row>
    <row r="58" spans="1:7" s="35" customFormat="1" x14ac:dyDescent="0.2">
      <c r="A58" s="24"/>
      <c r="B58" s="33"/>
      <c r="C58" s="16"/>
      <c r="D58" s="34"/>
      <c r="E58" s="13"/>
      <c r="F58" s="116"/>
      <c r="G58" s="13"/>
    </row>
    <row r="59" spans="1:7" s="35" customFormat="1" ht="30" customHeight="1" x14ac:dyDescent="0.2">
      <c r="A59" s="24" t="s">
        <v>206</v>
      </c>
      <c r="B59" s="33" t="s">
        <v>84</v>
      </c>
      <c r="C59" s="16" t="s">
        <v>238</v>
      </c>
      <c r="D59" s="34" t="s">
        <v>275</v>
      </c>
      <c r="E59" s="13">
        <v>8</v>
      </c>
      <c r="F59" s="116"/>
      <c r="G59" s="13">
        <f>E59*F59</f>
        <v>0</v>
      </c>
    </row>
    <row r="60" spans="1:7" s="35" customFormat="1" x14ac:dyDescent="0.2">
      <c r="A60" s="39"/>
      <c r="B60" s="40"/>
      <c r="C60" s="41"/>
      <c r="D60" s="42"/>
      <c r="E60" s="43"/>
      <c r="F60" s="117"/>
      <c r="G60" s="43"/>
    </row>
    <row r="61" spans="1:7" s="35" customFormat="1" x14ac:dyDescent="0.2">
      <c r="A61" s="24"/>
      <c r="B61" s="25"/>
      <c r="C61" s="16"/>
      <c r="D61" s="34"/>
      <c r="E61" s="13"/>
      <c r="F61" s="116"/>
      <c r="G61" s="13"/>
    </row>
    <row r="62" spans="1:7" s="35" customFormat="1" ht="15" x14ac:dyDescent="0.25">
      <c r="A62" s="24"/>
      <c r="B62" s="25"/>
      <c r="C62" s="16"/>
      <c r="D62" s="34"/>
      <c r="E62" s="13"/>
      <c r="F62" s="118" t="s">
        <v>9</v>
      </c>
      <c r="G62" s="21">
        <f>SUM(G9:G61)</f>
        <v>0</v>
      </c>
    </row>
    <row r="63" spans="1:7" s="35" customFormat="1" ht="15" x14ac:dyDescent="0.25">
      <c r="A63" s="36"/>
      <c r="B63" s="44"/>
      <c r="C63" s="45"/>
      <c r="D63" s="38"/>
      <c r="E63" s="13"/>
      <c r="F63" s="118"/>
      <c r="G63" s="13"/>
    </row>
    <row r="64" spans="1:7" s="35" customFormat="1" ht="15" x14ac:dyDescent="0.25">
      <c r="A64" s="23" t="s">
        <v>7</v>
      </c>
      <c r="B64" s="27"/>
      <c r="C64" s="16"/>
      <c r="D64" s="26"/>
      <c r="E64" s="13"/>
      <c r="F64" s="116"/>
      <c r="G64" s="13"/>
    </row>
    <row r="65" spans="1:7" s="35" customFormat="1" ht="15" x14ac:dyDescent="0.25">
      <c r="A65" s="23"/>
      <c r="B65" s="27"/>
      <c r="C65" s="16"/>
      <c r="D65" s="26"/>
      <c r="E65" s="13"/>
      <c r="F65" s="116"/>
      <c r="G65" s="13"/>
    </row>
    <row r="66" spans="1:7" s="46" customFormat="1" ht="15" x14ac:dyDescent="0.25">
      <c r="A66" s="28" t="s">
        <v>10</v>
      </c>
      <c r="B66" s="6" t="s">
        <v>215</v>
      </c>
      <c r="C66" s="29" t="s">
        <v>1</v>
      </c>
      <c r="D66" s="30" t="s">
        <v>4</v>
      </c>
      <c r="E66" s="31" t="s">
        <v>6</v>
      </c>
      <c r="F66" s="119" t="s">
        <v>2</v>
      </c>
      <c r="G66" s="31" t="s">
        <v>3</v>
      </c>
    </row>
    <row r="67" spans="1:7" s="46" customFormat="1" ht="15" x14ac:dyDescent="0.25">
      <c r="A67" s="47"/>
      <c r="B67" s="7"/>
      <c r="C67" s="19"/>
      <c r="D67" s="20"/>
      <c r="E67" s="21"/>
      <c r="F67" s="118"/>
      <c r="G67" s="13"/>
    </row>
    <row r="68" spans="1:7" s="35" customFormat="1" ht="28.5" x14ac:dyDescent="0.2">
      <c r="A68" s="32" t="s">
        <v>20</v>
      </c>
      <c r="B68" s="33" t="s">
        <v>121</v>
      </c>
      <c r="C68" s="16" t="s">
        <v>120</v>
      </c>
      <c r="D68" s="34" t="s">
        <v>277</v>
      </c>
      <c r="E68" s="13">
        <v>236</v>
      </c>
      <c r="F68" s="116"/>
      <c r="G68" s="13">
        <f>E68*F68</f>
        <v>0</v>
      </c>
    </row>
    <row r="69" spans="1:7" s="35" customFormat="1" x14ac:dyDescent="0.2">
      <c r="A69" s="32"/>
      <c r="B69" s="33"/>
      <c r="C69" s="16"/>
      <c r="D69" s="34"/>
      <c r="E69" s="13"/>
      <c r="F69" s="116"/>
      <c r="G69" s="13"/>
    </row>
    <row r="70" spans="1:7" s="35" customFormat="1" ht="28.5" x14ac:dyDescent="0.2">
      <c r="A70" s="32" t="s">
        <v>24</v>
      </c>
      <c r="B70" s="33" t="s">
        <v>123</v>
      </c>
      <c r="C70" s="16" t="s">
        <v>122</v>
      </c>
      <c r="D70" s="34" t="s">
        <v>277</v>
      </c>
      <c r="E70" s="13">
        <v>1253</v>
      </c>
      <c r="F70" s="116"/>
      <c r="G70" s="13">
        <f>E70*F70</f>
        <v>0</v>
      </c>
    </row>
    <row r="71" spans="1:7" s="35" customFormat="1" x14ac:dyDescent="0.2">
      <c r="A71" s="32"/>
      <c r="B71" s="33"/>
      <c r="C71" s="16"/>
      <c r="D71" s="34"/>
      <c r="E71" s="13"/>
      <c r="F71" s="116"/>
      <c r="G71" s="13"/>
    </row>
    <row r="72" spans="1:7" s="35" customFormat="1" ht="27.75" customHeight="1" x14ac:dyDescent="0.2">
      <c r="A72" s="32" t="s">
        <v>207</v>
      </c>
      <c r="B72" s="33" t="s">
        <v>84</v>
      </c>
      <c r="C72" s="16" t="s">
        <v>33</v>
      </c>
      <c r="D72" s="34" t="s">
        <v>277</v>
      </c>
      <c r="E72" s="13">
        <v>40</v>
      </c>
      <c r="F72" s="116"/>
      <c r="G72" s="13">
        <f>E72*F72</f>
        <v>0</v>
      </c>
    </row>
    <row r="73" spans="1:7" s="35" customFormat="1" x14ac:dyDescent="0.2">
      <c r="A73" s="32"/>
      <c r="B73" s="33"/>
      <c r="C73" s="16"/>
      <c r="D73" s="34"/>
      <c r="E73" s="13"/>
      <c r="F73" s="116"/>
      <c r="G73" s="13"/>
    </row>
    <row r="74" spans="1:7" s="35" customFormat="1" ht="28.5" x14ac:dyDescent="0.2">
      <c r="A74" s="32" t="s">
        <v>8</v>
      </c>
      <c r="B74" s="33" t="s">
        <v>125</v>
      </c>
      <c r="C74" s="16" t="s">
        <v>124</v>
      </c>
      <c r="D74" s="34" t="s">
        <v>275</v>
      </c>
      <c r="E74" s="13">
        <v>2600</v>
      </c>
      <c r="F74" s="116"/>
      <c r="G74" s="13">
        <f>E74*F74</f>
        <v>0</v>
      </c>
    </row>
    <row r="75" spans="1:7" s="35" customFormat="1" x14ac:dyDescent="0.2">
      <c r="A75" s="32"/>
      <c r="B75" s="33"/>
      <c r="C75" s="16"/>
      <c r="D75" s="34"/>
      <c r="E75" s="13"/>
      <c r="F75" s="116"/>
      <c r="G75" s="13"/>
    </row>
    <row r="76" spans="1:7" s="35" customFormat="1" ht="42.75" x14ac:dyDescent="0.2">
      <c r="A76" s="32" t="s">
        <v>208</v>
      </c>
      <c r="B76" s="33" t="s">
        <v>84</v>
      </c>
      <c r="C76" s="16" t="s">
        <v>239</v>
      </c>
      <c r="D76" s="34" t="s">
        <v>277</v>
      </c>
      <c r="E76" s="13">
        <v>80</v>
      </c>
      <c r="F76" s="116"/>
      <c r="G76" s="13">
        <f>E76*F76</f>
        <v>0</v>
      </c>
    </row>
    <row r="77" spans="1:7" s="35" customFormat="1" x14ac:dyDescent="0.2">
      <c r="A77" s="32"/>
      <c r="B77" s="33"/>
      <c r="C77" s="16"/>
      <c r="D77" s="34"/>
      <c r="E77" s="13"/>
      <c r="F77" s="116"/>
      <c r="G77" s="13"/>
    </row>
    <row r="78" spans="1:7" s="35" customFormat="1" ht="28.5" x14ac:dyDescent="0.2">
      <c r="A78" s="32" t="s">
        <v>25</v>
      </c>
      <c r="B78" s="33" t="s">
        <v>126</v>
      </c>
      <c r="C78" s="16" t="s">
        <v>127</v>
      </c>
      <c r="D78" s="34" t="s">
        <v>277</v>
      </c>
      <c r="E78" s="13">
        <v>512</v>
      </c>
      <c r="F78" s="116"/>
      <c r="G78" s="13">
        <f>E78*F78</f>
        <v>0</v>
      </c>
    </row>
    <row r="79" spans="1:7" s="35" customFormat="1" x14ac:dyDescent="0.2">
      <c r="A79" s="32"/>
      <c r="B79" s="33"/>
      <c r="C79" s="16"/>
      <c r="D79" s="34"/>
      <c r="E79" s="13"/>
      <c r="F79" s="116"/>
      <c r="G79" s="13"/>
    </row>
    <row r="80" spans="1:7" s="35" customFormat="1" ht="31.5" customHeight="1" x14ac:dyDescent="0.2">
      <c r="A80" s="32" t="s">
        <v>209</v>
      </c>
      <c r="B80" s="33" t="s">
        <v>119</v>
      </c>
      <c r="C80" s="16" t="s">
        <v>118</v>
      </c>
      <c r="D80" s="34" t="s">
        <v>277</v>
      </c>
      <c r="E80" s="13">
        <v>502</v>
      </c>
      <c r="F80" s="116"/>
      <c r="G80" s="13">
        <f>E80*F80</f>
        <v>0</v>
      </c>
    </row>
    <row r="81" spans="1:7" s="35" customFormat="1" x14ac:dyDescent="0.2">
      <c r="A81" s="48"/>
      <c r="B81" s="33"/>
      <c r="C81" s="16"/>
      <c r="D81" s="38"/>
      <c r="E81" s="13"/>
      <c r="F81" s="116"/>
      <c r="G81" s="13"/>
    </row>
    <row r="82" spans="1:7" ht="57" x14ac:dyDescent="0.2">
      <c r="A82" s="32" t="s">
        <v>31</v>
      </c>
      <c r="B82" s="33" t="s">
        <v>84</v>
      </c>
      <c r="C82" s="16" t="s">
        <v>75</v>
      </c>
      <c r="D82" s="34" t="s">
        <v>276</v>
      </c>
      <c r="E82" s="13">
        <v>273</v>
      </c>
      <c r="F82" s="116"/>
      <c r="G82" s="13">
        <f>E82*F82</f>
        <v>0</v>
      </c>
    </row>
    <row r="83" spans="1:7" x14ac:dyDescent="0.2">
      <c r="B83" s="33"/>
      <c r="D83" s="34"/>
      <c r="F83" s="116"/>
      <c r="G83" s="13"/>
    </row>
    <row r="84" spans="1:7" ht="57" customHeight="1" x14ac:dyDescent="0.2">
      <c r="A84" s="32" t="s">
        <v>46</v>
      </c>
      <c r="B84" s="33" t="s">
        <v>128</v>
      </c>
      <c r="C84" s="16" t="s">
        <v>236</v>
      </c>
      <c r="D84" s="34" t="s">
        <v>275</v>
      </c>
      <c r="E84" s="13">
        <v>1434</v>
      </c>
      <c r="F84" s="116"/>
      <c r="G84" s="13">
        <f>E84*F84</f>
        <v>0</v>
      </c>
    </row>
    <row r="85" spans="1:7" s="35" customFormat="1" x14ac:dyDescent="0.2">
      <c r="A85" s="32"/>
      <c r="B85" s="33"/>
      <c r="C85" s="16"/>
      <c r="D85" s="38"/>
      <c r="E85" s="13"/>
      <c r="F85" s="116"/>
      <c r="G85" s="13"/>
    </row>
    <row r="86" spans="1:7" ht="20.25" customHeight="1" x14ac:dyDescent="0.2">
      <c r="A86" s="32" t="s">
        <v>62</v>
      </c>
      <c r="B86" s="33" t="s">
        <v>130</v>
      </c>
      <c r="C86" s="16" t="s">
        <v>129</v>
      </c>
      <c r="D86" s="34" t="s">
        <v>275</v>
      </c>
      <c r="E86" s="13">
        <v>1434</v>
      </c>
      <c r="F86" s="116"/>
      <c r="G86" s="13">
        <f>E86*F86</f>
        <v>0</v>
      </c>
    </row>
    <row r="87" spans="1:7" s="35" customFormat="1" x14ac:dyDescent="0.2">
      <c r="A87" s="32"/>
      <c r="B87" s="33"/>
      <c r="C87" s="16"/>
      <c r="D87" s="38"/>
      <c r="E87" s="13"/>
      <c r="F87" s="116"/>
      <c r="G87" s="13"/>
    </row>
    <row r="88" spans="1:7" s="35" customFormat="1" ht="57" x14ac:dyDescent="0.2">
      <c r="A88" s="32" t="s">
        <v>63</v>
      </c>
      <c r="B88" s="33" t="s">
        <v>84</v>
      </c>
      <c r="C88" s="16" t="s">
        <v>131</v>
      </c>
      <c r="D88" s="34" t="s">
        <v>277</v>
      </c>
      <c r="E88" s="13">
        <v>31</v>
      </c>
      <c r="F88" s="116"/>
      <c r="G88" s="13">
        <f>E88*F88</f>
        <v>0</v>
      </c>
    </row>
    <row r="89" spans="1:7" s="35" customFormat="1" x14ac:dyDescent="0.2">
      <c r="A89" s="32"/>
      <c r="B89" s="33"/>
      <c r="C89" s="16"/>
      <c r="D89" s="38"/>
      <c r="E89" s="13"/>
      <c r="F89" s="116"/>
      <c r="G89" s="13"/>
    </row>
    <row r="90" spans="1:7" ht="30.75" customHeight="1" x14ac:dyDescent="0.2">
      <c r="A90" s="32" t="s">
        <v>210</v>
      </c>
      <c r="B90" s="33" t="s">
        <v>133</v>
      </c>
      <c r="C90" s="16" t="s">
        <v>132</v>
      </c>
      <c r="D90" s="34" t="s">
        <v>235</v>
      </c>
      <c r="E90" s="13">
        <v>2506</v>
      </c>
      <c r="F90" s="116"/>
      <c r="G90" s="13">
        <f>E90*F90</f>
        <v>0</v>
      </c>
    </row>
    <row r="91" spans="1:7" s="35" customFormat="1" x14ac:dyDescent="0.2">
      <c r="A91" s="32"/>
      <c r="B91" s="33"/>
      <c r="C91" s="16"/>
      <c r="D91" s="38"/>
      <c r="E91" s="13"/>
      <c r="F91" s="116"/>
      <c r="G91" s="13"/>
    </row>
    <row r="92" spans="1:7" s="35" customFormat="1" ht="28.5" x14ac:dyDescent="0.2">
      <c r="A92" s="32" t="s">
        <v>211</v>
      </c>
      <c r="B92" s="33" t="s">
        <v>84</v>
      </c>
      <c r="C92" s="16" t="s">
        <v>134</v>
      </c>
      <c r="D92" s="34" t="s">
        <v>235</v>
      </c>
      <c r="E92" s="13">
        <v>2506</v>
      </c>
      <c r="F92" s="116"/>
      <c r="G92" s="13">
        <f>E92*F92</f>
        <v>0</v>
      </c>
    </row>
    <row r="93" spans="1:7" s="35" customFormat="1" x14ac:dyDescent="0.2">
      <c r="A93" s="49"/>
      <c r="B93" s="50"/>
      <c r="C93" s="51"/>
      <c r="D93" s="52"/>
      <c r="E93" s="43"/>
      <c r="F93" s="117"/>
      <c r="G93" s="43"/>
    </row>
    <row r="94" spans="1:7" s="35" customFormat="1" x14ac:dyDescent="0.2">
      <c r="A94" s="48"/>
      <c r="C94" s="45"/>
      <c r="D94" s="53"/>
      <c r="E94" s="13"/>
      <c r="F94" s="116"/>
      <c r="G94" s="13"/>
    </row>
    <row r="95" spans="1:7" s="35" customFormat="1" ht="15" x14ac:dyDescent="0.25">
      <c r="A95" s="48"/>
      <c r="C95" s="45"/>
      <c r="D95" s="53"/>
      <c r="E95" s="13"/>
      <c r="F95" s="118" t="s">
        <v>9</v>
      </c>
      <c r="G95" s="21">
        <f>SUM(G68:G92)</f>
        <v>0</v>
      </c>
    </row>
    <row r="96" spans="1:7" s="35" customFormat="1" ht="15" x14ac:dyDescent="0.25">
      <c r="A96" s="48"/>
      <c r="C96" s="45"/>
      <c r="D96" s="53"/>
      <c r="E96" s="13"/>
      <c r="F96" s="118"/>
      <c r="G96" s="13"/>
    </row>
    <row r="97" spans="1:7" ht="15" x14ac:dyDescent="0.25">
      <c r="A97" s="23" t="s">
        <v>14</v>
      </c>
      <c r="F97" s="118"/>
      <c r="G97" s="13"/>
    </row>
    <row r="98" spans="1:7" ht="15" x14ac:dyDescent="0.25">
      <c r="A98" s="23"/>
      <c r="F98" s="118"/>
      <c r="G98" s="13"/>
    </row>
    <row r="99" spans="1:7" s="22" customFormat="1" ht="15" x14ac:dyDescent="0.25">
      <c r="A99" s="28" t="s">
        <v>10</v>
      </c>
      <c r="B99" s="6" t="s">
        <v>215</v>
      </c>
      <c r="C99" s="29" t="s">
        <v>1</v>
      </c>
      <c r="D99" s="30" t="s">
        <v>4</v>
      </c>
      <c r="E99" s="31" t="s">
        <v>6</v>
      </c>
      <c r="F99" s="119" t="s">
        <v>2</v>
      </c>
      <c r="G99" s="31" t="s">
        <v>3</v>
      </c>
    </row>
    <row r="100" spans="1:7" s="22" customFormat="1" ht="15" x14ac:dyDescent="0.25">
      <c r="A100" s="47"/>
      <c r="B100" s="7"/>
      <c r="C100" s="19"/>
      <c r="D100" s="20"/>
      <c r="E100" s="21"/>
      <c r="F100" s="118"/>
      <c r="G100" s="13"/>
    </row>
    <row r="101" spans="1:7" ht="57" x14ac:dyDescent="0.2">
      <c r="A101" s="32" t="s">
        <v>34</v>
      </c>
      <c r="B101" s="33" t="s">
        <v>135</v>
      </c>
      <c r="C101" s="16" t="s">
        <v>240</v>
      </c>
      <c r="D101" s="34" t="s">
        <v>277</v>
      </c>
      <c r="E101" s="13">
        <v>537</v>
      </c>
      <c r="F101" s="116"/>
      <c r="G101" s="13">
        <f>E101*F101</f>
        <v>0</v>
      </c>
    </row>
    <row r="102" spans="1:7" x14ac:dyDescent="0.2">
      <c r="B102" s="33"/>
      <c r="D102" s="33"/>
      <c r="F102" s="116"/>
      <c r="G102" s="13"/>
    </row>
    <row r="103" spans="1:7" ht="28.5" x14ac:dyDescent="0.2">
      <c r="A103" s="32" t="s">
        <v>35</v>
      </c>
      <c r="B103" s="33" t="s">
        <v>84</v>
      </c>
      <c r="C103" s="16" t="s">
        <v>55</v>
      </c>
      <c r="D103" s="34" t="s">
        <v>276</v>
      </c>
      <c r="E103" s="13">
        <v>748</v>
      </c>
      <c r="F103" s="116"/>
      <c r="G103" s="13">
        <f>E103*F103</f>
        <v>0</v>
      </c>
    </row>
    <row r="104" spans="1:7" x14ac:dyDescent="0.2">
      <c r="B104" s="33"/>
      <c r="D104" s="33"/>
      <c r="F104" s="116"/>
      <c r="G104" s="13"/>
    </row>
    <row r="105" spans="1:7" ht="57" x14ac:dyDescent="0.2">
      <c r="A105" s="32" t="s">
        <v>11</v>
      </c>
      <c r="B105" s="33" t="s">
        <v>138</v>
      </c>
      <c r="C105" s="25" t="s">
        <v>136</v>
      </c>
      <c r="D105" s="34" t="s">
        <v>275</v>
      </c>
      <c r="E105" s="13">
        <v>457</v>
      </c>
      <c r="F105" s="116"/>
      <c r="G105" s="13">
        <f>E105*F105</f>
        <v>0</v>
      </c>
    </row>
    <row r="106" spans="1:7" ht="16.5" customHeight="1" x14ac:dyDescent="0.2">
      <c r="B106" s="33"/>
      <c r="C106" s="25"/>
      <c r="D106" s="34"/>
      <c r="F106" s="116"/>
      <c r="G106" s="13"/>
    </row>
    <row r="107" spans="1:7" ht="57" x14ac:dyDescent="0.2">
      <c r="A107" s="32" t="s">
        <v>21</v>
      </c>
      <c r="B107" s="33" t="s">
        <v>138</v>
      </c>
      <c r="C107" s="25" t="s">
        <v>137</v>
      </c>
      <c r="D107" s="34" t="s">
        <v>275</v>
      </c>
      <c r="E107" s="13">
        <v>112</v>
      </c>
      <c r="F107" s="116"/>
      <c r="G107" s="13">
        <f>E107*F107</f>
        <v>0</v>
      </c>
    </row>
    <row r="108" spans="1:7" x14ac:dyDescent="0.2">
      <c r="B108" s="33"/>
      <c r="C108" s="25"/>
      <c r="D108" s="34"/>
      <c r="F108" s="116"/>
      <c r="G108" s="13"/>
    </row>
    <row r="109" spans="1:7" ht="85.5" x14ac:dyDescent="0.2">
      <c r="A109" s="32" t="s">
        <v>36</v>
      </c>
      <c r="B109" s="33" t="s">
        <v>188</v>
      </c>
      <c r="C109" s="25" t="s">
        <v>187</v>
      </c>
      <c r="D109" s="34" t="s">
        <v>275</v>
      </c>
      <c r="E109" s="13">
        <v>831</v>
      </c>
      <c r="F109" s="116"/>
      <c r="G109" s="13">
        <f>E109*F109</f>
        <v>0</v>
      </c>
    </row>
    <row r="110" spans="1:7" x14ac:dyDescent="0.2">
      <c r="B110" s="33"/>
      <c r="C110" s="25"/>
      <c r="D110" s="34"/>
      <c r="F110" s="116"/>
      <c r="G110" s="13"/>
    </row>
    <row r="111" spans="1:7" ht="85.5" x14ac:dyDescent="0.2">
      <c r="A111" s="32" t="s">
        <v>212</v>
      </c>
      <c r="B111" s="33" t="s">
        <v>190</v>
      </c>
      <c r="C111" s="25" t="s">
        <v>189</v>
      </c>
      <c r="D111" s="34" t="s">
        <v>275</v>
      </c>
      <c r="E111" s="13">
        <v>940</v>
      </c>
      <c r="F111" s="116"/>
      <c r="G111" s="13">
        <f>E111*F111</f>
        <v>0</v>
      </c>
    </row>
    <row r="112" spans="1:7" x14ac:dyDescent="0.2">
      <c r="B112" s="33"/>
      <c r="C112" s="25"/>
      <c r="D112" s="34"/>
      <c r="F112" s="116"/>
      <c r="G112" s="13"/>
    </row>
    <row r="113" spans="1:7" ht="42.75" x14ac:dyDescent="0.2">
      <c r="A113" s="32" t="s">
        <v>213</v>
      </c>
      <c r="B113" s="33" t="s">
        <v>140</v>
      </c>
      <c r="C113" s="54" t="s">
        <v>139</v>
      </c>
      <c r="D113" s="33" t="s">
        <v>276</v>
      </c>
      <c r="E113" s="13">
        <v>695</v>
      </c>
      <c r="F113" s="116"/>
      <c r="G113" s="13">
        <f>E113*F113</f>
        <v>0</v>
      </c>
    </row>
    <row r="114" spans="1:7" x14ac:dyDescent="0.2">
      <c r="B114" s="33"/>
      <c r="C114" s="25"/>
      <c r="D114" s="34"/>
      <c r="F114" s="116"/>
      <c r="G114" s="13"/>
    </row>
    <row r="115" spans="1:7" ht="42.75" x14ac:dyDescent="0.2">
      <c r="A115" s="32" t="s">
        <v>73</v>
      </c>
      <c r="B115" s="33" t="s">
        <v>64</v>
      </c>
      <c r="C115" s="54" t="s">
        <v>65</v>
      </c>
      <c r="D115" s="33" t="s">
        <v>276</v>
      </c>
      <c r="E115" s="13">
        <v>586</v>
      </c>
      <c r="F115" s="120"/>
      <c r="G115" s="13">
        <f>E115*F115</f>
        <v>0</v>
      </c>
    </row>
    <row r="116" spans="1:7" x14ac:dyDescent="0.2">
      <c r="B116" s="33"/>
      <c r="D116" s="34"/>
      <c r="F116" s="116"/>
      <c r="G116" s="13"/>
    </row>
    <row r="117" spans="1:7" ht="41.25" customHeight="1" x14ac:dyDescent="0.2">
      <c r="A117" s="32" t="s">
        <v>74</v>
      </c>
      <c r="B117" s="33" t="s">
        <v>142</v>
      </c>
      <c r="C117" s="16" t="s">
        <v>141</v>
      </c>
      <c r="D117" s="33" t="s">
        <v>276</v>
      </c>
      <c r="E117" s="13">
        <v>113</v>
      </c>
      <c r="F117" s="116"/>
      <c r="G117" s="13">
        <f>E117*F117</f>
        <v>0</v>
      </c>
    </row>
    <row r="118" spans="1:7" ht="15.75" customHeight="1" x14ac:dyDescent="0.2">
      <c r="B118" s="33"/>
      <c r="D118" s="33"/>
      <c r="F118" s="116"/>
      <c r="G118" s="13"/>
    </row>
    <row r="119" spans="1:7" ht="63" customHeight="1" x14ac:dyDescent="0.2">
      <c r="A119" s="32" t="s">
        <v>214</v>
      </c>
      <c r="B119" s="33" t="s">
        <v>84</v>
      </c>
      <c r="C119" s="16" t="s">
        <v>143</v>
      </c>
      <c r="D119" s="33" t="s">
        <v>276</v>
      </c>
      <c r="E119" s="13">
        <v>3</v>
      </c>
      <c r="F119" s="116"/>
      <c r="G119" s="13">
        <f>E119*F119</f>
        <v>0</v>
      </c>
    </row>
    <row r="120" spans="1:7" x14ac:dyDescent="0.2">
      <c r="A120" s="55"/>
      <c r="B120" s="56"/>
      <c r="C120" s="41"/>
      <c r="D120" s="57"/>
      <c r="E120" s="43"/>
      <c r="F120" s="117"/>
      <c r="G120" s="43"/>
    </row>
    <row r="121" spans="1:7" x14ac:dyDescent="0.2">
      <c r="F121" s="116"/>
      <c r="G121" s="13"/>
    </row>
    <row r="122" spans="1:7" ht="15" x14ac:dyDescent="0.25">
      <c r="F122" s="118" t="s">
        <v>9</v>
      </c>
      <c r="G122" s="21">
        <f>SUM(G101:G121)</f>
        <v>0</v>
      </c>
    </row>
    <row r="123" spans="1:7" ht="15" x14ac:dyDescent="0.25">
      <c r="F123" s="118"/>
      <c r="G123" s="13"/>
    </row>
    <row r="124" spans="1:7" s="35" customFormat="1" ht="15" x14ac:dyDescent="0.25">
      <c r="A124" s="23" t="s">
        <v>26</v>
      </c>
      <c r="B124" s="27"/>
      <c r="C124" s="16"/>
      <c r="D124" s="26"/>
      <c r="E124" s="13"/>
      <c r="F124" s="118"/>
      <c r="G124" s="13"/>
    </row>
    <row r="125" spans="1:7" s="35" customFormat="1" ht="15" x14ac:dyDescent="0.25">
      <c r="A125" s="23"/>
      <c r="B125" s="27"/>
      <c r="C125" s="16"/>
      <c r="D125" s="26"/>
      <c r="E125" s="13"/>
      <c r="F125" s="118"/>
      <c r="G125" s="13"/>
    </row>
    <row r="126" spans="1:7" s="46" customFormat="1" ht="15" x14ac:dyDescent="0.25">
      <c r="A126" s="28" t="s">
        <v>10</v>
      </c>
      <c r="B126" s="6" t="s">
        <v>215</v>
      </c>
      <c r="C126" s="29" t="s">
        <v>1</v>
      </c>
      <c r="D126" s="30" t="s">
        <v>4</v>
      </c>
      <c r="E126" s="31" t="s">
        <v>6</v>
      </c>
      <c r="F126" s="119" t="s">
        <v>2</v>
      </c>
      <c r="G126" s="31" t="s">
        <v>3</v>
      </c>
    </row>
    <row r="127" spans="1:7" s="46" customFormat="1" ht="15" x14ac:dyDescent="0.25">
      <c r="A127" s="47"/>
      <c r="B127" s="7"/>
      <c r="C127" s="19"/>
      <c r="D127" s="20"/>
      <c r="E127" s="21"/>
      <c r="F127" s="118"/>
      <c r="G127" s="13"/>
    </row>
    <row r="128" spans="1:7" ht="57" x14ac:dyDescent="0.2">
      <c r="A128" s="32" t="s">
        <v>47</v>
      </c>
      <c r="B128" s="33" t="s">
        <v>144</v>
      </c>
      <c r="C128" s="25" t="s">
        <v>169</v>
      </c>
      <c r="D128" s="34" t="s">
        <v>276</v>
      </c>
      <c r="E128" s="13">
        <v>36</v>
      </c>
      <c r="F128" s="116"/>
      <c r="G128" s="13">
        <f>E128*F128</f>
        <v>0</v>
      </c>
    </row>
    <row r="129" spans="1:7" s="46" customFormat="1" ht="15" x14ac:dyDescent="0.25">
      <c r="A129" s="47"/>
      <c r="B129" s="33"/>
      <c r="C129" s="19"/>
      <c r="D129" s="20"/>
      <c r="E129" s="13"/>
      <c r="F129" s="116"/>
      <c r="G129" s="13"/>
    </row>
    <row r="130" spans="1:7" s="46" customFormat="1" ht="57.75" x14ac:dyDescent="0.25">
      <c r="A130" s="32" t="s">
        <v>22</v>
      </c>
      <c r="B130" s="33" t="s">
        <v>145</v>
      </c>
      <c r="C130" s="25" t="s">
        <v>170</v>
      </c>
      <c r="D130" s="34" t="s">
        <v>276</v>
      </c>
      <c r="E130" s="13">
        <v>78</v>
      </c>
      <c r="F130" s="116"/>
      <c r="G130" s="13">
        <f>E130*F130</f>
        <v>0</v>
      </c>
    </row>
    <row r="131" spans="1:7" s="46" customFormat="1" ht="15" x14ac:dyDescent="0.25">
      <c r="A131" s="32"/>
      <c r="B131" s="33"/>
      <c r="C131" s="19"/>
      <c r="D131" s="20"/>
      <c r="E131" s="13"/>
      <c r="F131" s="116"/>
      <c r="G131" s="13"/>
    </row>
    <row r="132" spans="1:7" s="46" customFormat="1" ht="57.75" x14ac:dyDescent="0.25">
      <c r="A132" s="32" t="s">
        <v>37</v>
      </c>
      <c r="B132" s="33" t="s">
        <v>146</v>
      </c>
      <c r="C132" s="25" t="s">
        <v>171</v>
      </c>
      <c r="D132" s="34" t="s">
        <v>276</v>
      </c>
      <c r="E132" s="13">
        <v>61</v>
      </c>
      <c r="F132" s="116"/>
      <c r="G132" s="13">
        <f>E132*F132</f>
        <v>0</v>
      </c>
    </row>
    <row r="133" spans="1:7" s="46" customFormat="1" ht="15" x14ac:dyDescent="0.25">
      <c r="A133" s="32"/>
      <c r="B133" s="33"/>
      <c r="C133" s="25"/>
      <c r="D133" s="20"/>
      <c r="E133" s="13"/>
      <c r="F133" s="116"/>
      <c r="G133" s="13"/>
    </row>
    <row r="134" spans="1:7" s="46" customFormat="1" ht="57.75" x14ac:dyDescent="0.25">
      <c r="A134" s="32" t="s">
        <v>216</v>
      </c>
      <c r="B134" s="33" t="s">
        <v>147</v>
      </c>
      <c r="C134" s="25" t="s">
        <v>172</v>
      </c>
      <c r="D134" s="34" t="s">
        <v>276</v>
      </c>
      <c r="E134" s="13">
        <v>83</v>
      </c>
      <c r="F134" s="116"/>
      <c r="G134" s="13">
        <f>E134*F134</f>
        <v>0</v>
      </c>
    </row>
    <row r="135" spans="1:7" s="46" customFormat="1" ht="15" x14ac:dyDescent="0.25">
      <c r="A135" s="32"/>
      <c r="B135" s="33"/>
      <c r="C135" s="25"/>
      <c r="D135" s="20"/>
      <c r="E135" s="13"/>
      <c r="F135" s="116"/>
      <c r="G135" s="13"/>
    </row>
    <row r="136" spans="1:7" s="46" customFormat="1" ht="57.75" x14ac:dyDescent="0.25">
      <c r="A136" s="32" t="s">
        <v>217</v>
      </c>
      <c r="B136" s="33" t="s">
        <v>148</v>
      </c>
      <c r="C136" s="25" t="s">
        <v>173</v>
      </c>
      <c r="D136" s="34" t="s">
        <v>276</v>
      </c>
      <c r="E136" s="13">
        <v>127</v>
      </c>
      <c r="F136" s="116"/>
      <c r="G136" s="13">
        <f>E136*F136</f>
        <v>0</v>
      </c>
    </row>
    <row r="137" spans="1:7" s="46" customFormat="1" ht="15" x14ac:dyDescent="0.25">
      <c r="A137" s="32"/>
      <c r="B137" s="33"/>
      <c r="C137" s="19"/>
      <c r="D137" s="20"/>
      <c r="E137" s="21"/>
      <c r="F137" s="116"/>
      <c r="G137" s="13"/>
    </row>
    <row r="138" spans="1:7" s="46" customFormat="1" ht="43.5" x14ac:dyDescent="0.25">
      <c r="A138" s="32" t="s">
        <v>30</v>
      </c>
      <c r="B138" s="33" t="s">
        <v>150</v>
      </c>
      <c r="C138" s="25" t="s">
        <v>149</v>
      </c>
      <c r="D138" s="34" t="s">
        <v>276</v>
      </c>
      <c r="E138" s="13">
        <v>13</v>
      </c>
      <c r="F138" s="116"/>
      <c r="G138" s="13">
        <f>E138*F138</f>
        <v>0</v>
      </c>
    </row>
    <row r="139" spans="1:7" s="46" customFormat="1" ht="15" x14ac:dyDescent="0.25">
      <c r="A139" s="32"/>
      <c r="B139" s="33"/>
      <c r="C139" s="25"/>
      <c r="D139" s="20"/>
      <c r="E139" s="21"/>
      <c r="F139" s="118"/>
      <c r="G139" s="13"/>
    </row>
    <row r="140" spans="1:7" s="46" customFormat="1" ht="43.5" x14ac:dyDescent="0.25">
      <c r="A140" s="32" t="s">
        <v>218</v>
      </c>
      <c r="B140" s="33" t="s">
        <v>152</v>
      </c>
      <c r="C140" s="25" t="s">
        <v>151</v>
      </c>
      <c r="D140" s="26" t="s">
        <v>18</v>
      </c>
      <c r="E140" s="13">
        <v>17</v>
      </c>
      <c r="F140" s="116"/>
      <c r="G140" s="13">
        <f>E140*F140</f>
        <v>0</v>
      </c>
    </row>
    <row r="141" spans="1:7" s="46" customFormat="1" ht="15" x14ac:dyDescent="0.25">
      <c r="A141" s="32"/>
      <c r="B141" s="33"/>
      <c r="C141" s="19"/>
      <c r="D141" s="26"/>
      <c r="E141" s="13"/>
      <c r="F141" s="116"/>
      <c r="G141" s="13"/>
    </row>
    <row r="142" spans="1:7" s="46" customFormat="1" ht="43.5" x14ac:dyDescent="0.25">
      <c r="A142" s="32" t="s">
        <v>48</v>
      </c>
      <c r="B142" s="33" t="s">
        <v>154</v>
      </c>
      <c r="C142" s="25" t="s">
        <v>153</v>
      </c>
      <c r="D142" s="26" t="s">
        <v>18</v>
      </c>
      <c r="E142" s="13">
        <v>13</v>
      </c>
      <c r="F142" s="116"/>
      <c r="G142" s="13">
        <f>E142*F142</f>
        <v>0</v>
      </c>
    </row>
    <row r="143" spans="1:7" s="46" customFormat="1" ht="15" x14ac:dyDescent="0.25">
      <c r="A143" s="32"/>
      <c r="B143" s="33"/>
      <c r="C143" s="19"/>
      <c r="D143" s="26"/>
      <c r="E143" s="13"/>
      <c r="F143" s="116"/>
      <c r="G143" s="13"/>
    </row>
    <row r="144" spans="1:7" s="46" customFormat="1" ht="57.75" x14ac:dyDescent="0.25">
      <c r="A144" s="32" t="s">
        <v>219</v>
      </c>
      <c r="B144" s="33" t="s">
        <v>84</v>
      </c>
      <c r="C144" s="25" t="s">
        <v>155</v>
      </c>
      <c r="D144" s="26" t="s">
        <v>18</v>
      </c>
      <c r="E144" s="13">
        <v>14</v>
      </c>
      <c r="F144" s="116"/>
      <c r="G144" s="13">
        <f>E144*F144</f>
        <v>0</v>
      </c>
    </row>
    <row r="145" spans="1:7" s="46" customFormat="1" ht="15" x14ac:dyDescent="0.25">
      <c r="A145" s="32"/>
      <c r="B145" s="33"/>
      <c r="C145" s="19"/>
      <c r="D145" s="26"/>
      <c r="E145" s="13"/>
      <c r="F145" s="116"/>
      <c r="G145" s="13"/>
    </row>
    <row r="146" spans="1:7" s="46" customFormat="1" ht="43.5" x14ac:dyDescent="0.25">
      <c r="A146" s="32" t="s">
        <v>49</v>
      </c>
      <c r="B146" s="33" t="s">
        <v>157</v>
      </c>
      <c r="C146" s="25" t="s">
        <v>156</v>
      </c>
      <c r="D146" s="26" t="s">
        <v>18</v>
      </c>
      <c r="E146" s="13">
        <v>2</v>
      </c>
      <c r="F146" s="116"/>
      <c r="G146" s="13">
        <f>E146*F146</f>
        <v>0</v>
      </c>
    </row>
    <row r="147" spans="1:7" s="46" customFormat="1" ht="15" x14ac:dyDescent="0.25">
      <c r="A147" s="32"/>
      <c r="B147" s="33"/>
      <c r="C147" s="25"/>
      <c r="D147" s="26"/>
      <c r="E147" s="13"/>
      <c r="F147" s="116"/>
      <c r="G147" s="13"/>
    </row>
    <row r="148" spans="1:7" s="46" customFormat="1" ht="43.5" x14ac:dyDescent="0.25">
      <c r="A148" s="32" t="s">
        <v>50</v>
      </c>
      <c r="B148" s="33" t="s">
        <v>84</v>
      </c>
      <c r="C148" s="25" t="s">
        <v>158</v>
      </c>
      <c r="D148" s="26" t="s">
        <v>18</v>
      </c>
      <c r="E148" s="13">
        <v>3</v>
      </c>
      <c r="F148" s="116"/>
      <c r="G148" s="13">
        <f>E148*F148</f>
        <v>0</v>
      </c>
    </row>
    <row r="149" spans="1:7" s="46" customFormat="1" ht="15" x14ac:dyDescent="0.25">
      <c r="A149" s="32"/>
      <c r="B149" s="33"/>
      <c r="C149" s="25"/>
      <c r="D149" s="26"/>
      <c r="E149" s="13"/>
      <c r="F149" s="116"/>
      <c r="G149" s="13"/>
    </row>
    <row r="150" spans="1:7" s="46" customFormat="1" ht="29.25" x14ac:dyDescent="0.25">
      <c r="A150" s="32" t="s">
        <v>220</v>
      </c>
      <c r="B150" s="33" t="s">
        <v>84</v>
      </c>
      <c r="C150" s="25" t="s">
        <v>159</v>
      </c>
      <c r="D150" s="26" t="s">
        <v>18</v>
      </c>
      <c r="E150" s="13">
        <v>10</v>
      </c>
      <c r="F150" s="116"/>
      <c r="G150" s="13">
        <f>E150*F150</f>
        <v>0</v>
      </c>
    </row>
    <row r="151" spans="1:7" s="46" customFormat="1" ht="15" x14ac:dyDescent="0.25">
      <c r="A151" s="32"/>
      <c r="B151" s="33"/>
      <c r="C151" s="25"/>
      <c r="D151" s="26"/>
      <c r="E151" s="13"/>
      <c r="F151" s="116"/>
      <c r="G151" s="13"/>
    </row>
    <row r="152" spans="1:7" s="46" customFormat="1" ht="43.5" x14ac:dyDescent="0.25">
      <c r="A152" s="32" t="s">
        <v>221</v>
      </c>
      <c r="B152" s="33" t="s">
        <v>84</v>
      </c>
      <c r="C152" s="25" t="s">
        <v>160</v>
      </c>
      <c r="D152" s="26" t="s">
        <v>18</v>
      </c>
      <c r="E152" s="13">
        <v>1</v>
      </c>
      <c r="F152" s="116"/>
      <c r="G152" s="13">
        <f>E152*F152</f>
        <v>0</v>
      </c>
    </row>
    <row r="153" spans="1:7" s="46" customFormat="1" ht="15" x14ac:dyDescent="0.25">
      <c r="A153" s="32"/>
      <c r="B153" s="33"/>
      <c r="C153" s="25"/>
      <c r="D153" s="26"/>
      <c r="E153" s="13"/>
      <c r="F153" s="116"/>
      <c r="G153" s="13"/>
    </row>
    <row r="154" spans="1:7" s="46" customFormat="1" ht="29.25" x14ac:dyDescent="0.25">
      <c r="A154" s="32" t="s">
        <v>51</v>
      </c>
      <c r="B154" s="33" t="s">
        <v>163</v>
      </c>
      <c r="C154" s="25" t="s">
        <v>161</v>
      </c>
      <c r="D154" s="34" t="s">
        <v>276</v>
      </c>
      <c r="E154" s="13">
        <v>18</v>
      </c>
      <c r="F154" s="116"/>
      <c r="G154" s="13">
        <f>E154*F154</f>
        <v>0</v>
      </c>
    </row>
    <row r="155" spans="1:7" s="46" customFormat="1" ht="15" x14ac:dyDescent="0.25">
      <c r="A155" s="32"/>
      <c r="B155" s="33"/>
      <c r="C155" s="25"/>
      <c r="D155" s="26"/>
      <c r="E155" s="13"/>
      <c r="F155" s="116"/>
      <c r="G155" s="13"/>
    </row>
    <row r="156" spans="1:7" s="46" customFormat="1" ht="29.25" x14ac:dyDescent="0.25">
      <c r="A156" s="32" t="s">
        <v>52</v>
      </c>
      <c r="B156" s="33" t="s">
        <v>164</v>
      </c>
      <c r="C156" s="25" t="s">
        <v>162</v>
      </c>
      <c r="D156" s="34" t="s">
        <v>276</v>
      </c>
      <c r="E156" s="13">
        <v>13</v>
      </c>
      <c r="F156" s="116"/>
      <c r="G156" s="13">
        <f>E156*F156</f>
        <v>0</v>
      </c>
    </row>
    <row r="157" spans="1:7" s="46" customFormat="1" ht="15" x14ac:dyDescent="0.25">
      <c r="A157" s="47"/>
      <c r="B157" s="33"/>
      <c r="C157" s="25"/>
      <c r="D157" s="26"/>
      <c r="E157" s="13"/>
      <c r="F157" s="116"/>
      <c r="G157" s="13"/>
    </row>
    <row r="158" spans="1:7" s="46" customFormat="1" ht="57.75" x14ac:dyDescent="0.25">
      <c r="A158" s="32" t="s">
        <v>222</v>
      </c>
      <c r="B158" s="33" t="s">
        <v>84</v>
      </c>
      <c r="C158" s="25" t="s">
        <v>165</v>
      </c>
      <c r="D158" s="26" t="s">
        <v>18</v>
      </c>
      <c r="E158" s="13">
        <v>5</v>
      </c>
      <c r="F158" s="116"/>
      <c r="G158" s="13">
        <f>E158*F158</f>
        <v>0</v>
      </c>
    </row>
    <row r="159" spans="1:7" s="46" customFormat="1" ht="15" x14ac:dyDescent="0.25">
      <c r="A159" s="32"/>
      <c r="B159" s="33"/>
      <c r="C159" s="25"/>
      <c r="D159" s="26"/>
      <c r="E159" s="13"/>
      <c r="F159" s="116"/>
      <c r="G159" s="13"/>
    </row>
    <row r="160" spans="1:7" s="46" customFormat="1" ht="43.5" x14ac:dyDescent="0.25">
      <c r="A160" s="32" t="s">
        <v>223</v>
      </c>
      <c r="B160" s="33" t="s">
        <v>167</v>
      </c>
      <c r="C160" s="25" t="s">
        <v>166</v>
      </c>
      <c r="D160" s="26" t="s">
        <v>18</v>
      </c>
      <c r="E160" s="13">
        <v>2</v>
      </c>
      <c r="F160" s="116"/>
      <c r="G160" s="13">
        <f>E160*F160</f>
        <v>0</v>
      </c>
    </row>
    <row r="161" spans="1:7" s="46" customFormat="1" ht="15" x14ac:dyDescent="0.25">
      <c r="A161" s="32"/>
      <c r="B161" s="33"/>
      <c r="C161" s="25"/>
      <c r="D161" s="26"/>
      <c r="E161" s="13"/>
      <c r="F161" s="116"/>
      <c r="G161" s="13"/>
    </row>
    <row r="162" spans="1:7" s="46" customFormat="1" ht="57.75" x14ac:dyDescent="0.25">
      <c r="A162" s="32" t="s">
        <v>53</v>
      </c>
      <c r="B162" s="33" t="s">
        <v>84</v>
      </c>
      <c r="C162" s="25" t="s">
        <v>174</v>
      </c>
      <c r="D162" s="26" t="s">
        <v>18</v>
      </c>
      <c r="E162" s="13">
        <v>14</v>
      </c>
      <c r="F162" s="116"/>
      <c r="G162" s="13">
        <f>E162*F162</f>
        <v>0</v>
      </c>
    </row>
    <row r="163" spans="1:7" s="46" customFormat="1" ht="15" x14ac:dyDescent="0.25">
      <c r="A163" s="32"/>
      <c r="B163" s="33"/>
      <c r="C163" s="25"/>
      <c r="D163" s="26"/>
      <c r="E163" s="13"/>
      <c r="F163" s="116"/>
      <c r="G163" s="13"/>
    </row>
    <row r="164" spans="1:7" s="46" customFormat="1" ht="29.25" x14ac:dyDescent="0.25">
      <c r="A164" s="32" t="s">
        <v>54</v>
      </c>
      <c r="B164" s="33" t="s">
        <v>84</v>
      </c>
      <c r="C164" s="25" t="s">
        <v>168</v>
      </c>
      <c r="D164" s="26" t="s">
        <v>18</v>
      </c>
      <c r="E164" s="13">
        <v>1</v>
      </c>
      <c r="F164" s="116"/>
      <c r="G164" s="13">
        <f>E164*F164</f>
        <v>0</v>
      </c>
    </row>
    <row r="165" spans="1:7" s="46" customFormat="1" ht="15" x14ac:dyDescent="0.25">
      <c r="A165" s="47"/>
      <c r="B165" s="7"/>
      <c r="C165" s="19"/>
      <c r="D165" s="20"/>
      <c r="E165" s="21"/>
      <c r="F165" s="118"/>
      <c r="G165" s="13"/>
    </row>
    <row r="166" spans="1:7" s="35" customFormat="1" x14ac:dyDescent="0.2">
      <c r="A166" s="55"/>
      <c r="B166" s="56"/>
      <c r="C166" s="41"/>
      <c r="D166" s="58"/>
      <c r="E166" s="43"/>
      <c r="F166" s="117"/>
      <c r="G166" s="43"/>
    </row>
    <row r="167" spans="1:7" s="35" customFormat="1" x14ac:dyDescent="0.2">
      <c r="A167" s="32"/>
      <c r="B167" s="27"/>
      <c r="C167" s="16"/>
      <c r="D167" s="26"/>
      <c r="E167" s="13"/>
      <c r="F167" s="116"/>
      <c r="G167" s="13"/>
    </row>
    <row r="168" spans="1:7" s="35" customFormat="1" ht="15" x14ac:dyDescent="0.25">
      <c r="A168" s="32"/>
      <c r="B168" s="27"/>
      <c r="C168" s="16"/>
      <c r="D168" s="26"/>
      <c r="E168" s="13"/>
      <c r="F168" s="118" t="s">
        <v>9</v>
      </c>
      <c r="G168" s="21">
        <f>SUM(G128:G167)</f>
        <v>0</v>
      </c>
    </row>
    <row r="169" spans="1:7" s="35" customFormat="1" ht="15" x14ac:dyDescent="0.25">
      <c r="A169" s="32"/>
      <c r="B169" s="27"/>
      <c r="C169" s="16"/>
      <c r="D169" s="26"/>
      <c r="E169" s="13"/>
      <c r="F169" s="118"/>
      <c r="G169" s="13"/>
    </row>
    <row r="170" spans="1:7" ht="15" x14ac:dyDescent="0.25">
      <c r="A170" s="23" t="s">
        <v>175</v>
      </c>
      <c r="F170" s="118"/>
      <c r="G170" s="13"/>
    </row>
    <row r="171" spans="1:7" ht="15" x14ac:dyDescent="0.25">
      <c r="A171" s="23"/>
      <c r="F171" s="118"/>
      <c r="G171" s="13"/>
    </row>
    <row r="172" spans="1:7" ht="15" x14ac:dyDescent="0.25">
      <c r="A172" s="28" t="s">
        <v>10</v>
      </c>
      <c r="B172" s="6" t="s">
        <v>215</v>
      </c>
      <c r="C172" s="29" t="s">
        <v>1</v>
      </c>
      <c r="D172" s="30" t="s">
        <v>4</v>
      </c>
      <c r="E172" s="31" t="s">
        <v>6</v>
      </c>
      <c r="F172" s="119" t="s">
        <v>2</v>
      </c>
      <c r="G172" s="31" t="s">
        <v>3</v>
      </c>
    </row>
    <row r="173" spans="1:7" ht="15" x14ac:dyDescent="0.25">
      <c r="F173" s="118"/>
      <c r="G173" s="13"/>
    </row>
    <row r="174" spans="1:7" ht="32.25" customHeight="1" x14ac:dyDescent="0.2">
      <c r="A174" s="32" t="s">
        <v>41</v>
      </c>
      <c r="B174" s="33" t="s">
        <v>177</v>
      </c>
      <c r="C174" s="25" t="s">
        <v>176</v>
      </c>
      <c r="D174" s="34" t="s">
        <v>276</v>
      </c>
      <c r="E174" s="13">
        <v>8</v>
      </c>
      <c r="F174" s="116"/>
      <c r="G174" s="13">
        <f>E174*F174</f>
        <v>0</v>
      </c>
    </row>
    <row r="175" spans="1:7" x14ac:dyDescent="0.2">
      <c r="B175" s="33"/>
      <c r="C175" s="59"/>
      <c r="D175" s="34"/>
      <c r="F175" s="116"/>
      <c r="G175" s="13"/>
    </row>
    <row r="176" spans="1:7" ht="57" x14ac:dyDescent="0.2">
      <c r="A176" s="32" t="s">
        <v>224</v>
      </c>
      <c r="B176" s="33" t="s">
        <v>179</v>
      </c>
      <c r="C176" s="25" t="s">
        <v>178</v>
      </c>
      <c r="D176" s="34" t="s">
        <v>18</v>
      </c>
      <c r="E176" s="13">
        <v>2</v>
      </c>
      <c r="F176" s="116"/>
      <c r="G176" s="13">
        <f>E176*F176</f>
        <v>0</v>
      </c>
    </row>
    <row r="177" spans="1:7" x14ac:dyDescent="0.2">
      <c r="B177" s="33"/>
      <c r="C177" s="59"/>
      <c r="D177" s="34"/>
      <c r="F177" s="116"/>
      <c r="G177" s="13"/>
    </row>
    <row r="178" spans="1:7" ht="57" x14ac:dyDescent="0.2">
      <c r="A178" s="32" t="s">
        <v>225</v>
      </c>
      <c r="B178" s="33" t="s">
        <v>180</v>
      </c>
      <c r="C178" s="25" t="s">
        <v>181</v>
      </c>
      <c r="D178" s="34" t="s">
        <v>18</v>
      </c>
      <c r="E178" s="13">
        <v>6</v>
      </c>
      <c r="F178" s="116"/>
      <c r="G178" s="13">
        <f>E178*F178</f>
        <v>0</v>
      </c>
    </row>
    <row r="179" spans="1:7" x14ac:dyDescent="0.2">
      <c r="B179" s="33"/>
      <c r="C179" s="59"/>
      <c r="D179" s="34"/>
      <c r="F179" s="116"/>
      <c r="G179" s="13"/>
    </row>
    <row r="180" spans="1:7" ht="42.75" x14ac:dyDescent="0.2">
      <c r="A180" s="32" t="s">
        <v>226</v>
      </c>
      <c r="B180" s="33" t="s">
        <v>84</v>
      </c>
      <c r="C180" s="59" t="s">
        <v>182</v>
      </c>
      <c r="D180" s="34" t="s">
        <v>18</v>
      </c>
      <c r="E180" s="13">
        <v>7</v>
      </c>
      <c r="F180" s="116"/>
      <c r="G180" s="13">
        <f>E180*F180</f>
        <v>0</v>
      </c>
    </row>
    <row r="181" spans="1:7" x14ac:dyDescent="0.2">
      <c r="B181" s="33"/>
      <c r="C181" s="59"/>
      <c r="D181" s="34"/>
      <c r="F181" s="116"/>
      <c r="G181" s="13"/>
    </row>
    <row r="182" spans="1:7" ht="57" x14ac:dyDescent="0.2">
      <c r="A182" s="32" t="s">
        <v>227</v>
      </c>
      <c r="B182" s="33" t="s">
        <v>84</v>
      </c>
      <c r="C182" s="59" t="s">
        <v>183</v>
      </c>
      <c r="D182" s="34" t="s">
        <v>18</v>
      </c>
      <c r="E182" s="13">
        <v>1</v>
      </c>
      <c r="F182" s="116"/>
      <c r="G182" s="13">
        <f>E182*F182</f>
        <v>0</v>
      </c>
    </row>
    <row r="183" spans="1:7" x14ac:dyDescent="0.2">
      <c r="B183" s="33"/>
      <c r="C183" s="59"/>
      <c r="D183" s="34"/>
      <c r="F183" s="116"/>
      <c r="G183" s="13"/>
    </row>
    <row r="184" spans="1:7" ht="74.25" x14ac:dyDescent="0.25">
      <c r="A184" s="32" t="s">
        <v>228</v>
      </c>
      <c r="B184" s="33" t="s">
        <v>184</v>
      </c>
      <c r="C184" s="59" t="s">
        <v>278</v>
      </c>
      <c r="D184" s="34" t="s">
        <v>276</v>
      </c>
      <c r="E184" s="13">
        <v>51</v>
      </c>
      <c r="F184" s="116"/>
      <c r="G184" s="13">
        <f>E184*F184</f>
        <v>0</v>
      </c>
    </row>
    <row r="185" spans="1:7" x14ac:dyDescent="0.2">
      <c r="B185" s="33"/>
      <c r="C185" s="59"/>
      <c r="D185" s="34"/>
      <c r="F185" s="116"/>
      <c r="G185" s="13"/>
    </row>
    <row r="186" spans="1:7" ht="88.5" x14ac:dyDescent="0.2">
      <c r="A186" s="32" t="s">
        <v>229</v>
      </c>
      <c r="B186" s="33" t="s">
        <v>185</v>
      </c>
      <c r="C186" s="59" t="s">
        <v>279</v>
      </c>
      <c r="D186" s="34" t="s">
        <v>275</v>
      </c>
      <c r="E186" s="13">
        <v>27</v>
      </c>
      <c r="F186" s="116"/>
      <c r="G186" s="13">
        <f>E186*F186</f>
        <v>0</v>
      </c>
    </row>
    <row r="187" spans="1:7" x14ac:dyDescent="0.2">
      <c r="B187" s="33"/>
      <c r="C187" s="59"/>
      <c r="D187" s="34"/>
      <c r="F187" s="116"/>
      <c r="G187" s="13"/>
    </row>
    <row r="188" spans="1:7" ht="102.75" x14ac:dyDescent="0.2">
      <c r="A188" s="32" t="s">
        <v>230</v>
      </c>
      <c r="B188" s="33" t="s">
        <v>84</v>
      </c>
      <c r="C188" s="59" t="s">
        <v>280</v>
      </c>
      <c r="D188" s="34" t="s">
        <v>276</v>
      </c>
      <c r="E188" s="13">
        <v>13</v>
      </c>
      <c r="F188" s="116"/>
      <c r="G188" s="13">
        <f>E188*F188</f>
        <v>0</v>
      </c>
    </row>
    <row r="189" spans="1:7" x14ac:dyDescent="0.2">
      <c r="B189" s="33"/>
      <c r="C189" s="59"/>
      <c r="D189" s="34"/>
      <c r="F189" s="116"/>
      <c r="G189" s="13"/>
    </row>
    <row r="190" spans="1:7" ht="88.5" x14ac:dyDescent="0.2">
      <c r="A190" s="32" t="s">
        <v>231</v>
      </c>
      <c r="B190" s="33" t="s">
        <v>84</v>
      </c>
      <c r="C190" s="59" t="s">
        <v>281</v>
      </c>
      <c r="D190" s="34" t="s">
        <v>276</v>
      </c>
      <c r="E190" s="13">
        <v>10</v>
      </c>
      <c r="F190" s="116"/>
      <c r="G190" s="13">
        <f>E190*F190</f>
        <v>0</v>
      </c>
    </row>
    <row r="191" spans="1:7" x14ac:dyDescent="0.2">
      <c r="B191" s="33"/>
      <c r="C191" s="59"/>
      <c r="D191" s="34"/>
      <c r="F191" s="116"/>
      <c r="G191" s="13"/>
    </row>
    <row r="192" spans="1:7" ht="90.75" x14ac:dyDescent="0.2">
      <c r="A192" s="32" t="s">
        <v>232</v>
      </c>
      <c r="B192" s="33" t="s">
        <v>186</v>
      </c>
      <c r="C192" s="59" t="s">
        <v>282</v>
      </c>
      <c r="D192" s="34" t="s">
        <v>275</v>
      </c>
      <c r="E192" s="13">
        <v>8</v>
      </c>
      <c r="F192" s="116"/>
      <c r="G192" s="13">
        <f>E192*F192</f>
        <v>0</v>
      </c>
    </row>
    <row r="193" spans="1:7" s="35" customFormat="1" x14ac:dyDescent="0.2">
      <c r="A193" s="55"/>
      <c r="B193" s="56"/>
      <c r="C193" s="41"/>
      <c r="D193" s="58"/>
      <c r="E193" s="43"/>
      <c r="F193" s="117"/>
      <c r="G193" s="43"/>
    </row>
    <row r="194" spans="1:7" s="35" customFormat="1" x14ac:dyDescent="0.2">
      <c r="A194" s="32"/>
      <c r="B194" s="27"/>
      <c r="C194" s="16"/>
      <c r="D194" s="26"/>
      <c r="E194" s="13"/>
      <c r="F194" s="116"/>
      <c r="G194" s="13"/>
    </row>
    <row r="195" spans="1:7" s="35" customFormat="1" ht="15" x14ac:dyDescent="0.25">
      <c r="A195" s="32"/>
      <c r="B195" s="27"/>
      <c r="C195" s="16"/>
      <c r="D195" s="26"/>
      <c r="E195" s="13"/>
      <c r="F195" s="118" t="s">
        <v>9</v>
      </c>
      <c r="G195" s="21">
        <f>SUM(G174:G194)</f>
        <v>0</v>
      </c>
    </row>
    <row r="196" spans="1:7" s="35" customFormat="1" ht="15" x14ac:dyDescent="0.25">
      <c r="A196" s="32"/>
      <c r="B196" s="27"/>
      <c r="C196" s="16"/>
      <c r="D196" s="26"/>
      <c r="E196" s="13"/>
      <c r="F196" s="118"/>
      <c r="G196" s="13"/>
    </row>
    <row r="197" spans="1:7" s="35" customFormat="1" ht="15" x14ac:dyDescent="0.25">
      <c r="A197" s="23" t="s">
        <v>233</v>
      </c>
      <c r="B197" s="27"/>
      <c r="D197" s="27"/>
      <c r="E197" s="78"/>
      <c r="F197" s="118"/>
      <c r="G197" s="13"/>
    </row>
    <row r="198" spans="1:7" s="35" customFormat="1" ht="15" x14ac:dyDescent="0.25">
      <c r="A198" s="23"/>
      <c r="B198" s="27"/>
      <c r="D198" s="27"/>
      <c r="E198" s="78"/>
      <c r="F198" s="118"/>
      <c r="G198" s="13"/>
    </row>
    <row r="199" spans="1:7" s="35" customFormat="1" ht="15" x14ac:dyDescent="0.25">
      <c r="A199" s="28" t="s">
        <v>10</v>
      </c>
      <c r="B199" s="6" t="s">
        <v>215</v>
      </c>
      <c r="C199" s="29" t="s">
        <v>1</v>
      </c>
      <c r="D199" s="30" t="s">
        <v>4</v>
      </c>
      <c r="E199" s="31" t="s">
        <v>6</v>
      </c>
      <c r="F199" s="119" t="s">
        <v>2</v>
      </c>
      <c r="G199" s="31" t="s">
        <v>3</v>
      </c>
    </row>
    <row r="200" spans="1:7" s="35" customFormat="1" ht="15" x14ac:dyDescent="0.25">
      <c r="A200" s="60"/>
      <c r="B200" s="14"/>
      <c r="C200" s="61"/>
      <c r="D200" s="62"/>
      <c r="E200" s="63"/>
      <c r="F200" s="121"/>
      <c r="G200" s="63"/>
    </row>
    <row r="201" spans="1:7" s="35" customFormat="1" ht="71.25" x14ac:dyDescent="0.2">
      <c r="A201" s="64" t="s">
        <v>291</v>
      </c>
      <c r="B201" s="15" t="s">
        <v>290</v>
      </c>
      <c r="C201" s="65" t="s">
        <v>292</v>
      </c>
      <c r="D201" s="66" t="s">
        <v>19</v>
      </c>
      <c r="E201" s="67">
        <v>1</v>
      </c>
      <c r="F201" s="122">
        <v>15000</v>
      </c>
      <c r="G201" s="67">
        <f>+E201*F201</f>
        <v>15000</v>
      </c>
    </row>
    <row r="202" spans="1:7" s="35" customFormat="1" ht="15" x14ac:dyDescent="0.25">
      <c r="A202" s="47"/>
      <c r="B202" s="27"/>
      <c r="D202" s="26"/>
      <c r="E202" s="21"/>
      <c r="F202" s="118"/>
      <c r="G202" s="13"/>
    </row>
    <row r="203" spans="1:7" s="35" customFormat="1" ht="42.75" x14ac:dyDescent="0.2">
      <c r="A203" s="32" t="s">
        <v>56</v>
      </c>
      <c r="B203" s="33" t="s">
        <v>84</v>
      </c>
      <c r="C203" s="16" t="s">
        <v>191</v>
      </c>
      <c r="D203" s="34" t="s">
        <v>276</v>
      </c>
      <c r="E203" s="13">
        <v>43</v>
      </c>
      <c r="F203" s="116"/>
      <c r="G203" s="13">
        <f>E203*F203</f>
        <v>0</v>
      </c>
    </row>
    <row r="204" spans="1:7" s="35" customFormat="1" x14ac:dyDescent="0.2">
      <c r="A204" s="32"/>
      <c r="B204" s="33"/>
      <c r="C204" s="16"/>
      <c r="D204" s="26"/>
      <c r="E204" s="13"/>
      <c r="F204" s="116"/>
      <c r="G204" s="13"/>
    </row>
    <row r="205" spans="1:7" s="35" customFormat="1" ht="28.5" x14ac:dyDescent="0.2">
      <c r="A205" s="32" t="s">
        <v>57</v>
      </c>
      <c r="B205" s="33" t="s">
        <v>84</v>
      </c>
      <c r="C205" s="16" t="s">
        <v>192</v>
      </c>
      <c r="D205" s="34" t="s">
        <v>276</v>
      </c>
      <c r="E205" s="13">
        <v>67</v>
      </c>
      <c r="F205" s="116"/>
      <c r="G205" s="13">
        <f>E205*F205</f>
        <v>0</v>
      </c>
    </row>
    <row r="206" spans="1:7" s="35" customFormat="1" x14ac:dyDescent="0.2">
      <c r="A206" s="32"/>
      <c r="B206" s="33"/>
      <c r="C206" s="16"/>
      <c r="D206" s="34"/>
      <c r="E206" s="13"/>
      <c r="F206" s="116"/>
      <c r="G206" s="13"/>
    </row>
    <row r="207" spans="1:7" s="35" customFormat="1" ht="42.75" x14ac:dyDescent="0.2">
      <c r="A207" s="32"/>
      <c r="B207" s="33" t="s">
        <v>84</v>
      </c>
      <c r="C207" s="16" t="s">
        <v>286</v>
      </c>
      <c r="D207" s="34" t="s">
        <v>276</v>
      </c>
      <c r="E207" s="13">
        <v>55</v>
      </c>
      <c r="F207" s="116"/>
      <c r="G207" s="13">
        <f>+E207*F207</f>
        <v>0</v>
      </c>
    </row>
    <row r="208" spans="1:7" s="35" customFormat="1" x14ac:dyDescent="0.2">
      <c r="A208" s="32"/>
      <c r="B208" s="33"/>
      <c r="C208" s="16"/>
      <c r="D208" s="26"/>
      <c r="E208" s="13"/>
      <c r="F208" s="116"/>
      <c r="G208" s="13"/>
    </row>
    <row r="209" spans="1:7" s="35" customFormat="1" ht="99.75" x14ac:dyDescent="0.2">
      <c r="A209" s="32" t="s">
        <v>58</v>
      </c>
      <c r="B209" s="33" t="s">
        <v>84</v>
      </c>
      <c r="C209" s="59" t="s">
        <v>193</v>
      </c>
      <c r="D209" s="26" t="s">
        <v>18</v>
      </c>
      <c r="E209" s="13">
        <v>1</v>
      </c>
      <c r="F209" s="116"/>
      <c r="G209" s="13">
        <f>E209*F209</f>
        <v>0</v>
      </c>
    </row>
    <row r="210" spans="1:7" s="35" customFormat="1" ht="15" x14ac:dyDescent="0.25">
      <c r="A210" s="47"/>
      <c r="B210" s="33"/>
      <c r="C210" s="16"/>
      <c r="D210" s="26"/>
      <c r="E210" s="21"/>
      <c r="F210" s="118"/>
      <c r="G210" s="13"/>
    </row>
    <row r="211" spans="1:7" s="35" customFormat="1" ht="128.25" x14ac:dyDescent="0.2">
      <c r="A211" s="32" t="s">
        <v>59</v>
      </c>
      <c r="B211" s="33" t="s">
        <v>84</v>
      </c>
      <c r="C211" s="16" t="s">
        <v>194</v>
      </c>
      <c r="D211" s="34" t="s">
        <v>276</v>
      </c>
      <c r="E211" s="13">
        <v>120</v>
      </c>
      <c r="F211" s="116"/>
      <c r="G211" s="13">
        <f>E211*F211</f>
        <v>0</v>
      </c>
    </row>
    <row r="212" spans="1:7" s="35" customFormat="1" ht="15" x14ac:dyDescent="0.25">
      <c r="A212" s="32"/>
      <c r="B212" s="33"/>
      <c r="C212" s="16"/>
      <c r="D212" s="26"/>
      <c r="E212" s="21"/>
      <c r="F212" s="118"/>
      <c r="G212" s="13"/>
    </row>
    <row r="213" spans="1:7" s="35" customFormat="1" ht="28.5" x14ac:dyDescent="0.2">
      <c r="A213" s="32" t="s">
        <v>60</v>
      </c>
      <c r="B213" s="33" t="s">
        <v>84</v>
      </c>
      <c r="C213" s="16" t="s">
        <v>80</v>
      </c>
      <c r="D213" s="34" t="s">
        <v>19</v>
      </c>
      <c r="E213" s="13">
        <v>1</v>
      </c>
      <c r="F213" s="116"/>
      <c r="G213" s="13">
        <f>E213*F213</f>
        <v>0</v>
      </c>
    </row>
    <row r="214" spans="1:7" s="35" customFormat="1" ht="15" x14ac:dyDescent="0.25">
      <c r="A214" s="32"/>
      <c r="B214" s="33"/>
      <c r="C214" s="16"/>
      <c r="D214" s="26"/>
      <c r="E214" s="21"/>
      <c r="F214" s="118"/>
      <c r="G214" s="13"/>
    </row>
    <row r="215" spans="1:7" s="35" customFormat="1" ht="42.75" x14ac:dyDescent="0.2">
      <c r="A215" s="32" t="s">
        <v>61</v>
      </c>
      <c r="B215" s="33" t="s">
        <v>84</v>
      </c>
      <c r="C215" s="16" t="s">
        <v>196</v>
      </c>
      <c r="D215" s="26" t="s">
        <v>18</v>
      </c>
      <c r="E215" s="13">
        <v>4</v>
      </c>
      <c r="F215" s="116"/>
      <c r="G215" s="13">
        <f>E215*F215</f>
        <v>0</v>
      </c>
    </row>
    <row r="216" spans="1:7" s="35" customFormat="1" ht="15" x14ac:dyDescent="0.25">
      <c r="A216" s="32"/>
      <c r="B216" s="33"/>
      <c r="C216" s="16"/>
      <c r="D216" s="26"/>
      <c r="E216" s="21"/>
      <c r="F216" s="118"/>
      <c r="G216" s="13"/>
    </row>
    <row r="217" spans="1:7" s="35" customFormat="1" x14ac:dyDescent="0.2">
      <c r="A217" s="32" t="s">
        <v>234</v>
      </c>
      <c r="B217" s="33" t="s">
        <v>84</v>
      </c>
      <c r="C217" s="16" t="s">
        <v>39</v>
      </c>
      <c r="D217" s="26" t="s">
        <v>40</v>
      </c>
      <c r="E217" s="13">
        <v>12</v>
      </c>
      <c r="F217" s="116"/>
      <c r="G217" s="13">
        <f>E217*F217</f>
        <v>0</v>
      </c>
    </row>
    <row r="218" spans="1:7" s="35" customFormat="1" x14ac:dyDescent="0.2">
      <c r="A218" s="32"/>
      <c r="B218" s="33"/>
      <c r="C218" s="16"/>
      <c r="D218" s="26"/>
      <c r="E218" s="13"/>
      <c r="F218" s="116"/>
      <c r="G218" s="13"/>
    </row>
    <row r="219" spans="1:7" s="35" customFormat="1" x14ac:dyDescent="0.2">
      <c r="A219" s="32" t="s">
        <v>76</v>
      </c>
      <c r="B219" s="33" t="s">
        <v>84</v>
      </c>
      <c r="C219" s="16" t="s">
        <v>79</v>
      </c>
      <c r="D219" s="26" t="s">
        <v>40</v>
      </c>
      <c r="E219" s="13">
        <v>4</v>
      </c>
      <c r="F219" s="116"/>
      <c r="G219" s="13">
        <f>E219*F219</f>
        <v>0</v>
      </c>
    </row>
    <row r="220" spans="1:7" s="35" customFormat="1" ht="15" x14ac:dyDescent="0.25">
      <c r="A220" s="32"/>
      <c r="B220" s="33"/>
      <c r="C220" s="16"/>
      <c r="D220" s="26"/>
      <c r="E220" s="13"/>
      <c r="F220" s="118"/>
      <c r="G220" s="13"/>
    </row>
    <row r="221" spans="1:7" s="35" customFormat="1" ht="28.5" x14ac:dyDescent="0.2">
      <c r="A221" s="32" t="s">
        <v>77</v>
      </c>
      <c r="B221" s="33" t="s">
        <v>84</v>
      </c>
      <c r="C221" s="16" t="s">
        <v>195</v>
      </c>
      <c r="D221" s="34" t="s">
        <v>12</v>
      </c>
      <c r="E221" s="13">
        <v>0.64</v>
      </c>
      <c r="F221" s="116"/>
      <c r="G221" s="13">
        <f>E221*F221</f>
        <v>0</v>
      </c>
    </row>
    <row r="222" spans="1:7" s="35" customFormat="1" ht="15" x14ac:dyDescent="0.25">
      <c r="A222" s="32"/>
      <c r="B222" s="33"/>
      <c r="C222" s="16"/>
      <c r="D222" s="26"/>
      <c r="E222" s="13"/>
      <c r="F222" s="118"/>
      <c r="G222" s="13"/>
    </row>
    <row r="223" spans="1:7" s="35" customFormat="1" ht="42.75" x14ac:dyDescent="0.2">
      <c r="A223" s="32" t="s">
        <v>78</v>
      </c>
      <c r="B223" s="33" t="s">
        <v>84</v>
      </c>
      <c r="C223" s="16" t="s">
        <v>295</v>
      </c>
      <c r="D223" s="26" t="s">
        <v>283</v>
      </c>
      <c r="E223" s="13">
        <v>1</v>
      </c>
      <c r="F223" s="116"/>
      <c r="G223" s="13">
        <f>E223*F223</f>
        <v>0</v>
      </c>
    </row>
    <row r="224" spans="1:7" s="35" customFormat="1" ht="15" x14ac:dyDescent="0.25">
      <c r="A224" s="55"/>
      <c r="B224" s="56"/>
      <c r="C224" s="41"/>
      <c r="D224" s="58"/>
      <c r="E224" s="43"/>
      <c r="F224" s="68"/>
      <c r="G224" s="79"/>
    </row>
    <row r="225" spans="1:9" s="35" customFormat="1" ht="15" x14ac:dyDescent="0.25">
      <c r="A225" s="32"/>
      <c r="B225" s="27"/>
      <c r="C225" s="16"/>
      <c r="D225" s="26"/>
      <c r="E225" s="13"/>
      <c r="F225" s="21"/>
      <c r="G225" s="78"/>
    </row>
    <row r="226" spans="1:9" s="35" customFormat="1" ht="15" x14ac:dyDescent="0.25">
      <c r="A226" s="32"/>
      <c r="B226" s="27"/>
      <c r="C226" s="16"/>
      <c r="D226" s="26"/>
      <c r="E226" s="21"/>
      <c r="F226" s="21" t="s">
        <v>9</v>
      </c>
      <c r="G226" s="21">
        <f>SUM(G201:G225)</f>
        <v>15000</v>
      </c>
    </row>
    <row r="227" spans="1:9" s="35" customFormat="1" ht="15" x14ac:dyDescent="0.25">
      <c r="A227" s="48"/>
      <c r="C227" s="45"/>
      <c r="D227" s="53"/>
      <c r="E227" s="21"/>
      <c r="F227" s="21"/>
      <c r="G227" s="78"/>
      <c r="I227" s="69"/>
    </row>
    <row r="228" spans="1:9" s="35" customFormat="1" ht="15" x14ac:dyDescent="0.25">
      <c r="A228" s="48"/>
      <c r="C228" s="45"/>
      <c r="D228" s="53"/>
      <c r="E228" s="21"/>
      <c r="F228" s="21"/>
      <c r="G228" s="78"/>
    </row>
    <row r="229" spans="1:9" s="35" customFormat="1" x14ac:dyDescent="0.2">
      <c r="A229" s="48"/>
      <c r="C229" s="45"/>
      <c r="D229" s="53"/>
      <c r="E229" s="13"/>
      <c r="F229" s="13"/>
      <c r="G229" s="78"/>
    </row>
    <row r="230" spans="1:9" s="46" customFormat="1" ht="15" x14ac:dyDescent="0.25">
      <c r="A230" s="23" t="s">
        <v>38</v>
      </c>
      <c r="B230" s="22"/>
      <c r="C230" s="19"/>
      <c r="D230" s="20"/>
      <c r="E230" s="21"/>
      <c r="F230" s="21"/>
      <c r="G230" s="77"/>
    </row>
    <row r="231" spans="1:9" s="35" customFormat="1" ht="15" x14ac:dyDescent="0.25">
      <c r="A231" s="70"/>
      <c r="B231" s="27"/>
      <c r="C231" s="16"/>
      <c r="D231" s="26"/>
      <c r="E231" s="13"/>
      <c r="F231" s="13"/>
      <c r="G231" s="76" t="s">
        <v>81</v>
      </c>
    </row>
    <row r="232" spans="1:9" s="35" customFormat="1" x14ac:dyDescent="0.2">
      <c r="A232" s="70"/>
      <c r="B232" s="27"/>
      <c r="C232" s="16"/>
      <c r="D232" s="26"/>
      <c r="E232" s="13"/>
      <c r="F232" s="13"/>
      <c r="G232" s="78"/>
    </row>
    <row r="233" spans="1:9" s="35" customFormat="1" ht="15" x14ac:dyDescent="0.25">
      <c r="A233" s="23" t="s">
        <v>5</v>
      </c>
      <c r="B233" s="27"/>
      <c r="C233" s="16"/>
      <c r="D233" s="26"/>
      <c r="E233" s="13"/>
      <c r="F233" s="13"/>
      <c r="G233" s="21">
        <f>G62</f>
        <v>0</v>
      </c>
    </row>
    <row r="234" spans="1:9" s="35" customFormat="1" ht="15" x14ac:dyDescent="0.25">
      <c r="A234" s="23" t="s">
        <v>7</v>
      </c>
      <c r="B234" s="27"/>
      <c r="C234" s="16"/>
      <c r="D234" s="26"/>
      <c r="E234" s="13"/>
      <c r="F234" s="13"/>
      <c r="G234" s="21">
        <f>G95</f>
        <v>0</v>
      </c>
    </row>
    <row r="235" spans="1:9" s="35" customFormat="1" ht="15" x14ac:dyDescent="0.25">
      <c r="A235" s="23" t="s">
        <v>14</v>
      </c>
      <c r="B235" s="27"/>
      <c r="C235" s="16"/>
      <c r="D235" s="26"/>
      <c r="E235" s="13"/>
      <c r="F235" s="13"/>
      <c r="G235" s="21">
        <f>G122</f>
        <v>0</v>
      </c>
    </row>
    <row r="236" spans="1:9" s="35" customFormat="1" ht="15" x14ac:dyDescent="0.25">
      <c r="A236" s="23" t="s">
        <v>26</v>
      </c>
      <c r="B236" s="27"/>
      <c r="C236" s="16"/>
      <c r="D236" s="26"/>
      <c r="E236" s="13"/>
      <c r="F236" s="13"/>
      <c r="G236" s="21">
        <f>G168</f>
        <v>0</v>
      </c>
    </row>
    <row r="237" spans="1:9" s="35" customFormat="1" ht="15" x14ac:dyDescent="0.25">
      <c r="A237" s="23" t="s">
        <v>175</v>
      </c>
      <c r="B237" s="27"/>
      <c r="C237" s="16"/>
      <c r="D237" s="26"/>
      <c r="E237" s="13"/>
      <c r="F237" s="13"/>
      <c r="G237" s="21">
        <f>G195</f>
        <v>0</v>
      </c>
    </row>
    <row r="238" spans="1:9" s="35" customFormat="1" ht="15" x14ac:dyDescent="0.25">
      <c r="A238" s="23" t="s">
        <v>233</v>
      </c>
      <c r="B238" s="27"/>
      <c r="C238" s="16"/>
      <c r="D238" s="26"/>
      <c r="E238" s="13"/>
      <c r="F238" s="13"/>
      <c r="G238" s="21">
        <f>G226</f>
        <v>15000</v>
      </c>
    </row>
    <row r="239" spans="1:9" s="35" customFormat="1" ht="15.75" thickBot="1" x14ac:dyDescent="0.3">
      <c r="A239" s="71"/>
      <c r="B239" s="72"/>
      <c r="C239" s="73"/>
      <c r="D239" s="74"/>
      <c r="E239" s="75"/>
      <c r="F239" s="75"/>
      <c r="G239" s="80"/>
    </row>
    <row r="240" spans="1:9" s="35" customFormat="1" ht="15" x14ac:dyDescent="0.25">
      <c r="A240" s="23"/>
      <c r="B240" s="27"/>
      <c r="C240" s="16"/>
      <c r="D240" s="26"/>
      <c r="E240" s="13"/>
      <c r="F240" s="13"/>
      <c r="G240" s="78"/>
    </row>
    <row r="241" spans="1:7" s="35" customFormat="1" ht="15" x14ac:dyDescent="0.25">
      <c r="A241" s="23" t="s">
        <v>13</v>
      </c>
      <c r="B241" s="27"/>
      <c r="C241" s="16"/>
      <c r="D241" s="26"/>
      <c r="E241" s="13"/>
      <c r="F241" s="76"/>
      <c r="G241" s="21">
        <f>SUM(G233:G238)</f>
        <v>15000</v>
      </c>
    </row>
    <row r="242" spans="1:7" s="35" customFormat="1" x14ac:dyDescent="0.2">
      <c r="A242" s="48"/>
      <c r="C242" s="45"/>
      <c r="D242" s="53"/>
      <c r="E242" s="13"/>
      <c r="F242" s="13"/>
      <c r="G242" s="78"/>
    </row>
    <row r="243" spans="1:7" s="35" customFormat="1" x14ac:dyDescent="0.2">
      <c r="A243" s="48"/>
      <c r="C243" s="45"/>
      <c r="D243" s="53"/>
      <c r="E243" s="13"/>
      <c r="F243" s="13"/>
      <c r="G243" s="78"/>
    </row>
    <row r="244" spans="1:7" s="35" customFormat="1" x14ac:dyDescent="0.2">
      <c r="A244" s="48"/>
      <c r="C244" s="45"/>
      <c r="D244" s="53"/>
      <c r="E244" s="13"/>
      <c r="F244" s="13"/>
      <c r="G244" s="78"/>
    </row>
    <row r="245" spans="1:7" s="35" customFormat="1" x14ac:dyDescent="0.2">
      <c r="A245" s="48"/>
      <c r="C245" s="45"/>
      <c r="D245" s="53"/>
      <c r="E245" s="13"/>
      <c r="F245" s="13"/>
      <c r="G245" s="78"/>
    </row>
    <row r="246" spans="1:7" s="35" customFormat="1" x14ac:dyDescent="0.2">
      <c r="A246" s="48"/>
      <c r="C246" s="45"/>
      <c r="D246" s="53"/>
      <c r="E246" s="13"/>
      <c r="F246" s="13"/>
      <c r="G246" s="78"/>
    </row>
    <row r="247" spans="1:7" s="35" customFormat="1" x14ac:dyDescent="0.2">
      <c r="A247" s="48"/>
      <c r="C247" s="45"/>
      <c r="D247" s="53"/>
      <c r="E247" s="13"/>
      <c r="F247" s="13"/>
      <c r="G247" s="78"/>
    </row>
    <row r="248" spans="1:7" s="35" customFormat="1" x14ac:dyDescent="0.2">
      <c r="A248" s="48"/>
      <c r="C248" s="45"/>
      <c r="D248" s="53"/>
      <c r="E248" s="13"/>
      <c r="F248" s="13"/>
      <c r="G248" s="78"/>
    </row>
    <row r="249" spans="1:7" s="35" customFormat="1" x14ac:dyDescent="0.2">
      <c r="A249" s="48"/>
      <c r="C249" s="45"/>
      <c r="D249" s="53"/>
      <c r="E249" s="13"/>
      <c r="F249" s="13"/>
      <c r="G249" s="78"/>
    </row>
    <row r="250" spans="1:7" s="35" customFormat="1" x14ac:dyDescent="0.2">
      <c r="A250" s="48"/>
      <c r="C250" s="45"/>
      <c r="D250" s="53"/>
      <c r="E250" s="13"/>
      <c r="F250" s="13"/>
      <c r="G250" s="78"/>
    </row>
    <row r="251" spans="1:7" s="35" customFormat="1" x14ac:dyDescent="0.2">
      <c r="A251" s="48"/>
      <c r="C251" s="45"/>
      <c r="D251" s="53"/>
      <c r="E251" s="13"/>
      <c r="F251" s="13"/>
      <c r="G251" s="78"/>
    </row>
    <row r="252" spans="1:7" s="35" customFormat="1" x14ac:dyDescent="0.2">
      <c r="A252" s="48"/>
      <c r="C252" s="45"/>
      <c r="D252" s="53"/>
      <c r="E252" s="13"/>
      <c r="F252" s="13"/>
      <c r="G252" s="78"/>
    </row>
    <row r="253" spans="1:7" s="35" customFormat="1" x14ac:dyDescent="0.2">
      <c r="A253" s="48"/>
      <c r="C253" s="45"/>
      <c r="D253" s="53"/>
      <c r="E253" s="13"/>
      <c r="F253" s="13"/>
      <c r="G253" s="78"/>
    </row>
    <row r="254" spans="1:7" s="35" customFormat="1" x14ac:dyDescent="0.2">
      <c r="A254" s="48"/>
      <c r="C254" s="45"/>
      <c r="D254" s="53"/>
      <c r="E254" s="13"/>
      <c r="F254" s="13"/>
      <c r="G254" s="78"/>
    </row>
    <row r="255" spans="1:7" s="35" customFormat="1" x14ac:dyDescent="0.2">
      <c r="A255" s="48"/>
      <c r="C255" s="45"/>
      <c r="D255" s="53"/>
      <c r="E255" s="13"/>
      <c r="F255" s="13"/>
      <c r="G255" s="78"/>
    </row>
    <row r="256" spans="1:7" s="35" customFormat="1" x14ac:dyDescent="0.2">
      <c r="A256" s="48"/>
      <c r="C256" s="45"/>
      <c r="D256" s="53"/>
      <c r="E256" s="13"/>
      <c r="F256" s="13"/>
      <c r="G256" s="78"/>
    </row>
    <row r="257" spans="1:7" s="35" customFormat="1" x14ac:dyDescent="0.2">
      <c r="A257" s="48"/>
      <c r="C257" s="45"/>
      <c r="D257" s="53"/>
      <c r="E257" s="13"/>
      <c r="F257" s="13"/>
      <c r="G257" s="78"/>
    </row>
    <row r="258" spans="1:7" s="35" customFormat="1" x14ac:dyDescent="0.2">
      <c r="A258" s="48"/>
      <c r="C258" s="45"/>
      <c r="D258" s="53"/>
      <c r="E258" s="13"/>
      <c r="F258" s="13"/>
      <c r="G258" s="78"/>
    </row>
    <row r="259" spans="1:7" s="35" customFormat="1" x14ac:dyDescent="0.2">
      <c r="A259" s="48"/>
      <c r="C259" s="45"/>
      <c r="D259" s="53"/>
      <c r="E259" s="13"/>
      <c r="F259" s="13"/>
      <c r="G259" s="78"/>
    </row>
    <row r="260" spans="1:7" s="35" customFormat="1" x14ac:dyDescent="0.2">
      <c r="A260" s="48"/>
      <c r="C260" s="45"/>
      <c r="D260" s="53"/>
      <c r="E260" s="13"/>
      <c r="F260" s="13"/>
      <c r="G260" s="78"/>
    </row>
    <row r="261" spans="1:7" s="35" customFormat="1" x14ac:dyDescent="0.2">
      <c r="A261" s="48"/>
      <c r="C261" s="45"/>
      <c r="D261" s="53"/>
      <c r="E261" s="13"/>
      <c r="F261" s="13"/>
      <c r="G261" s="78"/>
    </row>
    <row r="262" spans="1:7" s="35" customFormat="1" x14ac:dyDescent="0.2">
      <c r="A262" s="48"/>
      <c r="C262" s="45"/>
      <c r="D262" s="53"/>
      <c r="E262" s="13"/>
      <c r="F262" s="13"/>
      <c r="G262" s="78"/>
    </row>
    <row r="263" spans="1:7" s="35" customFormat="1" x14ac:dyDescent="0.2">
      <c r="A263" s="48"/>
      <c r="C263" s="45"/>
      <c r="D263" s="53"/>
      <c r="E263" s="13"/>
      <c r="F263" s="13"/>
      <c r="G263" s="78"/>
    </row>
    <row r="264" spans="1:7" s="35" customFormat="1" x14ac:dyDescent="0.2">
      <c r="A264" s="48"/>
      <c r="C264" s="45"/>
      <c r="D264" s="53"/>
      <c r="E264" s="13"/>
      <c r="F264" s="13"/>
      <c r="G264" s="78"/>
    </row>
    <row r="265" spans="1:7" s="35" customFormat="1" x14ac:dyDescent="0.2">
      <c r="A265" s="48"/>
      <c r="C265" s="45"/>
      <c r="D265" s="53"/>
      <c r="E265" s="13"/>
      <c r="F265" s="13"/>
      <c r="G265" s="78"/>
    </row>
    <row r="266" spans="1:7" s="35" customFormat="1" x14ac:dyDescent="0.2">
      <c r="A266" s="48"/>
      <c r="C266" s="45"/>
      <c r="D266" s="53"/>
      <c r="E266" s="13"/>
      <c r="F266" s="13"/>
      <c r="G266" s="78"/>
    </row>
    <row r="267" spans="1:7" s="35" customFormat="1" x14ac:dyDescent="0.2">
      <c r="A267" s="48"/>
      <c r="C267" s="45"/>
      <c r="D267" s="53"/>
      <c r="E267" s="13"/>
      <c r="F267" s="13"/>
      <c r="G267" s="78"/>
    </row>
    <row r="268" spans="1:7" s="35" customFormat="1" x14ac:dyDescent="0.2">
      <c r="A268" s="48"/>
      <c r="C268" s="45"/>
      <c r="D268" s="53"/>
      <c r="E268" s="13"/>
      <c r="F268" s="13"/>
      <c r="G268" s="78"/>
    </row>
    <row r="269" spans="1:7" s="35" customFormat="1" x14ac:dyDescent="0.2">
      <c r="A269" s="48"/>
      <c r="C269" s="45"/>
      <c r="D269" s="53"/>
      <c r="E269" s="13"/>
      <c r="F269" s="13"/>
      <c r="G269" s="78"/>
    </row>
    <row r="270" spans="1:7" s="35" customFormat="1" x14ac:dyDescent="0.2">
      <c r="A270" s="48"/>
      <c r="C270" s="45"/>
      <c r="D270" s="53"/>
      <c r="E270" s="13"/>
      <c r="F270" s="13"/>
      <c r="G270" s="78"/>
    </row>
    <row r="271" spans="1:7" s="35" customFormat="1" x14ac:dyDescent="0.2">
      <c r="A271" s="48"/>
      <c r="C271" s="45"/>
      <c r="D271" s="53"/>
      <c r="E271" s="13"/>
      <c r="F271" s="13"/>
      <c r="G271" s="78"/>
    </row>
    <row r="272" spans="1:7" s="35" customFormat="1" x14ac:dyDescent="0.2">
      <c r="A272" s="48"/>
      <c r="C272" s="45"/>
      <c r="D272" s="53"/>
      <c r="E272" s="13"/>
      <c r="F272" s="13"/>
      <c r="G272" s="78"/>
    </row>
    <row r="273" spans="1:7" s="35" customFormat="1" x14ac:dyDescent="0.2">
      <c r="A273" s="48"/>
      <c r="C273" s="45"/>
      <c r="D273" s="53"/>
      <c r="E273" s="13"/>
      <c r="F273" s="13"/>
      <c r="G273" s="78"/>
    </row>
    <row r="274" spans="1:7" s="35" customFormat="1" x14ac:dyDescent="0.2">
      <c r="A274" s="48"/>
      <c r="C274" s="45"/>
      <c r="D274" s="53"/>
      <c r="E274" s="13"/>
      <c r="F274" s="13"/>
      <c r="G274" s="78"/>
    </row>
    <row r="275" spans="1:7" s="35" customFormat="1" x14ac:dyDescent="0.2">
      <c r="A275" s="48"/>
      <c r="C275" s="45"/>
      <c r="D275" s="53"/>
      <c r="E275" s="13"/>
      <c r="F275" s="13"/>
      <c r="G275" s="78"/>
    </row>
    <row r="276" spans="1:7" s="35" customFormat="1" x14ac:dyDescent="0.2">
      <c r="A276" s="48"/>
      <c r="C276" s="45"/>
      <c r="D276" s="53"/>
      <c r="E276" s="13"/>
      <c r="F276" s="13"/>
      <c r="G276" s="78"/>
    </row>
    <row r="277" spans="1:7" s="35" customFormat="1" x14ac:dyDescent="0.2">
      <c r="A277" s="48"/>
      <c r="C277" s="45"/>
      <c r="D277" s="53"/>
      <c r="E277" s="13"/>
      <c r="F277" s="13"/>
      <c r="G277" s="78"/>
    </row>
    <row r="278" spans="1:7" s="35" customFormat="1" x14ac:dyDescent="0.2">
      <c r="A278" s="48"/>
      <c r="C278" s="45"/>
      <c r="D278" s="53"/>
      <c r="E278" s="13"/>
      <c r="F278" s="13"/>
      <c r="G278" s="78"/>
    </row>
    <row r="279" spans="1:7" s="35" customFormat="1" x14ac:dyDescent="0.2">
      <c r="A279" s="48"/>
      <c r="C279" s="45"/>
      <c r="D279" s="53"/>
      <c r="E279" s="13"/>
      <c r="F279" s="13"/>
      <c r="G279" s="78"/>
    </row>
    <row r="280" spans="1:7" s="35" customFormat="1" x14ac:dyDescent="0.2">
      <c r="A280" s="48"/>
      <c r="C280" s="45"/>
      <c r="D280" s="53"/>
      <c r="E280" s="13"/>
      <c r="F280" s="13"/>
      <c r="G280" s="78"/>
    </row>
    <row r="281" spans="1:7" s="35" customFormat="1" x14ac:dyDescent="0.2">
      <c r="A281" s="48"/>
      <c r="C281" s="45"/>
      <c r="D281" s="53"/>
      <c r="E281" s="13"/>
      <c r="F281" s="13"/>
      <c r="G281" s="78"/>
    </row>
    <row r="282" spans="1:7" s="35" customFormat="1" x14ac:dyDescent="0.2">
      <c r="A282" s="48"/>
      <c r="C282" s="45"/>
      <c r="D282" s="53"/>
      <c r="E282" s="13"/>
      <c r="F282" s="13"/>
      <c r="G282" s="78"/>
    </row>
    <row r="283" spans="1:7" s="35" customFormat="1" x14ac:dyDescent="0.2">
      <c r="A283" s="48"/>
      <c r="C283" s="45"/>
      <c r="D283" s="53"/>
      <c r="E283" s="13"/>
      <c r="F283" s="13"/>
      <c r="G283" s="78"/>
    </row>
    <row r="284" spans="1:7" s="35" customFormat="1" x14ac:dyDescent="0.2">
      <c r="A284" s="48"/>
      <c r="C284" s="45"/>
      <c r="D284" s="53"/>
      <c r="E284" s="13"/>
      <c r="F284" s="13"/>
      <c r="G284" s="78"/>
    </row>
    <row r="285" spans="1:7" s="35" customFormat="1" x14ac:dyDescent="0.2">
      <c r="A285" s="48"/>
      <c r="C285" s="45"/>
      <c r="D285" s="53"/>
      <c r="E285" s="13"/>
      <c r="F285" s="13"/>
      <c r="G285" s="78"/>
    </row>
    <row r="286" spans="1:7" s="35" customFormat="1" x14ac:dyDescent="0.2">
      <c r="A286" s="48"/>
      <c r="C286" s="45"/>
      <c r="D286" s="53"/>
      <c r="E286" s="13"/>
      <c r="F286" s="13"/>
      <c r="G286" s="78"/>
    </row>
    <row r="287" spans="1:7" s="35" customFormat="1" x14ac:dyDescent="0.2">
      <c r="A287" s="48"/>
      <c r="C287" s="45"/>
      <c r="D287" s="53"/>
      <c r="E287" s="13"/>
      <c r="F287" s="13"/>
      <c r="G287" s="78"/>
    </row>
    <row r="288" spans="1:7" s="35" customFormat="1" x14ac:dyDescent="0.2">
      <c r="A288" s="48"/>
      <c r="C288" s="45"/>
      <c r="D288" s="53"/>
      <c r="E288" s="13"/>
      <c r="F288" s="13"/>
      <c r="G288" s="78"/>
    </row>
    <row r="289" spans="1:7" s="35" customFormat="1" x14ac:dyDescent="0.2">
      <c r="A289" s="48"/>
      <c r="C289" s="45"/>
      <c r="D289" s="53"/>
      <c r="E289" s="13"/>
      <c r="F289" s="13"/>
      <c r="G289" s="78"/>
    </row>
    <row r="290" spans="1:7" s="35" customFormat="1" x14ac:dyDescent="0.2">
      <c r="A290" s="48"/>
      <c r="C290" s="45"/>
      <c r="D290" s="53"/>
      <c r="E290" s="13"/>
      <c r="F290" s="13"/>
      <c r="G290" s="78"/>
    </row>
    <row r="291" spans="1:7" s="35" customFormat="1" x14ac:dyDescent="0.2">
      <c r="A291" s="48"/>
      <c r="C291" s="45"/>
      <c r="D291" s="53"/>
      <c r="E291" s="13"/>
      <c r="F291" s="13"/>
      <c r="G291" s="78"/>
    </row>
    <row r="292" spans="1:7" s="35" customFormat="1" x14ac:dyDescent="0.2">
      <c r="A292" s="48"/>
      <c r="C292" s="45"/>
      <c r="D292" s="53"/>
      <c r="E292" s="13"/>
      <c r="F292" s="13"/>
      <c r="G292" s="78"/>
    </row>
    <row r="293" spans="1:7" s="35" customFormat="1" x14ac:dyDescent="0.2">
      <c r="A293" s="48"/>
      <c r="C293" s="45"/>
      <c r="D293" s="53"/>
      <c r="E293" s="13"/>
      <c r="F293" s="13"/>
      <c r="G293" s="78"/>
    </row>
    <row r="294" spans="1:7" s="35" customFormat="1" x14ac:dyDescent="0.2">
      <c r="A294" s="48"/>
      <c r="C294" s="45"/>
      <c r="D294" s="53"/>
      <c r="E294" s="13"/>
      <c r="F294" s="13"/>
      <c r="G294" s="78"/>
    </row>
    <row r="295" spans="1:7" s="35" customFormat="1" x14ac:dyDescent="0.2">
      <c r="A295" s="48"/>
      <c r="C295" s="45"/>
      <c r="D295" s="53"/>
      <c r="E295" s="13"/>
      <c r="F295" s="13"/>
      <c r="G295" s="78"/>
    </row>
    <row r="296" spans="1:7" s="35" customFormat="1" x14ac:dyDescent="0.2">
      <c r="A296" s="48"/>
      <c r="C296" s="45"/>
      <c r="D296" s="53"/>
      <c r="E296" s="13"/>
      <c r="F296" s="13"/>
      <c r="G296" s="78"/>
    </row>
    <row r="297" spans="1:7" s="35" customFormat="1" x14ac:dyDescent="0.2">
      <c r="A297" s="48"/>
      <c r="C297" s="45"/>
      <c r="D297" s="53"/>
      <c r="E297" s="13"/>
      <c r="F297" s="13"/>
      <c r="G297" s="78"/>
    </row>
    <row r="298" spans="1:7" s="35" customFormat="1" x14ac:dyDescent="0.2">
      <c r="A298" s="48"/>
      <c r="C298" s="45"/>
      <c r="D298" s="53"/>
      <c r="E298" s="13"/>
      <c r="F298" s="13"/>
      <c r="G298" s="78"/>
    </row>
    <row r="299" spans="1:7" s="35" customFormat="1" x14ac:dyDescent="0.2">
      <c r="A299" s="48"/>
      <c r="C299" s="45"/>
      <c r="D299" s="53"/>
      <c r="E299" s="13"/>
      <c r="F299" s="13"/>
      <c r="G299" s="78"/>
    </row>
    <row r="300" spans="1:7" s="35" customFormat="1" x14ac:dyDescent="0.2">
      <c r="A300" s="48"/>
      <c r="C300" s="45"/>
      <c r="D300" s="53"/>
      <c r="E300" s="13"/>
      <c r="F300" s="13"/>
      <c r="G300" s="78"/>
    </row>
    <row r="301" spans="1:7" s="35" customFormat="1" x14ac:dyDescent="0.2">
      <c r="A301" s="48"/>
      <c r="C301" s="45"/>
      <c r="D301" s="53"/>
      <c r="E301" s="13"/>
      <c r="F301" s="13"/>
      <c r="G301" s="78"/>
    </row>
    <row r="302" spans="1:7" s="35" customFormat="1" x14ac:dyDescent="0.2">
      <c r="A302" s="48"/>
      <c r="C302" s="45"/>
      <c r="D302" s="53"/>
      <c r="E302" s="13"/>
      <c r="F302" s="13"/>
      <c r="G302" s="78"/>
    </row>
    <row r="303" spans="1:7" s="35" customFormat="1" x14ac:dyDescent="0.2">
      <c r="A303" s="48"/>
      <c r="C303" s="45"/>
      <c r="D303" s="53"/>
      <c r="E303" s="13"/>
      <c r="F303" s="13"/>
      <c r="G303" s="78"/>
    </row>
    <row r="304" spans="1:7" s="35" customFormat="1" x14ac:dyDescent="0.2">
      <c r="A304" s="48"/>
      <c r="C304" s="45"/>
      <c r="D304" s="53"/>
      <c r="E304" s="13"/>
      <c r="F304" s="13"/>
      <c r="G304" s="78"/>
    </row>
    <row r="305" spans="1:7" s="35" customFormat="1" x14ac:dyDescent="0.2">
      <c r="A305" s="48"/>
      <c r="C305" s="45"/>
      <c r="D305" s="53"/>
      <c r="E305" s="13"/>
      <c r="F305" s="13"/>
      <c r="G305" s="78"/>
    </row>
    <row r="306" spans="1:7" s="35" customFormat="1" x14ac:dyDescent="0.2">
      <c r="A306" s="48"/>
      <c r="C306" s="45"/>
      <c r="D306" s="53"/>
      <c r="E306" s="13"/>
      <c r="F306" s="13"/>
      <c r="G306" s="78"/>
    </row>
    <row r="307" spans="1:7" s="35" customFormat="1" x14ac:dyDescent="0.2">
      <c r="A307" s="48"/>
      <c r="C307" s="45"/>
      <c r="D307" s="53"/>
      <c r="E307" s="13"/>
      <c r="F307" s="13"/>
      <c r="G307" s="78"/>
    </row>
    <row r="308" spans="1:7" s="35" customFormat="1" x14ac:dyDescent="0.2">
      <c r="A308" s="48"/>
      <c r="C308" s="45"/>
      <c r="D308" s="53"/>
      <c r="E308" s="13"/>
      <c r="F308" s="13"/>
      <c r="G308" s="78"/>
    </row>
    <row r="309" spans="1:7" s="35" customFormat="1" x14ac:dyDescent="0.2">
      <c r="A309" s="48"/>
      <c r="C309" s="45"/>
      <c r="D309" s="53"/>
      <c r="E309" s="13"/>
      <c r="F309" s="13"/>
      <c r="G309" s="78"/>
    </row>
    <row r="310" spans="1:7" s="35" customFormat="1" x14ac:dyDescent="0.2">
      <c r="A310" s="48"/>
      <c r="C310" s="45"/>
      <c r="D310" s="53"/>
      <c r="E310" s="13"/>
      <c r="F310" s="13"/>
      <c r="G310" s="78"/>
    </row>
    <row r="311" spans="1:7" s="35" customFormat="1" x14ac:dyDescent="0.2">
      <c r="A311" s="48"/>
      <c r="C311" s="45"/>
      <c r="D311" s="53"/>
      <c r="E311" s="13"/>
      <c r="F311" s="13"/>
      <c r="G311" s="78"/>
    </row>
    <row r="312" spans="1:7" s="35" customFormat="1" x14ac:dyDescent="0.2">
      <c r="A312" s="48"/>
      <c r="C312" s="45"/>
      <c r="D312" s="53"/>
      <c r="E312" s="13"/>
      <c r="F312" s="13"/>
      <c r="G312" s="78"/>
    </row>
    <row r="313" spans="1:7" s="35" customFormat="1" x14ac:dyDescent="0.2">
      <c r="A313" s="48"/>
      <c r="C313" s="45"/>
      <c r="D313" s="53"/>
      <c r="E313" s="13"/>
      <c r="F313" s="13"/>
      <c r="G313" s="78"/>
    </row>
    <row r="314" spans="1:7" s="35" customFormat="1" x14ac:dyDescent="0.2">
      <c r="A314" s="48"/>
      <c r="C314" s="45"/>
      <c r="D314" s="53"/>
      <c r="E314" s="13"/>
      <c r="F314" s="13"/>
      <c r="G314" s="78"/>
    </row>
    <row r="315" spans="1:7" s="35" customFormat="1" x14ac:dyDescent="0.2">
      <c r="A315" s="48"/>
      <c r="C315" s="45"/>
      <c r="D315" s="53"/>
      <c r="E315" s="13"/>
      <c r="F315" s="13"/>
      <c r="G315" s="78"/>
    </row>
    <row r="316" spans="1:7" s="35" customFormat="1" x14ac:dyDescent="0.2">
      <c r="A316" s="48"/>
      <c r="C316" s="45"/>
      <c r="D316" s="53"/>
      <c r="E316" s="13"/>
      <c r="F316" s="13"/>
      <c r="G316" s="78"/>
    </row>
    <row r="317" spans="1:7" s="35" customFormat="1" x14ac:dyDescent="0.2">
      <c r="A317" s="48"/>
      <c r="C317" s="45"/>
      <c r="D317" s="53"/>
      <c r="E317" s="13"/>
      <c r="F317" s="13"/>
      <c r="G317" s="78"/>
    </row>
    <row r="318" spans="1:7" s="35" customFormat="1" x14ac:dyDescent="0.2">
      <c r="A318" s="48"/>
      <c r="C318" s="45"/>
      <c r="D318" s="53"/>
      <c r="E318" s="13"/>
      <c r="F318" s="13"/>
      <c r="G318" s="78"/>
    </row>
    <row r="319" spans="1:7" s="35" customFormat="1" x14ac:dyDescent="0.2">
      <c r="A319" s="48"/>
      <c r="C319" s="45"/>
      <c r="D319" s="53"/>
      <c r="E319" s="13"/>
      <c r="F319" s="13"/>
      <c r="G319" s="78"/>
    </row>
    <row r="320" spans="1:7" s="35" customFormat="1" x14ac:dyDescent="0.2">
      <c r="A320" s="48"/>
      <c r="C320" s="45"/>
      <c r="D320" s="53"/>
      <c r="E320" s="13"/>
      <c r="F320" s="13"/>
      <c r="G320" s="78"/>
    </row>
    <row r="321" spans="1:7" s="35" customFormat="1" x14ac:dyDescent="0.2">
      <c r="A321" s="48"/>
      <c r="C321" s="45"/>
      <c r="D321" s="53"/>
      <c r="E321" s="13"/>
      <c r="F321" s="13"/>
      <c r="G321" s="78"/>
    </row>
    <row r="322" spans="1:7" s="35" customFormat="1" x14ac:dyDescent="0.2">
      <c r="A322" s="48"/>
      <c r="C322" s="45"/>
      <c r="D322" s="53"/>
      <c r="E322" s="13"/>
      <c r="F322" s="13"/>
      <c r="G322" s="78"/>
    </row>
    <row r="323" spans="1:7" s="35" customFormat="1" x14ac:dyDescent="0.2">
      <c r="A323" s="48"/>
      <c r="C323" s="45"/>
      <c r="D323" s="53"/>
      <c r="E323" s="13"/>
      <c r="F323" s="13"/>
      <c r="G323" s="78"/>
    </row>
    <row r="324" spans="1:7" s="35" customFormat="1" x14ac:dyDescent="0.2">
      <c r="A324" s="48"/>
      <c r="C324" s="45"/>
      <c r="D324" s="53"/>
      <c r="E324" s="13"/>
      <c r="F324" s="13"/>
      <c r="G324" s="78"/>
    </row>
    <row r="325" spans="1:7" s="35" customFormat="1" x14ac:dyDescent="0.2">
      <c r="A325" s="48"/>
      <c r="C325" s="45"/>
      <c r="D325" s="53"/>
      <c r="E325" s="13"/>
      <c r="F325" s="13"/>
      <c r="G325" s="78"/>
    </row>
    <row r="326" spans="1:7" s="35" customFormat="1" x14ac:dyDescent="0.2">
      <c r="A326" s="48"/>
      <c r="C326" s="45"/>
      <c r="D326" s="53"/>
      <c r="E326" s="13"/>
      <c r="F326" s="13"/>
      <c r="G326" s="78"/>
    </row>
    <row r="327" spans="1:7" s="35" customFormat="1" x14ac:dyDescent="0.2">
      <c r="A327" s="48"/>
      <c r="C327" s="45"/>
      <c r="D327" s="53"/>
      <c r="E327" s="13"/>
      <c r="F327" s="13"/>
      <c r="G327" s="78"/>
    </row>
    <row r="328" spans="1:7" s="35" customFormat="1" x14ac:dyDescent="0.2">
      <c r="A328" s="48"/>
      <c r="C328" s="45"/>
      <c r="D328" s="53"/>
      <c r="E328" s="13"/>
      <c r="F328" s="13"/>
      <c r="G328" s="78"/>
    </row>
    <row r="329" spans="1:7" s="35" customFormat="1" x14ac:dyDescent="0.2">
      <c r="A329" s="48"/>
      <c r="C329" s="45"/>
      <c r="D329" s="53"/>
      <c r="E329" s="13"/>
      <c r="F329" s="13"/>
      <c r="G329" s="78"/>
    </row>
    <row r="330" spans="1:7" s="35" customFormat="1" x14ac:dyDescent="0.2">
      <c r="A330" s="48"/>
      <c r="C330" s="45"/>
      <c r="D330" s="53"/>
      <c r="E330" s="13"/>
      <c r="F330" s="13"/>
      <c r="G330" s="78"/>
    </row>
    <row r="331" spans="1:7" s="35" customFormat="1" x14ac:dyDescent="0.2">
      <c r="A331" s="48"/>
      <c r="C331" s="45"/>
      <c r="D331" s="53"/>
      <c r="E331" s="13"/>
      <c r="F331" s="13"/>
      <c r="G331" s="78"/>
    </row>
    <row r="332" spans="1:7" s="35" customFormat="1" x14ac:dyDescent="0.2">
      <c r="A332" s="48"/>
      <c r="C332" s="45"/>
      <c r="D332" s="53"/>
      <c r="E332" s="13"/>
      <c r="F332" s="13"/>
      <c r="G332" s="78"/>
    </row>
    <row r="333" spans="1:7" s="35" customFormat="1" x14ac:dyDescent="0.2">
      <c r="A333" s="48"/>
      <c r="C333" s="45"/>
      <c r="D333" s="53"/>
      <c r="E333" s="13"/>
      <c r="F333" s="13"/>
      <c r="G333" s="78"/>
    </row>
    <row r="334" spans="1:7" s="35" customFormat="1" x14ac:dyDescent="0.2">
      <c r="A334" s="48"/>
      <c r="C334" s="45"/>
      <c r="D334" s="53"/>
      <c r="E334" s="13"/>
      <c r="F334" s="13"/>
      <c r="G334" s="78"/>
    </row>
    <row r="335" spans="1:7" s="35" customFormat="1" x14ac:dyDescent="0.2">
      <c r="A335" s="48"/>
      <c r="C335" s="45"/>
      <c r="D335" s="53"/>
      <c r="E335" s="13"/>
      <c r="F335" s="13"/>
      <c r="G335" s="78"/>
    </row>
    <row r="336" spans="1:7" s="35" customFormat="1" x14ac:dyDescent="0.2">
      <c r="A336" s="48"/>
      <c r="C336" s="45"/>
      <c r="D336" s="53"/>
      <c r="E336" s="13"/>
      <c r="F336" s="13"/>
      <c r="G336" s="78"/>
    </row>
    <row r="337" spans="1:7" s="35" customFormat="1" x14ac:dyDescent="0.2">
      <c r="A337" s="48"/>
      <c r="C337" s="45"/>
      <c r="D337" s="53"/>
      <c r="E337" s="13"/>
      <c r="F337" s="13"/>
      <c r="G337" s="78"/>
    </row>
    <row r="338" spans="1:7" s="35" customFormat="1" x14ac:dyDescent="0.2">
      <c r="A338" s="48"/>
      <c r="C338" s="45"/>
      <c r="D338" s="53"/>
      <c r="E338" s="13"/>
      <c r="F338" s="13"/>
      <c r="G338" s="78"/>
    </row>
    <row r="339" spans="1:7" s="35" customFormat="1" x14ac:dyDescent="0.2">
      <c r="A339" s="48"/>
      <c r="C339" s="45"/>
      <c r="D339" s="53"/>
      <c r="E339" s="13"/>
      <c r="F339" s="13"/>
      <c r="G339" s="78"/>
    </row>
    <row r="340" spans="1:7" s="35" customFormat="1" x14ac:dyDescent="0.2">
      <c r="A340" s="48"/>
      <c r="C340" s="45"/>
      <c r="D340" s="53"/>
      <c r="E340" s="13"/>
      <c r="F340" s="13"/>
      <c r="G340" s="78"/>
    </row>
    <row r="341" spans="1:7" s="35" customFormat="1" x14ac:dyDescent="0.2">
      <c r="A341" s="48"/>
      <c r="C341" s="45"/>
      <c r="D341" s="53"/>
      <c r="E341" s="13"/>
      <c r="F341" s="13"/>
      <c r="G341" s="78"/>
    </row>
    <row r="342" spans="1:7" s="35" customFormat="1" x14ac:dyDescent="0.2">
      <c r="A342" s="48"/>
      <c r="C342" s="45"/>
      <c r="D342" s="53"/>
      <c r="E342" s="13"/>
      <c r="F342" s="13"/>
      <c r="G342" s="78"/>
    </row>
    <row r="343" spans="1:7" s="35" customFormat="1" x14ac:dyDescent="0.2">
      <c r="A343" s="48"/>
      <c r="C343" s="45"/>
      <c r="D343" s="53"/>
      <c r="E343" s="13"/>
      <c r="F343" s="13"/>
      <c r="G343" s="78"/>
    </row>
    <row r="344" spans="1:7" s="35" customFormat="1" x14ac:dyDescent="0.2">
      <c r="A344" s="48"/>
      <c r="C344" s="45"/>
      <c r="D344" s="53"/>
      <c r="E344" s="13"/>
      <c r="F344" s="13"/>
      <c r="G344" s="78"/>
    </row>
    <row r="345" spans="1:7" s="35" customFormat="1" x14ac:dyDescent="0.2">
      <c r="A345" s="48"/>
      <c r="C345" s="45"/>
      <c r="D345" s="53"/>
      <c r="E345" s="13"/>
      <c r="F345" s="13"/>
      <c r="G345" s="78"/>
    </row>
    <row r="346" spans="1:7" s="35" customFormat="1" x14ac:dyDescent="0.2">
      <c r="A346" s="48"/>
      <c r="C346" s="45"/>
      <c r="D346" s="53"/>
      <c r="E346" s="13"/>
      <c r="F346" s="13"/>
      <c r="G346" s="78"/>
    </row>
    <row r="347" spans="1:7" s="35" customFormat="1" x14ac:dyDescent="0.2">
      <c r="A347" s="48"/>
      <c r="C347" s="45"/>
      <c r="D347" s="53"/>
      <c r="E347" s="13"/>
      <c r="F347" s="13"/>
      <c r="G347" s="78"/>
    </row>
    <row r="348" spans="1:7" s="35" customFormat="1" x14ac:dyDescent="0.2">
      <c r="A348" s="48"/>
      <c r="C348" s="45"/>
      <c r="D348" s="53"/>
      <c r="E348" s="13"/>
      <c r="F348" s="13"/>
      <c r="G348" s="78"/>
    </row>
    <row r="349" spans="1:7" s="35" customFormat="1" x14ac:dyDescent="0.2">
      <c r="A349" s="48"/>
      <c r="C349" s="45"/>
      <c r="D349" s="53"/>
      <c r="E349" s="13"/>
      <c r="F349" s="13"/>
      <c r="G349" s="78"/>
    </row>
    <row r="350" spans="1:7" s="35" customFormat="1" x14ac:dyDescent="0.2">
      <c r="A350" s="48"/>
      <c r="C350" s="45"/>
      <c r="D350" s="53"/>
      <c r="E350" s="13"/>
      <c r="F350" s="13"/>
      <c r="G350" s="78"/>
    </row>
    <row r="351" spans="1:7" s="35" customFormat="1" x14ac:dyDescent="0.2">
      <c r="A351" s="48"/>
      <c r="C351" s="45"/>
      <c r="D351" s="53"/>
      <c r="E351" s="13"/>
      <c r="F351" s="13"/>
      <c r="G351" s="78"/>
    </row>
    <row r="352" spans="1:7" s="35" customFormat="1" x14ac:dyDescent="0.2">
      <c r="A352" s="48"/>
      <c r="C352" s="45"/>
      <c r="D352" s="53"/>
      <c r="E352" s="13"/>
      <c r="F352" s="13"/>
      <c r="G352" s="78"/>
    </row>
    <row r="353" spans="1:7" s="35" customFormat="1" x14ac:dyDescent="0.2">
      <c r="A353" s="48"/>
      <c r="C353" s="45"/>
      <c r="D353" s="53"/>
      <c r="E353" s="13"/>
      <c r="F353" s="13"/>
      <c r="G353" s="78"/>
    </row>
    <row r="354" spans="1:7" s="35" customFormat="1" x14ac:dyDescent="0.2">
      <c r="A354" s="48"/>
      <c r="C354" s="45"/>
      <c r="D354" s="53"/>
      <c r="E354" s="13"/>
      <c r="F354" s="13"/>
      <c r="G354" s="78"/>
    </row>
    <row r="355" spans="1:7" s="35" customFormat="1" x14ac:dyDescent="0.2">
      <c r="A355" s="48"/>
      <c r="C355" s="45"/>
      <c r="D355" s="53"/>
      <c r="E355" s="13"/>
      <c r="F355" s="13"/>
      <c r="G355" s="78"/>
    </row>
    <row r="356" spans="1:7" s="35" customFormat="1" x14ac:dyDescent="0.2">
      <c r="A356" s="48"/>
      <c r="C356" s="45"/>
      <c r="D356" s="53"/>
      <c r="E356" s="13"/>
      <c r="F356" s="13"/>
      <c r="G356" s="78"/>
    </row>
    <row r="357" spans="1:7" s="35" customFormat="1" x14ac:dyDescent="0.2">
      <c r="A357" s="48"/>
      <c r="C357" s="45"/>
      <c r="D357" s="53"/>
      <c r="E357" s="13"/>
      <c r="F357" s="13"/>
      <c r="G357" s="78"/>
    </row>
    <row r="358" spans="1:7" s="35" customFormat="1" x14ac:dyDescent="0.2">
      <c r="A358" s="48"/>
      <c r="C358" s="45"/>
      <c r="D358" s="53"/>
      <c r="E358" s="13"/>
      <c r="F358" s="13"/>
      <c r="G358" s="78"/>
    </row>
    <row r="359" spans="1:7" s="35" customFormat="1" x14ac:dyDescent="0.2">
      <c r="A359" s="48"/>
      <c r="C359" s="45"/>
      <c r="D359" s="53"/>
      <c r="E359" s="13"/>
      <c r="F359" s="13"/>
      <c r="G359" s="78"/>
    </row>
    <row r="360" spans="1:7" s="35" customFormat="1" x14ac:dyDescent="0.2">
      <c r="A360" s="48"/>
      <c r="C360" s="45"/>
      <c r="D360" s="53"/>
      <c r="E360" s="13"/>
      <c r="F360" s="13"/>
      <c r="G360" s="78"/>
    </row>
    <row r="361" spans="1:7" s="35" customFormat="1" x14ac:dyDescent="0.2">
      <c r="A361" s="48"/>
      <c r="C361" s="45"/>
      <c r="D361" s="53"/>
      <c r="E361" s="13"/>
      <c r="F361" s="13"/>
      <c r="G361" s="78"/>
    </row>
    <row r="362" spans="1:7" s="35" customFormat="1" x14ac:dyDescent="0.2">
      <c r="A362" s="48"/>
      <c r="C362" s="45"/>
      <c r="D362" s="53"/>
      <c r="E362" s="13"/>
      <c r="F362" s="13"/>
      <c r="G362" s="78"/>
    </row>
    <row r="363" spans="1:7" s="35" customFormat="1" x14ac:dyDescent="0.2">
      <c r="A363" s="48"/>
      <c r="C363" s="45"/>
      <c r="D363" s="53"/>
      <c r="E363" s="13"/>
      <c r="F363" s="13"/>
      <c r="G363" s="78"/>
    </row>
    <row r="364" spans="1:7" s="35" customFormat="1" x14ac:dyDescent="0.2">
      <c r="A364" s="48"/>
      <c r="C364" s="45"/>
      <c r="D364" s="53"/>
      <c r="E364" s="13"/>
      <c r="F364" s="13"/>
      <c r="G364" s="78"/>
    </row>
    <row r="365" spans="1:7" s="35" customFormat="1" x14ac:dyDescent="0.2">
      <c r="A365" s="48"/>
      <c r="C365" s="45"/>
      <c r="D365" s="53"/>
      <c r="E365" s="13"/>
      <c r="F365" s="13"/>
      <c r="G365" s="78"/>
    </row>
    <row r="366" spans="1:7" s="35" customFormat="1" x14ac:dyDescent="0.2">
      <c r="A366" s="48"/>
      <c r="C366" s="45"/>
      <c r="D366" s="53"/>
      <c r="E366" s="13"/>
      <c r="F366" s="13"/>
      <c r="G366" s="78"/>
    </row>
    <row r="367" spans="1:7" s="35" customFormat="1" x14ac:dyDescent="0.2">
      <c r="A367" s="48"/>
      <c r="C367" s="45"/>
      <c r="D367" s="53"/>
      <c r="E367" s="13"/>
      <c r="F367" s="13"/>
      <c r="G367" s="78"/>
    </row>
    <row r="368" spans="1:7" s="35" customFormat="1" x14ac:dyDescent="0.2">
      <c r="A368" s="48"/>
      <c r="C368" s="45"/>
      <c r="D368" s="53"/>
      <c r="E368" s="13"/>
      <c r="F368" s="13"/>
      <c r="G368" s="78"/>
    </row>
    <row r="369" spans="1:7" s="35" customFormat="1" x14ac:dyDescent="0.2">
      <c r="A369" s="48"/>
      <c r="C369" s="45"/>
      <c r="D369" s="53"/>
      <c r="E369" s="13"/>
      <c r="F369" s="13"/>
      <c r="G369" s="78"/>
    </row>
    <row r="370" spans="1:7" s="35" customFormat="1" x14ac:dyDescent="0.2">
      <c r="A370" s="48"/>
      <c r="C370" s="45"/>
      <c r="D370" s="53"/>
      <c r="E370" s="13"/>
      <c r="F370" s="13"/>
      <c r="G370" s="78"/>
    </row>
    <row r="371" spans="1:7" s="35" customFormat="1" x14ac:dyDescent="0.2">
      <c r="A371" s="48"/>
      <c r="C371" s="45"/>
      <c r="D371" s="53"/>
      <c r="E371" s="13"/>
      <c r="F371" s="13"/>
      <c r="G371" s="78"/>
    </row>
    <row r="372" spans="1:7" s="35" customFormat="1" x14ac:dyDescent="0.2">
      <c r="A372" s="48"/>
      <c r="C372" s="45"/>
      <c r="D372" s="53"/>
      <c r="E372" s="13"/>
      <c r="F372" s="13"/>
      <c r="G372" s="78"/>
    </row>
    <row r="373" spans="1:7" s="35" customFormat="1" x14ac:dyDescent="0.2">
      <c r="A373" s="48"/>
      <c r="C373" s="45"/>
      <c r="D373" s="53"/>
      <c r="E373" s="13"/>
      <c r="F373" s="13"/>
      <c r="G373" s="78"/>
    </row>
    <row r="374" spans="1:7" s="35" customFormat="1" x14ac:dyDescent="0.2">
      <c r="A374" s="48"/>
      <c r="C374" s="45"/>
      <c r="D374" s="53"/>
      <c r="E374" s="13"/>
      <c r="F374" s="13"/>
      <c r="G374" s="78"/>
    </row>
    <row r="375" spans="1:7" s="35" customFormat="1" x14ac:dyDescent="0.2">
      <c r="A375" s="48"/>
      <c r="C375" s="45"/>
      <c r="D375" s="53"/>
      <c r="E375" s="13"/>
      <c r="F375" s="13"/>
      <c r="G375" s="78"/>
    </row>
    <row r="376" spans="1:7" s="35" customFormat="1" x14ac:dyDescent="0.2">
      <c r="A376" s="48"/>
      <c r="C376" s="45"/>
      <c r="D376" s="53"/>
      <c r="E376" s="13"/>
      <c r="F376" s="13"/>
      <c r="G376" s="78"/>
    </row>
    <row r="377" spans="1:7" s="35" customFormat="1" x14ac:dyDescent="0.2">
      <c r="A377" s="48"/>
      <c r="C377" s="45"/>
      <c r="D377" s="53"/>
      <c r="E377" s="13"/>
      <c r="F377" s="13"/>
      <c r="G377" s="78"/>
    </row>
    <row r="378" spans="1:7" s="35" customFormat="1" x14ac:dyDescent="0.2">
      <c r="A378" s="48"/>
      <c r="C378" s="45"/>
      <c r="D378" s="53"/>
      <c r="E378" s="13"/>
      <c r="F378" s="13"/>
      <c r="G378" s="78"/>
    </row>
    <row r="379" spans="1:7" s="35" customFormat="1" x14ac:dyDescent="0.2">
      <c r="A379" s="48"/>
      <c r="C379" s="45"/>
      <c r="D379" s="53"/>
      <c r="E379" s="13"/>
      <c r="F379" s="13"/>
      <c r="G379" s="78"/>
    </row>
    <row r="380" spans="1:7" s="35" customFormat="1" x14ac:dyDescent="0.2">
      <c r="A380" s="48"/>
      <c r="C380" s="45"/>
      <c r="D380" s="53"/>
      <c r="E380" s="13"/>
      <c r="F380" s="13"/>
      <c r="G380" s="78"/>
    </row>
    <row r="381" spans="1:7" s="35" customFormat="1" x14ac:dyDescent="0.2">
      <c r="A381" s="48"/>
      <c r="C381" s="45"/>
      <c r="D381" s="53"/>
      <c r="E381" s="13"/>
      <c r="F381" s="13"/>
      <c r="G381" s="78"/>
    </row>
    <row r="382" spans="1:7" s="35" customFormat="1" x14ac:dyDescent="0.2">
      <c r="A382" s="48"/>
      <c r="C382" s="45"/>
      <c r="D382" s="53"/>
      <c r="E382" s="13"/>
      <c r="F382" s="13"/>
      <c r="G382" s="78"/>
    </row>
    <row r="383" spans="1:7" s="35" customFormat="1" x14ac:dyDescent="0.2">
      <c r="A383" s="48"/>
      <c r="C383" s="45"/>
      <c r="D383" s="53"/>
      <c r="E383" s="13"/>
      <c r="F383" s="13"/>
      <c r="G383" s="78"/>
    </row>
    <row r="384" spans="1:7" s="35" customFormat="1" x14ac:dyDescent="0.2">
      <c r="A384" s="48"/>
      <c r="C384" s="45"/>
      <c r="D384" s="53"/>
      <c r="E384" s="13"/>
      <c r="F384" s="13"/>
      <c r="G384" s="78"/>
    </row>
    <row r="385" spans="1:7" s="35" customFormat="1" x14ac:dyDescent="0.2">
      <c r="A385" s="48"/>
      <c r="C385" s="45"/>
      <c r="D385" s="53"/>
      <c r="E385" s="13"/>
      <c r="F385" s="13"/>
      <c r="G385" s="78"/>
    </row>
    <row r="386" spans="1:7" s="35" customFormat="1" x14ac:dyDescent="0.2">
      <c r="A386" s="48"/>
      <c r="C386" s="45"/>
      <c r="D386" s="53"/>
      <c r="E386" s="13"/>
      <c r="F386" s="13"/>
      <c r="G386" s="78"/>
    </row>
    <row r="387" spans="1:7" s="35" customFormat="1" x14ac:dyDescent="0.2">
      <c r="A387" s="48"/>
      <c r="C387" s="45"/>
      <c r="D387" s="53"/>
      <c r="E387" s="13"/>
      <c r="F387" s="13"/>
      <c r="G387" s="78"/>
    </row>
    <row r="388" spans="1:7" s="35" customFormat="1" x14ac:dyDescent="0.2">
      <c r="A388" s="48"/>
      <c r="C388" s="45"/>
      <c r="D388" s="53"/>
      <c r="E388" s="13"/>
      <c r="F388" s="13"/>
      <c r="G388" s="78"/>
    </row>
    <row r="389" spans="1:7" s="35" customFormat="1" x14ac:dyDescent="0.2">
      <c r="A389" s="48"/>
      <c r="C389" s="45"/>
      <c r="D389" s="53"/>
      <c r="E389" s="13"/>
      <c r="F389" s="13"/>
      <c r="G389" s="78"/>
    </row>
    <row r="390" spans="1:7" s="35" customFormat="1" x14ac:dyDescent="0.2">
      <c r="A390" s="48"/>
      <c r="C390" s="45"/>
      <c r="D390" s="53"/>
      <c r="E390" s="13"/>
      <c r="F390" s="13"/>
      <c r="G390" s="78"/>
    </row>
    <row r="391" spans="1:7" s="35" customFormat="1" x14ac:dyDescent="0.2">
      <c r="A391" s="48"/>
      <c r="C391" s="45"/>
      <c r="D391" s="53"/>
      <c r="E391" s="13"/>
      <c r="F391" s="13"/>
      <c r="G391" s="78"/>
    </row>
    <row r="392" spans="1:7" s="35" customFormat="1" x14ac:dyDescent="0.2">
      <c r="A392" s="48"/>
      <c r="C392" s="45"/>
      <c r="D392" s="53"/>
      <c r="E392" s="13"/>
      <c r="F392" s="13"/>
      <c r="G392" s="78"/>
    </row>
    <row r="393" spans="1:7" s="35" customFormat="1" x14ac:dyDescent="0.2">
      <c r="A393" s="48"/>
      <c r="C393" s="45"/>
      <c r="D393" s="53"/>
      <c r="E393" s="13"/>
      <c r="F393" s="13"/>
      <c r="G393" s="78"/>
    </row>
    <row r="394" spans="1:7" s="35" customFormat="1" x14ac:dyDescent="0.2">
      <c r="A394" s="48"/>
      <c r="C394" s="45"/>
      <c r="D394" s="53"/>
      <c r="E394" s="13"/>
      <c r="F394" s="13"/>
      <c r="G394" s="78"/>
    </row>
    <row r="395" spans="1:7" s="35" customFormat="1" x14ac:dyDescent="0.2">
      <c r="A395" s="48"/>
      <c r="C395" s="45"/>
      <c r="D395" s="53"/>
      <c r="E395" s="13"/>
      <c r="F395" s="13"/>
      <c r="G395" s="78"/>
    </row>
    <row r="396" spans="1:7" s="35" customFormat="1" x14ac:dyDescent="0.2">
      <c r="A396" s="48"/>
      <c r="C396" s="45"/>
      <c r="D396" s="53"/>
      <c r="E396" s="13"/>
      <c r="F396" s="13"/>
      <c r="G396" s="78"/>
    </row>
    <row r="397" spans="1:7" s="35" customFormat="1" x14ac:dyDescent="0.2">
      <c r="A397" s="48"/>
      <c r="C397" s="45"/>
      <c r="D397" s="53"/>
      <c r="E397" s="13"/>
      <c r="F397" s="13"/>
      <c r="G397" s="78"/>
    </row>
    <row r="398" spans="1:7" s="35" customFormat="1" x14ac:dyDescent="0.2">
      <c r="A398" s="48"/>
      <c r="C398" s="45"/>
      <c r="D398" s="53"/>
      <c r="E398" s="13"/>
      <c r="F398" s="13"/>
      <c r="G398" s="78"/>
    </row>
    <row r="399" spans="1:7" s="35" customFormat="1" x14ac:dyDescent="0.2">
      <c r="A399" s="48"/>
      <c r="C399" s="45"/>
      <c r="D399" s="53"/>
      <c r="E399" s="13"/>
      <c r="F399" s="13"/>
      <c r="G399" s="78"/>
    </row>
    <row r="400" spans="1:7" s="35" customFormat="1" x14ac:dyDescent="0.2">
      <c r="A400" s="48"/>
      <c r="C400" s="45"/>
      <c r="D400" s="53"/>
      <c r="E400" s="13"/>
      <c r="F400" s="13"/>
      <c r="G400" s="78"/>
    </row>
    <row r="401" spans="1:7" s="35" customFormat="1" x14ac:dyDescent="0.2">
      <c r="A401" s="48"/>
      <c r="C401" s="45"/>
      <c r="D401" s="53"/>
      <c r="E401" s="13"/>
      <c r="F401" s="13"/>
      <c r="G401" s="78"/>
    </row>
    <row r="402" spans="1:7" s="35" customFormat="1" x14ac:dyDescent="0.2">
      <c r="A402" s="48"/>
      <c r="C402" s="45"/>
      <c r="D402" s="53"/>
      <c r="E402" s="13"/>
      <c r="F402" s="13"/>
      <c r="G402" s="78"/>
    </row>
    <row r="403" spans="1:7" s="35" customFormat="1" x14ac:dyDescent="0.2">
      <c r="A403" s="48"/>
      <c r="C403" s="45"/>
      <c r="D403" s="53"/>
      <c r="E403" s="13"/>
      <c r="F403" s="13"/>
      <c r="G403" s="78"/>
    </row>
    <row r="404" spans="1:7" s="35" customFormat="1" x14ac:dyDescent="0.2">
      <c r="A404" s="48"/>
      <c r="C404" s="45"/>
      <c r="D404" s="53"/>
      <c r="E404" s="13"/>
      <c r="F404" s="13"/>
      <c r="G404" s="78"/>
    </row>
    <row r="405" spans="1:7" s="35" customFormat="1" x14ac:dyDescent="0.2">
      <c r="A405" s="48"/>
      <c r="C405" s="45"/>
      <c r="D405" s="53"/>
      <c r="E405" s="13"/>
      <c r="F405" s="13"/>
      <c r="G405" s="78"/>
    </row>
    <row r="406" spans="1:7" s="35" customFormat="1" x14ac:dyDescent="0.2">
      <c r="A406" s="48"/>
      <c r="C406" s="45"/>
      <c r="D406" s="53"/>
      <c r="E406" s="13"/>
      <c r="F406" s="13"/>
      <c r="G406" s="78"/>
    </row>
    <row r="407" spans="1:7" s="35" customFormat="1" x14ac:dyDescent="0.2">
      <c r="A407" s="48"/>
      <c r="C407" s="45"/>
      <c r="D407" s="53"/>
      <c r="E407" s="13"/>
      <c r="F407" s="13"/>
      <c r="G407" s="78"/>
    </row>
  </sheetData>
  <sheetProtection algorithmName="SHA-512" hashValue="LSo9q6mSs2O/T96bSsLcMa+Avt9yA/7kuSf7yNV0tQZQu5f9l9FWWJjEYawWQfLfjm+PvfXVCBVnVxRliSd8+g==" saltValue="oqEkOpiKKqy0YPpfZH4hsw==" spinCount="100000" sheet="1" formatCells="0" formatColumns="0"/>
  <phoneticPr fontId="1" type="noConversion"/>
  <pageMargins left="0.98425196850393704" right="0.39370078740157483" top="0.98425196850393704" bottom="0.98425196850393704" header="0.51181102362204722" footer="0"/>
  <pageSetup paperSize="9" scale="78" orientation="portrait" horizontalDpi="4294967293" verticalDpi="300" r:id="rId1"/>
  <headerFooter alignWithMargins="0">
    <oddHeader>&amp;R&amp;8
&amp;"Times New Roman,Poševno"&amp;10Št.projekta: 705/2018</oddHeader>
    <oddFooter>&amp;C3.4.2.3.2 PREDRAČUN Z REKAPITULACIJO - 2. FAZA</oddFooter>
  </headerFooter>
  <rowBreaks count="4" manualBreakCount="4">
    <brk id="41" max="10" man="1"/>
    <brk id="80" max="10" man="1"/>
    <brk id="201" max="6" man="1"/>
    <brk id="226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7DBE-3BCB-479F-AC62-EAE2D32E4DD0}">
  <dimension ref="A2:H69"/>
  <sheetViews>
    <sheetView topLeftCell="A58" workbookViewId="0">
      <selection activeCell="F69" sqref="F69"/>
    </sheetView>
  </sheetViews>
  <sheetFormatPr defaultRowHeight="14.25" x14ac:dyDescent="0.2"/>
  <cols>
    <col min="1" max="1" width="3.28515625" style="81" bestFit="1" customWidth="1"/>
    <col min="2" max="2" width="52.85546875" style="93" customWidth="1"/>
    <col min="3" max="3" width="7" style="86" customWidth="1"/>
    <col min="4" max="4" width="8.7109375" style="87" bestFit="1" customWidth="1"/>
    <col min="5" max="5" width="12.28515625" style="88" bestFit="1" customWidth="1"/>
    <col min="6" max="6" width="12.42578125" style="88" bestFit="1" customWidth="1"/>
    <col min="7" max="7" width="16.28515625" style="85" bestFit="1" customWidth="1"/>
    <col min="8" max="8" width="12.7109375" style="85" bestFit="1" customWidth="1"/>
    <col min="9" max="256" width="9.140625" style="85"/>
    <col min="257" max="257" width="5.7109375" style="85" customWidth="1"/>
    <col min="258" max="258" width="48.7109375" style="85" customWidth="1"/>
    <col min="259" max="259" width="6.140625" style="85" bestFit="1" customWidth="1"/>
    <col min="260" max="260" width="6.7109375" style="85" customWidth="1"/>
    <col min="261" max="261" width="13.85546875" style="85" customWidth="1"/>
    <col min="262" max="262" width="17.7109375" style="85" customWidth="1"/>
    <col min="263" max="263" width="16.28515625" style="85" bestFit="1" customWidth="1"/>
    <col min="264" max="264" width="12.7109375" style="85" bestFit="1" customWidth="1"/>
    <col min="265" max="512" width="9.140625" style="85"/>
    <col min="513" max="513" width="5.7109375" style="85" customWidth="1"/>
    <col min="514" max="514" width="48.7109375" style="85" customWidth="1"/>
    <col min="515" max="515" width="6.140625" style="85" bestFit="1" customWidth="1"/>
    <col min="516" max="516" width="6.7109375" style="85" customWidth="1"/>
    <col min="517" max="517" width="13.85546875" style="85" customWidth="1"/>
    <col min="518" max="518" width="17.7109375" style="85" customWidth="1"/>
    <col min="519" max="519" width="16.28515625" style="85" bestFit="1" customWidth="1"/>
    <col min="520" max="520" width="12.7109375" style="85" bestFit="1" customWidth="1"/>
    <col min="521" max="768" width="9.140625" style="85"/>
    <col min="769" max="769" width="5.7109375" style="85" customWidth="1"/>
    <col min="770" max="770" width="48.7109375" style="85" customWidth="1"/>
    <col min="771" max="771" width="6.140625" style="85" bestFit="1" customWidth="1"/>
    <col min="772" max="772" width="6.7109375" style="85" customWidth="1"/>
    <col min="773" max="773" width="13.85546875" style="85" customWidth="1"/>
    <col min="774" max="774" width="17.7109375" style="85" customWidth="1"/>
    <col min="775" max="775" width="16.28515625" style="85" bestFit="1" customWidth="1"/>
    <col min="776" max="776" width="12.7109375" style="85" bestFit="1" customWidth="1"/>
    <col min="777" max="1024" width="9.140625" style="85"/>
    <col min="1025" max="1025" width="5.7109375" style="85" customWidth="1"/>
    <col min="1026" max="1026" width="48.7109375" style="85" customWidth="1"/>
    <col min="1027" max="1027" width="6.140625" style="85" bestFit="1" customWidth="1"/>
    <col min="1028" max="1028" width="6.7109375" style="85" customWidth="1"/>
    <col min="1029" max="1029" width="13.85546875" style="85" customWidth="1"/>
    <col min="1030" max="1030" width="17.7109375" style="85" customWidth="1"/>
    <col min="1031" max="1031" width="16.28515625" style="85" bestFit="1" customWidth="1"/>
    <col min="1032" max="1032" width="12.7109375" style="85" bestFit="1" customWidth="1"/>
    <col min="1033" max="1280" width="9.140625" style="85"/>
    <col min="1281" max="1281" width="5.7109375" style="85" customWidth="1"/>
    <col min="1282" max="1282" width="48.7109375" style="85" customWidth="1"/>
    <col min="1283" max="1283" width="6.140625" style="85" bestFit="1" customWidth="1"/>
    <col min="1284" max="1284" width="6.7109375" style="85" customWidth="1"/>
    <col min="1285" max="1285" width="13.85546875" style="85" customWidth="1"/>
    <col min="1286" max="1286" width="17.7109375" style="85" customWidth="1"/>
    <col min="1287" max="1287" width="16.28515625" style="85" bestFit="1" customWidth="1"/>
    <col min="1288" max="1288" width="12.7109375" style="85" bestFit="1" customWidth="1"/>
    <col min="1289" max="1536" width="9.140625" style="85"/>
    <col min="1537" max="1537" width="5.7109375" style="85" customWidth="1"/>
    <col min="1538" max="1538" width="48.7109375" style="85" customWidth="1"/>
    <col min="1539" max="1539" width="6.140625" style="85" bestFit="1" customWidth="1"/>
    <col min="1540" max="1540" width="6.7109375" style="85" customWidth="1"/>
    <col min="1541" max="1541" width="13.85546875" style="85" customWidth="1"/>
    <col min="1542" max="1542" width="17.7109375" style="85" customWidth="1"/>
    <col min="1543" max="1543" width="16.28515625" style="85" bestFit="1" customWidth="1"/>
    <col min="1544" max="1544" width="12.7109375" style="85" bestFit="1" customWidth="1"/>
    <col min="1545" max="1792" width="9.140625" style="85"/>
    <col min="1793" max="1793" width="5.7109375" style="85" customWidth="1"/>
    <col min="1794" max="1794" width="48.7109375" style="85" customWidth="1"/>
    <col min="1795" max="1795" width="6.140625" style="85" bestFit="1" customWidth="1"/>
    <col min="1796" max="1796" width="6.7109375" style="85" customWidth="1"/>
    <col min="1797" max="1797" width="13.85546875" style="85" customWidth="1"/>
    <col min="1798" max="1798" width="17.7109375" style="85" customWidth="1"/>
    <col min="1799" max="1799" width="16.28515625" style="85" bestFit="1" customWidth="1"/>
    <col min="1800" max="1800" width="12.7109375" style="85" bestFit="1" customWidth="1"/>
    <col min="1801" max="2048" width="9.140625" style="85"/>
    <col min="2049" max="2049" width="5.7109375" style="85" customWidth="1"/>
    <col min="2050" max="2050" width="48.7109375" style="85" customWidth="1"/>
    <col min="2051" max="2051" width="6.140625" style="85" bestFit="1" customWidth="1"/>
    <col min="2052" max="2052" width="6.7109375" style="85" customWidth="1"/>
    <col min="2053" max="2053" width="13.85546875" style="85" customWidth="1"/>
    <col min="2054" max="2054" width="17.7109375" style="85" customWidth="1"/>
    <col min="2055" max="2055" width="16.28515625" style="85" bestFit="1" customWidth="1"/>
    <col min="2056" max="2056" width="12.7109375" style="85" bestFit="1" customWidth="1"/>
    <col min="2057" max="2304" width="9.140625" style="85"/>
    <col min="2305" max="2305" width="5.7109375" style="85" customWidth="1"/>
    <col min="2306" max="2306" width="48.7109375" style="85" customWidth="1"/>
    <col min="2307" max="2307" width="6.140625" style="85" bestFit="1" customWidth="1"/>
    <col min="2308" max="2308" width="6.7109375" style="85" customWidth="1"/>
    <col min="2309" max="2309" width="13.85546875" style="85" customWidth="1"/>
    <col min="2310" max="2310" width="17.7109375" style="85" customWidth="1"/>
    <col min="2311" max="2311" width="16.28515625" style="85" bestFit="1" customWidth="1"/>
    <col min="2312" max="2312" width="12.7109375" style="85" bestFit="1" customWidth="1"/>
    <col min="2313" max="2560" width="9.140625" style="85"/>
    <col min="2561" max="2561" width="5.7109375" style="85" customWidth="1"/>
    <col min="2562" max="2562" width="48.7109375" style="85" customWidth="1"/>
    <col min="2563" max="2563" width="6.140625" style="85" bestFit="1" customWidth="1"/>
    <col min="2564" max="2564" width="6.7109375" style="85" customWidth="1"/>
    <col min="2565" max="2565" width="13.85546875" style="85" customWidth="1"/>
    <col min="2566" max="2566" width="17.7109375" style="85" customWidth="1"/>
    <col min="2567" max="2567" width="16.28515625" style="85" bestFit="1" customWidth="1"/>
    <col min="2568" max="2568" width="12.7109375" style="85" bestFit="1" customWidth="1"/>
    <col min="2569" max="2816" width="9.140625" style="85"/>
    <col min="2817" max="2817" width="5.7109375" style="85" customWidth="1"/>
    <col min="2818" max="2818" width="48.7109375" style="85" customWidth="1"/>
    <col min="2819" max="2819" width="6.140625" style="85" bestFit="1" customWidth="1"/>
    <col min="2820" max="2820" width="6.7109375" style="85" customWidth="1"/>
    <col min="2821" max="2821" width="13.85546875" style="85" customWidth="1"/>
    <col min="2822" max="2822" width="17.7109375" style="85" customWidth="1"/>
    <col min="2823" max="2823" width="16.28515625" style="85" bestFit="1" customWidth="1"/>
    <col min="2824" max="2824" width="12.7109375" style="85" bestFit="1" customWidth="1"/>
    <col min="2825" max="3072" width="9.140625" style="85"/>
    <col min="3073" max="3073" width="5.7109375" style="85" customWidth="1"/>
    <col min="3074" max="3074" width="48.7109375" style="85" customWidth="1"/>
    <col min="3075" max="3075" width="6.140625" style="85" bestFit="1" customWidth="1"/>
    <col min="3076" max="3076" width="6.7109375" style="85" customWidth="1"/>
    <col min="3077" max="3077" width="13.85546875" style="85" customWidth="1"/>
    <col min="3078" max="3078" width="17.7109375" style="85" customWidth="1"/>
    <col min="3079" max="3079" width="16.28515625" style="85" bestFit="1" customWidth="1"/>
    <col min="3080" max="3080" width="12.7109375" style="85" bestFit="1" customWidth="1"/>
    <col min="3081" max="3328" width="9.140625" style="85"/>
    <col min="3329" max="3329" width="5.7109375" style="85" customWidth="1"/>
    <col min="3330" max="3330" width="48.7109375" style="85" customWidth="1"/>
    <col min="3331" max="3331" width="6.140625" style="85" bestFit="1" customWidth="1"/>
    <col min="3332" max="3332" width="6.7109375" style="85" customWidth="1"/>
    <col min="3333" max="3333" width="13.85546875" style="85" customWidth="1"/>
    <col min="3334" max="3334" width="17.7109375" style="85" customWidth="1"/>
    <col min="3335" max="3335" width="16.28515625" style="85" bestFit="1" customWidth="1"/>
    <col min="3336" max="3336" width="12.7109375" style="85" bestFit="1" customWidth="1"/>
    <col min="3337" max="3584" width="9.140625" style="85"/>
    <col min="3585" max="3585" width="5.7109375" style="85" customWidth="1"/>
    <col min="3586" max="3586" width="48.7109375" style="85" customWidth="1"/>
    <col min="3587" max="3587" width="6.140625" style="85" bestFit="1" customWidth="1"/>
    <col min="3588" max="3588" width="6.7109375" style="85" customWidth="1"/>
    <col min="3589" max="3589" width="13.85546875" style="85" customWidth="1"/>
    <col min="3590" max="3590" width="17.7109375" style="85" customWidth="1"/>
    <col min="3591" max="3591" width="16.28515625" style="85" bestFit="1" customWidth="1"/>
    <col min="3592" max="3592" width="12.7109375" style="85" bestFit="1" customWidth="1"/>
    <col min="3593" max="3840" width="9.140625" style="85"/>
    <col min="3841" max="3841" width="5.7109375" style="85" customWidth="1"/>
    <col min="3842" max="3842" width="48.7109375" style="85" customWidth="1"/>
    <col min="3843" max="3843" width="6.140625" style="85" bestFit="1" customWidth="1"/>
    <col min="3844" max="3844" width="6.7109375" style="85" customWidth="1"/>
    <col min="3845" max="3845" width="13.85546875" style="85" customWidth="1"/>
    <col min="3846" max="3846" width="17.7109375" style="85" customWidth="1"/>
    <col min="3847" max="3847" width="16.28515625" style="85" bestFit="1" customWidth="1"/>
    <col min="3848" max="3848" width="12.7109375" style="85" bestFit="1" customWidth="1"/>
    <col min="3849" max="4096" width="9.140625" style="85"/>
    <col min="4097" max="4097" width="5.7109375" style="85" customWidth="1"/>
    <col min="4098" max="4098" width="48.7109375" style="85" customWidth="1"/>
    <col min="4099" max="4099" width="6.140625" style="85" bestFit="1" customWidth="1"/>
    <col min="4100" max="4100" width="6.7109375" style="85" customWidth="1"/>
    <col min="4101" max="4101" width="13.85546875" style="85" customWidth="1"/>
    <col min="4102" max="4102" width="17.7109375" style="85" customWidth="1"/>
    <col min="4103" max="4103" width="16.28515625" style="85" bestFit="1" customWidth="1"/>
    <col min="4104" max="4104" width="12.7109375" style="85" bestFit="1" customWidth="1"/>
    <col min="4105" max="4352" width="9.140625" style="85"/>
    <col min="4353" max="4353" width="5.7109375" style="85" customWidth="1"/>
    <col min="4354" max="4354" width="48.7109375" style="85" customWidth="1"/>
    <col min="4355" max="4355" width="6.140625" style="85" bestFit="1" customWidth="1"/>
    <col min="4356" max="4356" width="6.7109375" style="85" customWidth="1"/>
    <col min="4357" max="4357" width="13.85546875" style="85" customWidth="1"/>
    <col min="4358" max="4358" width="17.7109375" style="85" customWidth="1"/>
    <col min="4359" max="4359" width="16.28515625" style="85" bestFit="1" customWidth="1"/>
    <col min="4360" max="4360" width="12.7109375" style="85" bestFit="1" customWidth="1"/>
    <col min="4361" max="4608" width="9.140625" style="85"/>
    <col min="4609" max="4609" width="5.7109375" style="85" customWidth="1"/>
    <col min="4610" max="4610" width="48.7109375" style="85" customWidth="1"/>
    <col min="4611" max="4611" width="6.140625" style="85" bestFit="1" customWidth="1"/>
    <col min="4612" max="4612" width="6.7109375" style="85" customWidth="1"/>
    <col min="4613" max="4613" width="13.85546875" style="85" customWidth="1"/>
    <col min="4614" max="4614" width="17.7109375" style="85" customWidth="1"/>
    <col min="4615" max="4615" width="16.28515625" style="85" bestFit="1" customWidth="1"/>
    <col min="4616" max="4616" width="12.7109375" style="85" bestFit="1" customWidth="1"/>
    <col min="4617" max="4864" width="9.140625" style="85"/>
    <col min="4865" max="4865" width="5.7109375" style="85" customWidth="1"/>
    <col min="4866" max="4866" width="48.7109375" style="85" customWidth="1"/>
    <col min="4867" max="4867" width="6.140625" style="85" bestFit="1" customWidth="1"/>
    <col min="4868" max="4868" width="6.7109375" style="85" customWidth="1"/>
    <col min="4869" max="4869" width="13.85546875" style="85" customWidth="1"/>
    <col min="4870" max="4870" width="17.7109375" style="85" customWidth="1"/>
    <col min="4871" max="4871" width="16.28515625" style="85" bestFit="1" customWidth="1"/>
    <col min="4872" max="4872" width="12.7109375" style="85" bestFit="1" customWidth="1"/>
    <col min="4873" max="5120" width="9.140625" style="85"/>
    <col min="5121" max="5121" width="5.7109375" style="85" customWidth="1"/>
    <col min="5122" max="5122" width="48.7109375" style="85" customWidth="1"/>
    <col min="5123" max="5123" width="6.140625" style="85" bestFit="1" customWidth="1"/>
    <col min="5124" max="5124" width="6.7109375" style="85" customWidth="1"/>
    <col min="5125" max="5125" width="13.85546875" style="85" customWidth="1"/>
    <col min="5126" max="5126" width="17.7109375" style="85" customWidth="1"/>
    <col min="5127" max="5127" width="16.28515625" style="85" bestFit="1" customWidth="1"/>
    <col min="5128" max="5128" width="12.7109375" style="85" bestFit="1" customWidth="1"/>
    <col min="5129" max="5376" width="9.140625" style="85"/>
    <col min="5377" max="5377" width="5.7109375" style="85" customWidth="1"/>
    <col min="5378" max="5378" width="48.7109375" style="85" customWidth="1"/>
    <col min="5379" max="5379" width="6.140625" style="85" bestFit="1" customWidth="1"/>
    <col min="5380" max="5380" width="6.7109375" style="85" customWidth="1"/>
    <col min="5381" max="5381" width="13.85546875" style="85" customWidth="1"/>
    <col min="5382" max="5382" width="17.7109375" style="85" customWidth="1"/>
    <col min="5383" max="5383" width="16.28515625" style="85" bestFit="1" customWidth="1"/>
    <col min="5384" max="5384" width="12.7109375" style="85" bestFit="1" customWidth="1"/>
    <col min="5385" max="5632" width="9.140625" style="85"/>
    <col min="5633" max="5633" width="5.7109375" style="85" customWidth="1"/>
    <col min="5634" max="5634" width="48.7109375" style="85" customWidth="1"/>
    <col min="5635" max="5635" width="6.140625" style="85" bestFit="1" customWidth="1"/>
    <col min="5636" max="5636" width="6.7109375" style="85" customWidth="1"/>
    <col min="5637" max="5637" width="13.85546875" style="85" customWidth="1"/>
    <col min="5638" max="5638" width="17.7109375" style="85" customWidth="1"/>
    <col min="5639" max="5639" width="16.28515625" style="85" bestFit="1" customWidth="1"/>
    <col min="5640" max="5640" width="12.7109375" style="85" bestFit="1" customWidth="1"/>
    <col min="5641" max="5888" width="9.140625" style="85"/>
    <col min="5889" max="5889" width="5.7109375" style="85" customWidth="1"/>
    <col min="5890" max="5890" width="48.7109375" style="85" customWidth="1"/>
    <col min="5891" max="5891" width="6.140625" style="85" bestFit="1" customWidth="1"/>
    <col min="5892" max="5892" width="6.7109375" style="85" customWidth="1"/>
    <col min="5893" max="5893" width="13.85546875" style="85" customWidth="1"/>
    <col min="5894" max="5894" width="17.7109375" style="85" customWidth="1"/>
    <col min="5895" max="5895" width="16.28515625" style="85" bestFit="1" customWidth="1"/>
    <col min="5896" max="5896" width="12.7109375" style="85" bestFit="1" customWidth="1"/>
    <col min="5897" max="6144" width="9.140625" style="85"/>
    <col min="6145" max="6145" width="5.7109375" style="85" customWidth="1"/>
    <col min="6146" max="6146" width="48.7109375" style="85" customWidth="1"/>
    <col min="6147" max="6147" width="6.140625" style="85" bestFit="1" customWidth="1"/>
    <col min="6148" max="6148" width="6.7109375" style="85" customWidth="1"/>
    <col min="6149" max="6149" width="13.85546875" style="85" customWidth="1"/>
    <col min="6150" max="6150" width="17.7109375" style="85" customWidth="1"/>
    <col min="6151" max="6151" width="16.28515625" style="85" bestFit="1" customWidth="1"/>
    <col min="6152" max="6152" width="12.7109375" style="85" bestFit="1" customWidth="1"/>
    <col min="6153" max="6400" width="9.140625" style="85"/>
    <col min="6401" max="6401" width="5.7109375" style="85" customWidth="1"/>
    <col min="6402" max="6402" width="48.7109375" style="85" customWidth="1"/>
    <col min="6403" max="6403" width="6.140625" style="85" bestFit="1" customWidth="1"/>
    <col min="6404" max="6404" width="6.7109375" style="85" customWidth="1"/>
    <col min="6405" max="6405" width="13.85546875" style="85" customWidth="1"/>
    <col min="6406" max="6406" width="17.7109375" style="85" customWidth="1"/>
    <col min="6407" max="6407" width="16.28515625" style="85" bestFit="1" customWidth="1"/>
    <col min="6408" max="6408" width="12.7109375" style="85" bestFit="1" customWidth="1"/>
    <col min="6409" max="6656" width="9.140625" style="85"/>
    <col min="6657" max="6657" width="5.7109375" style="85" customWidth="1"/>
    <col min="6658" max="6658" width="48.7109375" style="85" customWidth="1"/>
    <col min="6659" max="6659" width="6.140625" style="85" bestFit="1" customWidth="1"/>
    <col min="6660" max="6660" width="6.7109375" style="85" customWidth="1"/>
    <col min="6661" max="6661" width="13.85546875" style="85" customWidth="1"/>
    <col min="6662" max="6662" width="17.7109375" style="85" customWidth="1"/>
    <col min="6663" max="6663" width="16.28515625" style="85" bestFit="1" customWidth="1"/>
    <col min="6664" max="6664" width="12.7109375" style="85" bestFit="1" customWidth="1"/>
    <col min="6665" max="6912" width="9.140625" style="85"/>
    <col min="6913" max="6913" width="5.7109375" style="85" customWidth="1"/>
    <col min="6914" max="6914" width="48.7109375" style="85" customWidth="1"/>
    <col min="6915" max="6915" width="6.140625" style="85" bestFit="1" customWidth="1"/>
    <col min="6916" max="6916" width="6.7109375" style="85" customWidth="1"/>
    <col min="6917" max="6917" width="13.85546875" style="85" customWidth="1"/>
    <col min="6918" max="6918" width="17.7109375" style="85" customWidth="1"/>
    <col min="6919" max="6919" width="16.28515625" style="85" bestFit="1" customWidth="1"/>
    <col min="6920" max="6920" width="12.7109375" style="85" bestFit="1" customWidth="1"/>
    <col min="6921" max="7168" width="9.140625" style="85"/>
    <col min="7169" max="7169" width="5.7109375" style="85" customWidth="1"/>
    <col min="7170" max="7170" width="48.7109375" style="85" customWidth="1"/>
    <col min="7171" max="7171" width="6.140625" style="85" bestFit="1" customWidth="1"/>
    <col min="7172" max="7172" width="6.7109375" style="85" customWidth="1"/>
    <col min="7173" max="7173" width="13.85546875" style="85" customWidth="1"/>
    <col min="7174" max="7174" width="17.7109375" style="85" customWidth="1"/>
    <col min="7175" max="7175" width="16.28515625" style="85" bestFit="1" customWidth="1"/>
    <col min="7176" max="7176" width="12.7109375" style="85" bestFit="1" customWidth="1"/>
    <col min="7177" max="7424" width="9.140625" style="85"/>
    <col min="7425" max="7425" width="5.7109375" style="85" customWidth="1"/>
    <col min="7426" max="7426" width="48.7109375" style="85" customWidth="1"/>
    <col min="7427" max="7427" width="6.140625" style="85" bestFit="1" customWidth="1"/>
    <col min="7428" max="7428" width="6.7109375" style="85" customWidth="1"/>
    <col min="7429" max="7429" width="13.85546875" style="85" customWidth="1"/>
    <col min="7430" max="7430" width="17.7109375" style="85" customWidth="1"/>
    <col min="7431" max="7431" width="16.28515625" style="85" bestFit="1" customWidth="1"/>
    <col min="7432" max="7432" width="12.7109375" style="85" bestFit="1" customWidth="1"/>
    <col min="7433" max="7680" width="9.140625" style="85"/>
    <col min="7681" max="7681" width="5.7109375" style="85" customWidth="1"/>
    <col min="7682" max="7682" width="48.7109375" style="85" customWidth="1"/>
    <col min="7683" max="7683" width="6.140625" style="85" bestFit="1" customWidth="1"/>
    <col min="7684" max="7684" width="6.7109375" style="85" customWidth="1"/>
    <col min="7685" max="7685" width="13.85546875" style="85" customWidth="1"/>
    <col min="7686" max="7686" width="17.7109375" style="85" customWidth="1"/>
    <col min="7687" max="7687" width="16.28515625" style="85" bestFit="1" customWidth="1"/>
    <col min="7688" max="7688" width="12.7109375" style="85" bestFit="1" customWidth="1"/>
    <col min="7689" max="7936" width="9.140625" style="85"/>
    <col min="7937" max="7937" width="5.7109375" style="85" customWidth="1"/>
    <col min="7938" max="7938" width="48.7109375" style="85" customWidth="1"/>
    <col min="7939" max="7939" width="6.140625" style="85" bestFit="1" customWidth="1"/>
    <col min="7940" max="7940" width="6.7109375" style="85" customWidth="1"/>
    <col min="7941" max="7941" width="13.85546875" style="85" customWidth="1"/>
    <col min="7942" max="7942" width="17.7109375" style="85" customWidth="1"/>
    <col min="7943" max="7943" width="16.28515625" style="85" bestFit="1" customWidth="1"/>
    <col min="7944" max="7944" width="12.7109375" style="85" bestFit="1" customWidth="1"/>
    <col min="7945" max="8192" width="9.140625" style="85"/>
    <col min="8193" max="8193" width="5.7109375" style="85" customWidth="1"/>
    <col min="8194" max="8194" width="48.7109375" style="85" customWidth="1"/>
    <col min="8195" max="8195" width="6.140625" style="85" bestFit="1" customWidth="1"/>
    <col min="8196" max="8196" width="6.7109375" style="85" customWidth="1"/>
    <col min="8197" max="8197" width="13.85546875" style="85" customWidth="1"/>
    <col min="8198" max="8198" width="17.7109375" style="85" customWidth="1"/>
    <col min="8199" max="8199" width="16.28515625" style="85" bestFit="1" customWidth="1"/>
    <col min="8200" max="8200" width="12.7109375" style="85" bestFit="1" customWidth="1"/>
    <col min="8201" max="8448" width="9.140625" style="85"/>
    <col min="8449" max="8449" width="5.7109375" style="85" customWidth="1"/>
    <col min="8450" max="8450" width="48.7109375" style="85" customWidth="1"/>
    <col min="8451" max="8451" width="6.140625" style="85" bestFit="1" customWidth="1"/>
    <col min="8452" max="8452" width="6.7109375" style="85" customWidth="1"/>
    <col min="8453" max="8453" width="13.85546875" style="85" customWidth="1"/>
    <col min="8454" max="8454" width="17.7109375" style="85" customWidth="1"/>
    <col min="8455" max="8455" width="16.28515625" style="85" bestFit="1" customWidth="1"/>
    <col min="8456" max="8456" width="12.7109375" style="85" bestFit="1" customWidth="1"/>
    <col min="8457" max="8704" width="9.140625" style="85"/>
    <col min="8705" max="8705" width="5.7109375" style="85" customWidth="1"/>
    <col min="8706" max="8706" width="48.7109375" style="85" customWidth="1"/>
    <col min="8707" max="8707" width="6.140625" style="85" bestFit="1" customWidth="1"/>
    <col min="8708" max="8708" width="6.7109375" style="85" customWidth="1"/>
    <col min="8709" max="8709" width="13.85546875" style="85" customWidth="1"/>
    <col min="8710" max="8710" width="17.7109375" style="85" customWidth="1"/>
    <col min="8711" max="8711" width="16.28515625" style="85" bestFit="1" customWidth="1"/>
    <col min="8712" max="8712" width="12.7109375" style="85" bestFit="1" customWidth="1"/>
    <col min="8713" max="8960" width="9.140625" style="85"/>
    <col min="8961" max="8961" width="5.7109375" style="85" customWidth="1"/>
    <col min="8962" max="8962" width="48.7109375" style="85" customWidth="1"/>
    <col min="8963" max="8963" width="6.140625" style="85" bestFit="1" customWidth="1"/>
    <col min="8964" max="8964" width="6.7109375" style="85" customWidth="1"/>
    <col min="8965" max="8965" width="13.85546875" style="85" customWidth="1"/>
    <col min="8966" max="8966" width="17.7109375" style="85" customWidth="1"/>
    <col min="8967" max="8967" width="16.28515625" style="85" bestFit="1" customWidth="1"/>
    <col min="8968" max="8968" width="12.7109375" style="85" bestFit="1" customWidth="1"/>
    <col min="8969" max="9216" width="9.140625" style="85"/>
    <col min="9217" max="9217" width="5.7109375" style="85" customWidth="1"/>
    <col min="9218" max="9218" width="48.7109375" style="85" customWidth="1"/>
    <col min="9219" max="9219" width="6.140625" style="85" bestFit="1" customWidth="1"/>
    <col min="9220" max="9220" width="6.7109375" style="85" customWidth="1"/>
    <col min="9221" max="9221" width="13.85546875" style="85" customWidth="1"/>
    <col min="9222" max="9222" width="17.7109375" style="85" customWidth="1"/>
    <col min="9223" max="9223" width="16.28515625" style="85" bestFit="1" customWidth="1"/>
    <col min="9224" max="9224" width="12.7109375" style="85" bestFit="1" customWidth="1"/>
    <col min="9225" max="9472" width="9.140625" style="85"/>
    <col min="9473" max="9473" width="5.7109375" style="85" customWidth="1"/>
    <col min="9474" max="9474" width="48.7109375" style="85" customWidth="1"/>
    <col min="9475" max="9475" width="6.140625" style="85" bestFit="1" customWidth="1"/>
    <col min="9476" max="9476" width="6.7109375" style="85" customWidth="1"/>
    <col min="9477" max="9477" width="13.85546875" style="85" customWidth="1"/>
    <col min="9478" max="9478" width="17.7109375" style="85" customWidth="1"/>
    <col min="9479" max="9479" width="16.28515625" style="85" bestFit="1" customWidth="1"/>
    <col min="9480" max="9480" width="12.7109375" style="85" bestFit="1" customWidth="1"/>
    <col min="9481" max="9728" width="9.140625" style="85"/>
    <col min="9729" max="9729" width="5.7109375" style="85" customWidth="1"/>
    <col min="9730" max="9730" width="48.7109375" style="85" customWidth="1"/>
    <col min="9731" max="9731" width="6.140625" style="85" bestFit="1" customWidth="1"/>
    <col min="9732" max="9732" width="6.7109375" style="85" customWidth="1"/>
    <col min="9733" max="9733" width="13.85546875" style="85" customWidth="1"/>
    <col min="9734" max="9734" width="17.7109375" style="85" customWidth="1"/>
    <col min="9735" max="9735" width="16.28515625" style="85" bestFit="1" customWidth="1"/>
    <col min="9736" max="9736" width="12.7109375" style="85" bestFit="1" customWidth="1"/>
    <col min="9737" max="9984" width="9.140625" style="85"/>
    <col min="9985" max="9985" width="5.7109375" style="85" customWidth="1"/>
    <col min="9986" max="9986" width="48.7109375" style="85" customWidth="1"/>
    <col min="9987" max="9987" width="6.140625" style="85" bestFit="1" customWidth="1"/>
    <col min="9988" max="9988" width="6.7109375" style="85" customWidth="1"/>
    <col min="9989" max="9989" width="13.85546875" style="85" customWidth="1"/>
    <col min="9990" max="9990" width="17.7109375" style="85" customWidth="1"/>
    <col min="9991" max="9991" width="16.28515625" style="85" bestFit="1" customWidth="1"/>
    <col min="9992" max="9992" width="12.7109375" style="85" bestFit="1" customWidth="1"/>
    <col min="9993" max="10240" width="9.140625" style="85"/>
    <col min="10241" max="10241" width="5.7109375" style="85" customWidth="1"/>
    <col min="10242" max="10242" width="48.7109375" style="85" customWidth="1"/>
    <col min="10243" max="10243" width="6.140625" style="85" bestFit="1" customWidth="1"/>
    <col min="10244" max="10244" width="6.7109375" style="85" customWidth="1"/>
    <col min="10245" max="10245" width="13.85546875" style="85" customWidth="1"/>
    <col min="10246" max="10246" width="17.7109375" style="85" customWidth="1"/>
    <col min="10247" max="10247" width="16.28515625" style="85" bestFit="1" customWidth="1"/>
    <col min="10248" max="10248" width="12.7109375" style="85" bestFit="1" customWidth="1"/>
    <col min="10249" max="10496" width="9.140625" style="85"/>
    <col min="10497" max="10497" width="5.7109375" style="85" customWidth="1"/>
    <col min="10498" max="10498" width="48.7109375" style="85" customWidth="1"/>
    <col min="10499" max="10499" width="6.140625" style="85" bestFit="1" customWidth="1"/>
    <col min="10500" max="10500" width="6.7109375" style="85" customWidth="1"/>
    <col min="10501" max="10501" width="13.85546875" style="85" customWidth="1"/>
    <col min="10502" max="10502" width="17.7109375" style="85" customWidth="1"/>
    <col min="10503" max="10503" width="16.28515625" style="85" bestFit="1" customWidth="1"/>
    <col min="10504" max="10504" width="12.7109375" style="85" bestFit="1" customWidth="1"/>
    <col min="10505" max="10752" width="9.140625" style="85"/>
    <col min="10753" max="10753" width="5.7109375" style="85" customWidth="1"/>
    <col min="10754" max="10754" width="48.7109375" style="85" customWidth="1"/>
    <col min="10755" max="10755" width="6.140625" style="85" bestFit="1" customWidth="1"/>
    <col min="10756" max="10756" width="6.7109375" style="85" customWidth="1"/>
    <col min="10757" max="10757" width="13.85546875" style="85" customWidth="1"/>
    <col min="10758" max="10758" width="17.7109375" style="85" customWidth="1"/>
    <col min="10759" max="10759" width="16.28515625" style="85" bestFit="1" customWidth="1"/>
    <col min="10760" max="10760" width="12.7109375" style="85" bestFit="1" customWidth="1"/>
    <col min="10761" max="11008" width="9.140625" style="85"/>
    <col min="11009" max="11009" width="5.7109375" style="85" customWidth="1"/>
    <col min="11010" max="11010" width="48.7109375" style="85" customWidth="1"/>
    <col min="11011" max="11011" width="6.140625" style="85" bestFit="1" customWidth="1"/>
    <col min="11012" max="11012" width="6.7109375" style="85" customWidth="1"/>
    <col min="11013" max="11013" width="13.85546875" style="85" customWidth="1"/>
    <col min="11014" max="11014" width="17.7109375" style="85" customWidth="1"/>
    <col min="11015" max="11015" width="16.28515625" style="85" bestFit="1" customWidth="1"/>
    <col min="11016" max="11016" width="12.7109375" style="85" bestFit="1" customWidth="1"/>
    <col min="11017" max="11264" width="9.140625" style="85"/>
    <col min="11265" max="11265" width="5.7109375" style="85" customWidth="1"/>
    <col min="11266" max="11266" width="48.7109375" style="85" customWidth="1"/>
    <col min="11267" max="11267" width="6.140625" style="85" bestFit="1" customWidth="1"/>
    <col min="11268" max="11268" width="6.7109375" style="85" customWidth="1"/>
    <col min="11269" max="11269" width="13.85546875" style="85" customWidth="1"/>
    <col min="11270" max="11270" width="17.7109375" style="85" customWidth="1"/>
    <col min="11271" max="11271" width="16.28515625" style="85" bestFit="1" customWidth="1"/>
    <col min="11272" max="11272" width="12.7109375" style="85" bestFit="1" customWidth="1"/>
    <col min="11273" max="11520" width="9.140625" style="85"/>
    <col min="11521" max="11521" width="5.7109375" style="85" customWidth="1"/>
    <col min="11522" max="11522" width="48.7109375" style="85" customWidth="1"/>
    <col min="11523" max="11523" width="6.140625" style="85" bestFit="1" customWidth="1"/>
    <col min="11524" max="11524" width="6.7109375" style="85" customWidth="1"/>
    <col min="11525" max="11525" width="13.85546875" style="85" customWidth="1"/>
    <col min="11526" max="11526" width="17.7109375" style="85" customWidth="1"/>
    <col min="11527" max="11527" width="16.28515625" style="85" bestFit="1" customWidth="1"/>
    <col min="11528" max="11528" width="12.7109375" style="85" bestFit="1" customWidth="1"/>
    <col min="11529" max="11776" width="9.140625" style="85"/>
    <col min="11777" max="11777" width="5.7109375" style="85" customWidth="1"/>
    <col min="11778" max="11778" width="48.7109375" style="85" customWidth="1"/>
    <col min="11779" max="11779" width="6.140625" style="85" bestFit="1" customWidth="1"/>
    <col min="11780" max="11780" width="6.7109375" style="85" customWidth="1"/>
    <col min="11781" max="11781" width="13.85546875" style="85" customWidth="1"/>
    <col min="11782" max="11782" width="17.7109375" style="85" customWidth="1"/>
    <col min="11783" max="11783" width="16.28515625" style="85" bestFit="1" customWidth="1"/>
    <col min="11784" max="11784" width="12.7109375" style="85" bestFit="1" customWidth="1"/>
    <col min="11785" max="12032" width="9.140625" style="85"/>
    <col min="12033" max="12033" width="5.7109375" style="85" customWidth="1"/>
    <col min="12034" max="12034" width="48.7109375" style="85" customWidth="1"/>
    <col min="12035" max="12035" width="6.140625" style="85" bestFit="1" customWidth="1"/>
    <col min="12036" max="12036" width="6.7109375" style="85" customWidth="1"/>
    <col min="12037" max="12037" width="13.85546875" style="85" customWidth="1"/>
    <col min="12038" max="12038" width="17.7109375" style="85" customWidth="1"/>
    <col min="12039" max="12039" width="16.28515625" style="85" bestFit="1" customWidth="1"/>
    <col min="12040" max="12040" width="12.7109375" style="85" bestFit="1" customWidth="1"/>
    <col min="12041" max="12288" width="9.140625" style="85"/>
    <col min="12289" max="12289" width="5.7109375" style="85" customWidth="1"/>
    <col min="12290" max="12290" width="48.7109375" style="85" customWidth="1"/>
    <col min="12291" max="12291" width="6.140625" style="85" bestFit="1" customWidth="1"/>
    <col min="12292" max="12292" width="6.7109375" style="85" customWidth="1"/>
    <col min="12293" max="12293" width="13.85546875" style="85" customWidth="1"/>
    <col min="12294" max="12294" width="17.7109375" style="85" customWidth="1"/>
    <col min="12295" max="12295" width="16.28515625" style="85" bestFit="1" customWidth="1"/>
    <col min="12296" max="12296" width="12.7109375" style="85" bestFit="1" customWidth="1"/>
    <col min="12297" max="12544" width="9.140625" style="85"/>
    <col min="12545" max="12545" width="5.7109375" style="85" customWidth="1"/>
    <col min="12546" max="12546" width="48.7109375" style="85" customWidth="1"/>
    <col min="12547" max="12547" width="6.140625" style="85" bestFit="1" customWidth="1"/>
    <col min="12548" max="12548" width="6.7109375" style="85" customWidth="1"/>
    <col min="12549" max="12549" width="13.85546875" style="85" customWidth="1"/>
    <col min="12550" max="12550" width="17.7109375" style="85" customWidth="1"/>
    <col min="12551" max="12551" width="16.28515625" style="85" bestFit="1" customWidth="1"/>
    <col min="12552" max="12552" width="12.7109375" style="85" bestFit="1" customWidth="1"/>
    <col min="12553" max="12800" width="9.140625" style="85"/>
    <col min="12801" max="12801" width="5.7109375" style="85" customWidth="1"/>
    <col min="12802" max="12802" width="48.7109375" style="85" customWidth="1"/>
    <col min="12803" max="12803" width="6.140625" style="85" bestFit="1" customWidth="1"/>
    <col min="12804" max="12804" width="6.7109375" style="85" customWidth="1"/>
    <col min="12805" max="12805" width="13.85546875" style="85" customWidth="1"/>
    <col min="12806" max="12806" width="17.7109375" style="85" customWidth="1"/>
    <col min="12807" max="12807" width="16.28515625" style="85" bestFit="1" customWidth="1"/>
    <col min="12808" max="12808" width="12.7109375" style="85" bestFit="1" customWidth="1"/>
    <col min="12809" max="13056" width="9.140625" style="85"/>
    <col min="13057" max="13057" width="5.7109375" style="85" customWidth="1"/>
    <col min="13058" max="13058" width="48.7109375" style="85" customWidth="1"/>
    <col min="13059" max="13059" width="6.140625" style="85" bestFit="1" customWidth="1"/>
    <col min="13060" max="13060" width="6.7109375" style="85" customWidth="1"/>
    <col min="13061" max="13061" width="13.85546875" style="85" customWidth="1"/>
    <col min="13062" max="13062" width="17.7109375" style="85" customWidth="1"/>
    <col min="13063" max="13063" width="16.28515625" style="85" bestFit="1" customWidth="1"/>
    <col min="13064" max="13064" width="12.7109375" style="85" bestFit="1" customWidth="1"/>
    <col min="13065" max="13312" width="9.140625" style="85"/>
    <col min="13313" max="13313" width="5.7109375" style="85" customWidth="1"/>
    <col min="13314" max="13314" width="48.7109375" style="85" customWidth="1"/>
    <col min="13315" max="13315" width="6.140625" style="85" bestFit="1" customWidth="1"/>
    <col min="13316" max="13316" width="6.7109375" style="85" customWidth="1"/>
    <col min="13317" max="13317" width="13.85546875" style="85" customWidth="1"/>
    <col min="13318" max="13318" width="17.7109375" style="85" customWidth="1"/>
    <col min="13319" max="13319" width="16.28515625" style="85" bestFit="1" customWidth="1"/>
    <col min="13320" max="13320" width="12.7109375" style="85" bestFit="1" customWidth="1"/>
    <col min="13321" max="13568" width="9.140625" style="85"/>
    <col min="13569" max="13569" width="5.7109375" style="85" customWidth="1"/>
    <col min="13570" max="13570" width="48.7109375" style="85" customWidth="1"/>
    <col min="13571" max="13571" width="6.140625" style="85" bestFit="1" customWidth="1"/>
    <col min="13572" max="13572" width="6.7109375" style="85" customWidth="1"/>
    <col min="13573" max="13573" width="13.85546875" style="85" customWidth="1"/>
    <col min="13574" max="13574" width="17.7109375" style="85" customWidth="1"/>
    <col min="13575" max="13575" width="16.28515625" style="85" bestFit="1" customWidth="1"/>
    <col min="13576" max="13576" width="12.7109375" style="85" bestFit="1" customWidth="1"/>
    <col min="13577" max="13824" width="9.140625" style="85"/>
    <col min="13825" max="13825" width="5.7109375" style="85" customWidth="1"/>
    <col min="13826" max="13826" width="48.7109375" style="85" customWidth="1"/>
    <col min="13827" max="13827" width="6.140625" style="85" bestFit="1" customWidth="1"/>
    <col min="13828" max="13828" width="6.7109375" style="85" customWidth="1"/>
    <col min="13829" max="13829" width="13.85546875" style="85" customWidth="1"/>
    <col min="13830" max="13830" width="17.7109375" style="85" customWidth="1"/>
    <col min="13831" max="13831" width="16.28515625" style="85" bestFit="1" customWidth="1"/>
    <col min="13832" max="13832" width="12.7109375" style="85" bestFit="1" customWidth="1"/>
    <col min="13833" max="14080" width="9.140625" style="85"/>
    <col min="14081" max="14081" width="5.7109375" style="85" customWidth="1"/>
    <col min="14082" max="14082" width="48.7109375" style="85" customWidth="1"/>
    <col min="14083" max="14083" width="6.140625" style="85" bestFit="1" customWidth="1"/>
    <col min="14084" max="14084" width="6.7109375" style="85" customWidth="1"/>
    <col min="14085" max="14085" width="13.85546875" style="85" customWidth="1"/>
    <col min="14086" max="14086" width="17.7109375" style="85" customWidth="1"/>
    <col min="14087" max="14087" width="16.28515625" style="85" bestFit="1" customWidth="1"/>
    <col min="14088" max="14088" width="12.7109375" style="85" bestFit="1" customWidth="1"/>
    <col min="14089" max="14336" width="9.140625" style="85"/>
    <col min="14337" max="14337" width="5.7109375" style="85" customWidth="1"/>
    <col min="14338" max="14338" width="48.7109375" style="85" customWidth="1"/>
    <col min="14339" max="14339" width="6.140625" style="85" bestFit="1" customWidth="1"/>
    <col min="14340" max="14340" width="6.7109375" style="85" customWidth="1"/>
    <col min="14341" max="14341" width="13.85546875" style="85" customWidth="1"/>
    <col min="14342" max="14342" width="17.7109375" style="85" customWidth="1"/>
    <col min="14343" max="14343" width="16.28515625" style="85" bestFit="1" customWidth="1"/>
    <col min="14344" max="14344" width="12.7109375" style="85" bestFit="1" customWidth="1"/>
    <col min="14345" max="14592" width="9.140625" style="85"/>
    <col min="14593" max="14593" width="5.7109375" style="85" customWidth="1"/>
    <col min="14594" max="14594" width="48.7109375" style="85" customWidth="1"/>
    <col min="14595" max="14595" width="6.140625" style="85" bestFit="1" customWidth="1"/>
    <col min="14596" max="14596" width="6.7109375" style="85" customWidth="1"/>
    <col min="14597" max="14597" width="13.85546875" style="85" customWidth="1"/>
    <col min="14598" max="14598" width="17.7109375" style="85" customWidth="1"/>
    <col min="14599" max="14599" width="16.28515625" style="85" bestFit="1" customWidth="1"/>
    <col min="14600" max="14600" width="12.7109375" style="85" bestFit="1" customWidth="1"/>
    <col min="14601" max="14848" width="9.140625" style="85"/>
    <col min="14849" max="14849" width="5.7109375" style="85" customWidth="1"/>
    <col min="14850" max="14850" width="48.7109375" style="85" customWidth="1"/>
    <col min="14851" max="14851" width="6.140625" style="85" bestFit="1" customWidth="1"/>
    <col min="14852" max="14852" width="6.7109375" style="85" customWidth="1"/>
    <col min="14853" max="14853" width="13.85546875" style="85" customWidth="1"/>
    <col min="14854" max="14854" width="17.7109375" style="85" customWidth="1"/>
    <col min="14855" max="14855" width="16.28515625" style="85" bestFit="1" customWidth="1"/>
    <col min="14856" max="14856" width="12.7109375" style="85" bestFit="1" customWidth="1"/>
    <col min="14857" max="15104" width="9.140625" style="85"/>
    <col min="15105" max="15105" width="5.7109375" style="85" customWidth="1"/>
    <col min="15106" max="15106" width="48.7109375" style="85" customWidth="1"/>
    <col min="15107" max="15107" width="6.140625" style="85" bestFit="1" customWidth="1"/>
    <col min="15108" max="15108" width="6.7109375" style="85" customWidth="1"/>
    <col min="15109" max="15109" width="13.85546875" style="85" customWidth="1"/>
    <col min="15110" max="15110" width="17.7109375" style="85" customWidth="1"/>
    <col min="15111" max="15111" width="16.28515625" style="85" bestFit="1" customWidth="1"/>
    <col min="15112" max="15112" width="12.7109375" style="85" bestFit="1" customWidth="1"/>
    <col min="15113" max="15360" width="9.140625" style="85"/>
    <col min="15361" max="15361" width="5.7109375" style="85" customWidth="1"/>
    <col min="15362" max="15362" width="48.7109375" style="85" customWidth="1"/>
    <col min="15363" max="15363" width="6.140625" style="85" bestFit="1" customWidth="1"/>
    <col min="15364" max="15364" width="6.7109375" style="85" customWidth="1"/>
    <col min="15365" max="15365" width="13.85546875" style="85" customWidth="1"/>
    <col min="15366" max="15366" width="17.7109375" style="85" customWidth="1"/>
    <col min="15367" max="15367" width="16.28515625" style="85" bestFit="1" customWidth="1"/>
    <col min="15368" max="15368" width="12.7109375" style="85" bestFit="1" customWidth="1"/>
    <col min="15369" max="15616" width="9.140625" style="85"/>
    <col min="15617" max="15617" width="5.7109375" style="85" customWidth="1"/>
    <col min="15618" max="15618" width="48.7109375" style="85" customWidth="1"/>
    <col min="15619" max="15619" width="6.140625" style="85" bestFit="1" customWidth="1"/>
    <col min="15620" max="15620" width="6.7109375" style="85" customWidth="1"/>
    <col min="15621" max="15621" width="13.85546875" style="85" customWidth="1"/>
    <col min="15622" max="15622" width="17.7109375" style="85" customWidth="1"/>
    <col min="15623" max="15623" width="16.28515625" style="85" bestFit="1" customWidth="1"/>
    <col min="15624" max="15624" width="12.7109375" style="85" bestFit="1" customWidth="1"/>
    <col min="15625" max="15872" width="9.140625" style="85"/>
    <col min="15873" max="15873" width="5.7109375" style="85" customWidth="1"/>
    <col min="15874" max="15874" width="48.7109375" style="85" customWidth="1"/>
    <col min="15875" max="15875" width="6.140625" style="85" bestFit="1" customWidth="1"/>
    <col min="15876" max="15876" width="6.7109375" style="85" customWidth="1"/>
    <col min="15877" max="15877" width="13.85546875" style="85" customWidth="1"/>
    <col min="15878" max="15878" width="17.7109375" style="85" customWidth="1"/>
    <col min="15879" max="15879" width="16.28515625" style="85" bestFit="1" customWidth="1"/>
    <col min="15880" max="15880" width="12.7109375" style="85" bestFit="1" customWidth="1"/>
    <col min="15881" max="16128" width="9.140625" style="85"/>
    <col min="16129" max="16129" width="5.7109375" style="85" customWidth="1"/>
    <col min="16130" max="16130" width="48.7109375" style="85" customWidth="1"/>
    <col min="16131" max="16131" width="6.140625" style="85" bestFit="1" customWidth="1"/>
    <col min="16132" max="16132" width="6.7109375" style="85" customWidth="1"/>
    <col min="16133" max="16133" width="13.85546875" style="85" customWidth="1"/>
    <col min="16134" max="16134" width="17.7109375" style="85" customWidth="1"/>
    <col min="16135" max="16135" width="16.28515625" style="85" bestFit="1" customWidth="1"/>
    <col min="16136" max="16136" width="12.7109375" style="85" bestFit="1" customWidth="1"/>
    <col min="16137" max="16384" width="9.140625" style="85"/>
  </cols>
  <sheetData>
    <row r="2" spans="1:8" ht="15" x14ac:dyDescent="0.25">
      <c r="B2" s="82" t="s">
        <v>242</v>
      </c>
      <c r="C2" s="83" t="s">
        <v>4</v>
      </c>
      <c r="D2" s="84" t="s">
        <v>6</v>
      </c>
      <c r="E2" s="84" t="s">
        <v>2</v>
      </c>
      <c r="F2" s="84" t="s">
        <v>3</v>
      </c>
    </row>
    <row r="3" spans="1:8" ht="15" x14ac:dyDescent="0.25">
      <c r="B3" s="82"/>
    </row>
    <row r="4" spans="1:8" ht="15" x14ac:dyDescent="0.25">
      <c r="B4" s="82" t="s">
        <v>243</v>
      </c>
    </row>
    <row r="5" spans="1:8" ht="15" x14ac:dyDescent="0.25">
      <c r="B5" s="82"/>
    </row>
    <row r="6" spans="1:8" ht="15" x14ac:dyDescent="0.25">
      <c r="B6" s="89" t="s">
        <v>244</v>
      </c>
      <c r="C6" s="90"/>
    </row>
    <row r="7" spans="1:8" ht="15" x14ac:dyDescent="0.25">
      <c r="B7" s="89"/>
      <c r="C7" s="90"/>
    </row>
    <row r="8" spans="1:8" x14ac:dyDescent="0.2">
      <c r="A8" s="81">
        <v>1</v>
      </c>
      <c r="B8" s="91" t="s">
        <v>245</v>
      </c>
      <c r="C8" s="92" t="s">
        <v>246</v>
      </c>
      <c r="D8" s="87">
        <v>726</v>
      </c>
      <c r="E8" s="112"/>
      <c r="F8" s="88">
        <f>D8*E8</f>
        <v>0</v>
      </c>
    </row>
    <row r="9" spans="1:8" x14ac:dyDescent="0.2">
      <c r="E9" s="112"/>
    </row>
    <row r="10" spans="1:8" ht="86.25" x14ac:dyDescent="0.2">
      <c r="A10" s="81">
        <v>2</v>
      </c>
      <c r="B10" s="91" t="s">
        <v>289</v>
      </c>
      <c r="C10" s="92" t="s">
        <v>246</v>
      </c>
      <c r="D10" s="87">
        <v>726</v>
      </c>
      <c r="E10" s="112"/>
      <c r="F10" s="88">
        <f>D10*E10</f>
        <v>0</v>
      </c>
      <c r="H10" s="87"/>
    </row>
    <row r="11" spans="1:8" x14ac:dyDescent="0.2">
      <c r="B11" s="91"/>
      <c r="C11" s="92"/>
      <c r="E11" s="112"/>
      <c r="H11" s="87"/>
    </row>
    <row r="12" spans="1:8" ht="28.5" x14ac:dyDescent="0.2">
      <c r="A12" s="81">
        <v>3</v>
      </c>
      <c r="B12" s="91" t="s">
        <v>247</v>
      </c>
      <c r="C12" s="92" t="s">
        <v>246</v>
      </c>
      <c r="D12" s="87">
        <v>726</v>
      </c>
      <c r="E12" s="112"/>
      <c r="F12" s="88">
        <f>D12*E12</f>
        <v>0</v>
      </c>
      <c r="H12" s="87"/>
    </row>
    <row r="13" spans="1:8" ht="14.45" customHeight="1" x14ac:dyDescent="0.2">
      <c r="B13" s="91"/>
      <c r="C13" s="92"/>
      <c r="E13" s="112"/>
      <c r="H13" s="87"/>
    </row>
    <row r="14" spans="1:8" ht="28.5" x14ac:dyDescent="0.2">
      <c r="A14" s="81">
        <v>4</v>
      </c>
      <c r="B14" s="91" t="s">
        <v>248</v>
      </c>
      <c r="C14" s="92" t="s">
        <v>246</v>
      </c>
      <c r="D14" s="87">
        <v>726</v>
      </c>
      <c r="E14" s="112"/>
      <c r="F14" s="88">
        <f>D14*E14</f>
        <v>0</v>
      </c>
      <c r="H14" s="87"/>
    </row>
    <row r="15" spans="1:8" x14ac:dyDescent="0.2">
      <c r="C15" s="92"/>
      <c r="E15" s="112"/>
    </row>
    <row r="16" spans="1:8" ht="28.5" x14ac:dyDescent="0.2">
      <c r="A16" s="81">
        <v>5</v>
      </c>
      <c r="B16" s="91" t="s">
        <v>249</v>
      </c>
      <c r="C16" s="92" t="s">
        <v>287</v>
      </c>
      <c r="D16" s="87">
        <v>15</v>
      </c>
      <c r="E16" s="112"/>
      <c r="F16" s="88">
        <f>D16*E16</f>
        <v>0</v>
      </c>
      <c r="H16" s="87"/>
    </row>
    <row r="17" spans="1:8" x14ac:dyDescent="0.2">
      <c r="B17" s="91"/>
      <c r="C17" s="92"/>
      <c r="E17" s="112"/>
    </row>
    <row r="18" spans="1:8" ht="42.75" x14ac:dyDescent="0.2">
      <c r="A18" s="81">
        <v>6</v>
      </c>
      <c r="B18" s="91" t="s">
        <v>250</v>
      </c>
      <c r="C18" s="92" t="s">
        <v>18</v>
      </c>
      <c r="D18" s="87">
        <v>20</v>
      </c>
      <c r="E18" s="112"/>
      <c r="F18" s="88">
        <f>D18*E18</f>
        <v>0</v>
      </c>
    </row>
    <row r="19" spans="1:8" x14ac:dyDescent="0.2">
      <c r="B19" s="91"/>
      <c r="C19" s="92"/>
      <c r="E19" s="112"/>
    </row>
    <row r="20" spans="1:8" ht="42.75" x14ac:dyDescent="0.2">
      <c r="A20" s="81">
        <v>7</v>
      </c>
      <c r="B20" s="91" t="s">
        <v>288</v>
      </c>
      <c r="C20" s="92" t="s">
        <v>18</v>
      </c>
      <c r="D20" s="87">
        <v>1</v>
      </c>
      <c r="E20" s="112"/>
      <c r="F20" s="88">
        <f>D20*E20</f>
        <v>0</v>
      </c>
    </row>
    <row r="21" spans="1:8" x14ac:dyDescent="0.2">
      <c r="C21" s="92"/>
      <c r="E21" s="112"/>
    </row>
    <row r="22" spans="1:8" ht="57" x14ac:dyDescent="0.2">
      <c r="A22" s="81">
        <v>8</v>
      </c>
      <c r="B22" s="91" t="s">
        <v>251</v>
      </c>
      <c r="C22" s="92" t="s">
        <v>246</v>
      </c>
      <c r="D22" s="87">
        <v>726</v>
      </c>
      <c r="E22" s="112"/>
      <c r="F22" s="88">
        <f>D22*E22</f>
        <v>0</v>
      </c>
    </row>
    <row r="23" spans="1:8" x14ac:dyDescent="0.2">
      <c r="B23" s="91"/>
      <c r="C23" s="92"/>
      <c r="E23" s="112"/>
      <c r="H23" s="87"/>
    </row>
    <row r="24" spans="1:8" ht="42.75" x14ac:dyDescent="0.2">
      <c r="A24" s="81">
        <v>9</v>
      </c>
      <c r="B24" s="91" t="s">
        <v>252</v>
      </c>
      <c r="C24" s="92" t="s">
        <v>18</v>
      </c>
      <c r="D24" s="87">
        <v>13</v>
      </c>
      <c r="E24" s="112"/>
      <c r="F24" s="88">
        <f>D24*E24</f>
        <v>0</v>
      </c>
      <c r="H24" s="87"/>
    </row>
    <row r="25" spans="1:8" x14ac:dyDescent="0.2">
      <c r="C25" s="92"/>
      <c r="E25" s="112"/>
    </row>
    <row r="26" spans="1:8" s="98" customFormat="1" ht="15" x14ac:dyDescent="0.25">
      <c r="A26" s="94"/>
      <c r="B26" s="89" t="s">
        <v>253</v>
      </c>
      <c r="C26" s="95"/>
      <c r="D26" s="96"/>
      <c r="E26" s="113"/>
      <c r="F26" s="97">
        <f>SUM(F8:F25)</f>
        <v>0</v>
      </c>
    </row>
    <row r="27" spans="1:8" s="98" customFormat="1" ht="15" x14ac:dyDescent="0.25">
      <c r="A27" s="94"/>
      <c r="B27" s="89"/>
      <c r="C27" s="99"/>
      <c r="D27" s="100"/>
      <c r="E27" s="114"/>
      <c r="F27" s="101"/>
    </row>
    <row r="28" spans="1:8" ht="15" x14ac:dyDescent="0.25">
      <c r="B28" s="89" t="s">
        <v>254</v>
      </c>
      <c r="C28" s="90"/>
      <c r="E28" s="112"/>
    </row>
    <row r="29" spans="1:8" ht="15" x14ac:dyDescent="0.25">
      <c r="B29" s="89"/>
      <c r="C29" s="90"/>
      <c r="E29" s="112"/>
    </row>
    <row r="30" spans="1:8" ht="71.25" x14ac:dyDescent="0.2">
      <c r="A30" s="81">
        <v>1</v>
      </c>
      <c r="B30" s="91" t="s">
        <v>255</v>
      </c>
      <c r="C30" s="92" t="s">
        <v>18</v>
      </c>
      <c r="D30" s="87">
        <v>7</v>
      </c>
      <c r="E30" s="112"/>
      <c r="F30" s="88">
        <f>D30*E30</f>
        <v>0</v>
      </c>
    </row>
    <row r="31" spans="1:8" x14ac:dyDescent="0.2">
      <c r="B31" s="91"/>
      <c r="C31" s="92"/>
      <c r="E31" s="112"/>
      <c r="G31" s="102"/>
    </row>
    <row r="32" spans="1:8" ht="28.5" x14ac:dyDescent="0.2">
      <c r="A32" s="81">
        <v>2</v>
      </c>
      <c r="B32" s="91" t="s">
        <v>256</v>
      </c>
      <c r="C32" s="92" t="s">
        <v>18</v>
      </c>
      <c r="D32" s="87">
        <v>13</v>
      </c>
      <c r="E32" s="112"/>
      <c r="F32" s="88">
        <f>D32*E32</f>
        <v>0</v>
      </c>
    </row>
    <row r="33" spans="1:8" x14ac:dyDescent="0.2">
      <c r="B33" s="91"/>
      <c r="C33" s="92"/>
      <c r="E33" s="112"/>
    </row>
    <row r="34" spans="1:8" ht="28.5" x14ac:dyDescent="0.2">
      <c r="A34" s="81">
        <v>3</v>
      </c>
      <c r="B34" s="91" t="s">
        <v>257</v>
      </c>
      <c r="C34" s="92" t="s">
        <v>18</v>
      </c>
      <c r="D34" s="87">
        <v>13</v>
      </c>
      <c r="E34" s="112"/>
      <c r="F34" s="88">
        <f>D34*E34</f>
        <v>0</v>
      </c>
    </row>
    <row r="35" spans="1:8" x14ac:dyDescent="0.2">
      <c r="B35" s="91"/>
      <c r="C35" s="92"/>
      <c r="E35" s="112"/>
    </row>
    <row r="36" spans="1:8" ht="28.5" x14ac:dyDescent="0.2">
      <c r="A36" s="81">
        <v>4</v>
      </c>
      <c r="B36" s="91" t="s">
        <v>258</v>
      </c>
      <c r="C36" s="92" t="s">
        <v>18</v>
      </c>
      <c r="D36" s="87">
        <v>13</v>
      </c>
      <c r="E36" s="112"/>
      <c r="F36" s="88">
        <f>D36*E36</f>
        <v>0</v>
      </c>
    </row>
    <row r="37" spans="1:8" x14ac:dyDescent="0.2">
      <c r="B37" s="91"/>
      <c r="C37" s="92"/>
      <c r="E37" s="112"/>
    </row>
    <row r="38" spans="1:8" ht="85.5" x14ac:dyDescent="0.2">
      <c r="A38" s="81">
        <v>5</v>
      </c>
      <c r="B38" s="91" t="s">
        <v>259</v>
      </c>
      <c r="C38" s="92" t="s">
        <v>18</v>
      </c>
      <c r="D38" s="87">
        <v>20</v>
      </c>
      <c r="E38" s="112"/>
      <c r="F38" s="88">
        <f>D38*E38</f>
        <v>0</v>
      </c>
    </row>
    <row r="39" spans="1:8" x14ac:dyDescent="0.2">
      <c r="C39" s="92"/>
      <c r="E39" s="112"/>
    </row>
    <row r="40" spans="1:8" x14ac:dyDescent="0.2">
      <c r="A40" s="81">
        <v>6</v>
      </c>
      <c r="B40" s="91" t="s">
        <v>260</v>
      </c>
      <c r="C40" s="92" t="s">
        <v>18</v>
      </c>
      <c r="D40" s="87">
        <v>20</v>
      </c>
      <c r="E40" s="112"/>
      <c r="F40" s="88">
        <f>D40*E40</f>
        <v>0</v>
      </c>
      <c r="H40" s="87"/>
    </row>
    <row r="41" spans="1:8" x14ac:dyDescent="0.2">
      <c r="C41" s="92"/>
      <c r="E41" s="112"/>
    </row>
    <row r="42" spans="1:8" ht="42.75" x14ac:dyDescent="0.2">
      <c r="A42" s="81">
        <v>7</v>
      </c>
      <c r="B42" s="91" t="s">
        <v>261</v>
      </c>
      <c r="C42" s="92" t="s">
        <v>246</v>
      </c>
      <c r="D42" s="87">
        <v>850</v>
      </c>
      <c r="E42" s="112"/>
      <c r="F42" s="88">
        <f>D42*E42</f>
        <v>0</v>
      </c>
    </row>
    <row r="43" spans="1:8" x14ac:dyDescent="0.2">
      <c r="B43" s="91"/>
      <c r="C43" s="92"/>
      <c r="E43" s="112"/>
    </row>
    <row r="44" spans="1:8" ht="28.35" customHeight="1" x14ac:dyDescent="0.2">
      <c r="A44" s="81">
        <v>8</v>
      </c>
      <c r="B44" s="91" t="s">
        <v>262</v>
      </c>
      <c r="C44" s="92" t="s">
        <v>246</v>
      </c>
      <c r="D44" s="87">
        <v>130</v>
      </c>
      <c r="E44" s="112"/>
      <c r="F44" s="88">
        <f>D44*E44</f>
        <v>0</v>
      </c>
      <c r="H44" s="87"/>
    </row>
    <row r="45" spans="1:8" x14ac:dyDescent="0.2">
      <c r="C45" s="92"/>
      <c r="E45" s="112"/>
    </row>
    <row r="46" spans="1:8" ht="28.5" x14ac:dyDescent="0.2">
      <c r="A46" s="81">
        <v>9</v>
      </c>
      <c r="B46" s="91" t="s">
        <v>263</v>
      </c>
      <c r="C46" s="92" t="s">
        <v>18</v>
      </c>
      <c r="D46" s="87">
        <v>20</v>
      </c>
      <c r="E46" s="112"/>
      <c r="F46" s="88">
        <f>D46*E46</f>
        <v>0</v>
      </c>
      <c r="H46" s="87"/>
    </row>
    <row r="47" spans="1:8" x14ac:dyDescent="0.2">
      <c r="B47" s="91"/>
      <c r="C47" s="92"/>
      <c r="E47" s="112"/>
    </row>
    <row r="48" spans="1:8" ht="28.5" x14ac:dyDescent="0.2">
      <c r="A48" s="81">
        <v>10</v>
      </c>
      <c r="B48" s="91" t="s">
        <v>264</v>
      </c>
      <c r="C48" s="92" t="s">
        <v>18</v>
      </c>
      <c r="D48" s="87">
        <v>1</v>
      </c>
      <c r="E48" s="112"/>
      <c r="F48" s="88">
        <f>E48*D48</f>
        <v>0</v>
      </c>
    </row>
    <row r="49" spans="1:8" x14ac:dyDescent="0.2">
      <c r="B49" s="91"/>
      <c r="C49" s="92"/>
      <c r="E49" s="112"/>
    </row>
    <row r="50" spans="1:8" ht="15" x14ac:dyDescent="0.25">
      <c r="A50" s="94"/>
      <c r="B50" s="89" t="s">
        <v>265</v>
      </c>
      <c r="C50" s="95"/>
      <c r="D50" s="96"/>
      <c r="E50" s="113"/>
      <c r="F50" s="97">
        <f>SUM(F29:F49)</f>
        <v>0</v>
      </c>
    </row>
    <row r="51" spans="1:8" ht="15" x14ac:dyDescent="0.25">
      <c r="A51" s="94"/>
      <c r="B51" s="82"/>
      <c r="C51" s="99"/>
      <c r="D51" s="100"/>
      <c r="E51" s="114"/>
      <c r="F51" s="101"/>
    </row>
    <row r="52" spans="1:8" s="98" customFormat="1" ht="15" x14ac:dyDescent="0.25">
      <c r="A52" s="103"/>
      <c r="B52" s="89" t="s">
        <v>266</v>
      </c>
      <c r="C52" s="104"/>
      <c r="D52" s="100"/>
      <c r="E52" s="115"/>
      <c r="F52" s="105"/>
    </row>
    <row r="53" spans="1:8" s="98" customFormat="1" ht="15" x14ac:dyDescent="0.25">
      <c r="A53" s="103"/>
      <c r="B53" s="82"/>
      <c r="C53" s="104"/>
      <c r="D53" s="100"/>
      <c r="E53" s="115"/>
      <c r="F53" s="105"/>
    </row>
    <row r="54" spans="1:8" ht="42.75" x14ac:dyDescent="0.2">
      <c r="A54" s="81">
        <v>1</v>
      </c>
      <c r="B54" s="93" t="s">
        <v>267</v>
      </c>
      <c r="C54" s="92" t="s">
        <v>268</v>
      </c>
      <c r="D54" s="87">
        <v>16</v>
      </c>
      <c r="E54" s="112"/>
      <c r="F54" s="88">
        <f>D54*E54</f>
        <v>0</v>
      </c>
    </row>
    <row r="55" spans="1:8" x14ac:dyDescent="0.2">
      <c r="C55" s="92"/>
      <c r="E55" s="112"/>
    </row>
    <row r="56" spans="1:8" ht="28.5" x14ac:dyDescent="0.2">
      <c r="A56" s="81">
        <v>2</v>
      </c>
      <c r="B56" s="91" t="s">
        <v>269</v>
      </c>
      <c r="C56" s="92" t="s">
        <v>268</v>
      </c>
      <c r="D56" s="87">
        <v>16</v>
      </c>
      <c r="E56" s="112"/>
      <c r="F56" s="88">
        <f>D56*E56</f>
        <v>0</v>
      </c>
    </row>
    <row r="57" spans="1:8" x14ac:dyDescent="0.2">
      <c r="B57" s="91"/>
      <c r="C57" s="92"/>
      <c r="E57" s="112"/>
    </row>
    <row r="58" spans="1:8" ht="12.95" customHeight="1" x14ac:dyDescent="0.2">
      <c r="A58" s="81">
        <v>3</v>
      </c>
      <c r="B58" s="93" t="s">
        <v>270</v>
      </c>
      <c r="C58" s="92" t="s">
        <v>287</v>
      </c>
      <c r="D58" s="87">
        <v>15</v>
      </c>
      <c r="E58" s="112"/>
      <c r="F58" s="88">
        <f>D58*E58</f>
        <v>0</v>
      </c>
      <c r="H58" s="87"/>
    </row>
    <row r="59" spans="1:8" x14ac:dyDescent="0.2">
      <c r="C59" s="92"/>
      <c r="E59" s="112"/>
    </row>
    <row r="60" spans="1:8" x14ac:dyDescent="0.2">
      <c r="A60" s="81">
        <v>4</v>
      </c>
      <c r="B60" s="93" t="s">
        <v>271</v>
      </c>
      <c r="C60" s="92" t="s">
        <v>246</v>
      </c>
      <c r="D60" s="87">
        <v>726</v>
      </c>
      <c r="E60" s="112"/>
      <c r="F60" s="88">
        <f>D60*E60</f>
        <v>0</v>
      </c>
    </row>
    <row r="61" spans="1:8" x14ac:dyDescent="0.2">
      <c r="C61" s="92"/>
      <c r="E61" s="112"/>
    </row>
    <row r="62" spans="1:8" x14ac:dyDescent="0.2">
      <c r="A62" s="81">
        <v>5</v>
      </c>
      <c r="B62" s="93" t="s">
        <v>272</v>
      </c>
      <c r="C62" s="92" t="s">
        <v>268</v>
      </c>
      <c r="D62" s="87">
        <v>16</v>
      </c>
      <c r="E62" s="112"/>
      <c r="F62" s="88">
        <f>D62*E62</f>
        <v>0</v>
      </c>
    </row>
    <row r="63" spans="1:8" x14ac:dyDescent="0.2">
      <c r="C63" s="92"/>
      <c r="E63" s="112"/>
    </row>
    <row r="64" spans="1:8" ht="28.5" x14ac:dyDescent="0.2">
      <c r="A64" s="81">
        <v>6</v>
      </c>
      <c r="B64" s="93" t="s">
        <v>284</v>
      </c>
      <c r="C64" s="86" t="s">
        <v>283</v>
      </c>
      <c r="D64" s="87">
        <v>1</v>
      </c>
      <c r="E64" s="112"/>
      <c r="F64" s="88">
        <f>+D64*E64</f>
        <v>0</v>
      </c>
    </row>
    <row r="65" spans="1:6" x14ac:dyDescent="0.2">
      <c r="E65" s="112"/>
    </row>
    <row r="66" spans="1:6" x14ac:dyDescent="0.2">
      <c r="E66" s="112"/>
    </row>
    <row r="67" spans="1:6" ht="15" x14ac:dyDescent="0.25">
      <c r="A67" s="94"/>
      <c r="B67" s="106" t="s">
        <v>273</v>
      </c>
      <c r="C67" s="95"/>
      <c r="D67" s="96"/>
      <c r="E67" s="107"/>
      <c r="F67" s="107">
        <f>SUM(F54:F64)</f>
        <v>0</v>
      </c>
    </row>
    <row r="68" spans="1:6" ht="15.75" thickBot="1" x14ac:dyDescent="0.3">
      <c r="A68" s="94"/>
      <c r="B68" s="82"/>
      <c r="C68" s="99"/>
      <c r="D68" s="100"/>
      <c r="E68" s="108"/>
      <c r="F68" s="108"/>
    </row>
    <row r="69" spans="1:6" ht="15" x14ac:dyDescent="0.25">
      <c r="A69" s="94"/>
      <c r="B69" s="109" t="s">
        <v>274</v>
      </c>
      <c r="C69" s="110"/>
      <c r="D69" s="111"/>
      <c r="E69" s="111"/>
      <c r="F69" s="111">
        <f>SUM(F67+F50+F26)</f>
        <v>0</v>
      </c>
    </row>
  </sheetData>
  <sheetProtection algorithmName="SHA-512" hashValue="GXc7icOaerFcWubJhMxnybBIRbR+gPz/dM6n9L1s9dAdEBqf/gP68VAGyqY1OVVgFAdIEzoZiyToAZlzIyj//g==" saltValue="FWw2Oc/HL6QZ8ZFKBfXXGA==" spinCount="100000" sheet="1" formatCells="0" formatColumn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Rekapitulacija</vt:lpstr>
      <vt:lpstr>PLOČNIK</vt:lpstr>
      <vt:lpstr>CR</vt:lpstr>
      <vt:lpstr>PLOČNIK!Področje_tiskanja</vt:lpstr>
    </vt:vector>
  </TitlesOfParts>
  <Company>Pronig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Grega Doberlet</dc:creator>
  <cp:lastModifiedBy>Vilma Zupančič</cp:lastModifiedBy>
  <cp:lastPrinted>2019-03-29T11:44:12Z</cp:lastPrinted>
  <dcterms:created xsi:type="dcterms:W3CDTF">2006-06-27T11:38:09Z</dcterms:created>
  <dcterms:modified xsi:type="dcterms:W3CDTF">2021-10-05T10:36:26Z</dcterms:modified>
</cp:coreProperties>
</file>