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R3-675 - 3 faza/RD/"/>
    </mc:Choice>
  </mc:AlternateContent>
  <xr:revisionPtr revIDLastSave="8" documentId="8_{ED7CF7F9-EE79-4959-A6ED-174C8869C1A1}" xr6:coauthVersionLast="47" xr6:coauthVersionMax="47" xr10:uidLastSave="{B9705920-D8DF-470F-9F06-23E63515D981}"/>
  <bookViews>
    <workbookView xWindow="-120" yWindow="-120" windowWidth="25440" windowHeight="15390" tabRatio="675" activeTab="1" xr2:uid="{00000000-000D-0000-FFFF-FFFF00000000}"/>
  </bookViews>
  <sheets>
    <sheet name="REK PROJ" sheetId="22" r:id="rId1"/>
    <sheet name="CESTA" sheetId="53" r:id="rId2"/>
    <sheet name="CESTA pločnik_3. faza" sheetId="44" r:id="rId3"/>
    <sheet name="ODVODNJAVANJE_3.faza" sheetId="47" r:id="rId4"/>
    <sheet name="Vodovod_3.faza" sheetId="48" r:id="rId5"/>
    <sheet name="CR_3.faza" sheetId="49" r:id="rId6"/>
    <sheet name="NN omrežje_3.faza" sheetId="50" r:id="rId7"/>
    <sheet name="TKO_3.faza" sheetId="51" r:id="rId8"/>
  </sheets>
  <definedNames>
    <definedName name="__xlnm.Print_Area_1" localSheetId="2">#REF!</definedName>
    <definedName name="__xlnm.Print_Area_1" localSheetId="3">#REF!</definedName>
    <definedName name="__xlnm.Print_Area_1">#REF!</definedName>
    <definedName name="__xlnm.Print_Area_2" localSheetId="2">'CESTA pločnik_3. faza'!$A$1:$E$427</definedName>
    <definedName name="__xlnm.Print_Area_2">#REF!</definedName>
    <definedName name="__xlnm.Print_Area_3" localSheetId="2">#REF!</definedName>
    <definedName name="__xlnm.Print_Area_3" localSheetId="3">#REF!</definedName>
    <definedName name="__xlnm.Print_Area_3">#REF!</definedName>
    <definedName name="__xlnm.Print_Titles_1" localSheetId="2">#REF!</definedName>
    <definedName name="__xlnm.Print_Titles_1" localSheetId="3">#REF!</definedName>
    <definedName name="__xlnm.Print_Titles_1">#REF!</definedName>
    <definedName name="__XLNM.PRINT_TITLES_2" localSheetId="2">#REF!</definedName>
    <definedName name="__XLNM.PRINT_TITLES_2" localSheetId="3">#REF!</definedName>
    <definedName name="__XLNM.PRINT_TITLES_2">#REF!</definedName>
    <definedName name="_xlnm.Print_Area" localSheetId="2">'CESTA pločnik_3. faza'!$A$1:$E$448</definedName>
    <definedName name="_xlnm.Print_Area" localSheetId="3">ODVODNJAVANJE_3.faza!$A$1:$E$207</definedName>
    <definedName name="_xlnm.Print_Area" localSheetId="0">'REK PROJ'!$A$1:$L$22</definedName>
    <definedName name="Rekapitulacija_CESTA_SKUPNO" localSheetId="2">#REF!</definedName>
    <definedName name="Rekapitulacija_CESTA_SKUPNO" localSheetId="3">#REF!</definedName>
    <definedName name="Rekapitulacija_CESTA_SKUPNO">#REF!</definedName>
    <definedName name="_xlnm.Print_Titles" localSheetId="2">'CESTA pločnik_3. faza'!$28:$29</definedName>
    <definedName name="_xlnm.Print_Titles" localSheetId="3">ODVODNJAVANJE_3.faza!$27:$28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2" i="53" l="1"/>
  <c r="E94" i="53" s="1"/>
  <c r="L9" i="22"/>
  <c r="L13" i="22"/>
  <c r="K15" i="22"/>
  <c r="E325" i="44"/>
  <c r="E321" i="44"/>
  <c r="L15" i="22" l="1"/>
  <c r="L11" i="22"/>
  <c r="L7" i="22"/>
  <c r="E317" i="44"/>
  <c r="E287" i="44" l="1"/>
  <c r="E58" i="44"/>
  <c r="E77" i="44" l="1"/>
  <c r="E345" i="44"/>
  <c r="E113" i="44"/>
  <c r="E168" i="47" l="1"/>
  <c r="E163" i="47"/>
  <c r="E158" i="47" l="1"/>
  <c r="E112" i="47"/>
  <c r="E113" i="47"/>
  <c r="E114" i="47"/>
  <c r="E341" i="44" l="1"/>
  <c r="E109" i="44" l="1"/>
  <c r="F29" i="49" l="1"/>
  <c r="E165" i="53" l="1"/>
  <c r="E160" i="53"/>
  <c r="E156" i="53"/>
  <c r="E154" i="53"/>
  <c r="E149" i="53"/>
  <c r="E145" i="53"/>
  <c r="A143" i="53"/>
  <c r="E131" i="53"/>
  <c r="E126" i="53"/>
  <c r="E121" i="53"/>
  <c r="E112" i="53"/>
  <c r="E105" i="53"/>
  <c r="E86" i="53"/>
  <c r="E80" i="53"/>
  <c r="E9" i="53" s="1"/>
  <c r="E69" i="53"/>
  <c r="E65" i="53"/>
  <c r="E61" i="53"/>
  <c r="E55" i="53"/>
  <c r="E51" i="53"/>
  <c r="E46" i="53"/>
  <c r="E37" i="53"/>
  <c r="A35" i="53"/>
  <c r="A43" i="53" s="1"/>
  <c r="E33" i="53"/>
  <c r="E167" i="53" l="1"/>
  <c r="E12" i="53" s="1"/>
  <c r="E133" i="53"/>
  <c r="E10" i="53" s="1"/>
  <c r="E71" i="53"/>
  <c r="E8" i="53" s="1"/>
  <c r="A48" i="53"/>
  <c r="A147" i="53"/>
  <c r="D137" i="53" l="1"/>
  <c r="E137" i="53" s="1"/>
  <c r="E11" i="53" s="1"/>
  <c r="E15" i="53" s="1"/>
  <c r="E4" i="22" s="1"/>
  <c r="A53" i="53"/>
  <c r="A151" i="53"/>
  <c r="J4" i="22" l="1"/>
  <c r="G4" i="22"/>
  <c r="I4" i="22"/>
  <c r="A158" i="53"/>
  <c r="A162" i="53" s="1"/>
  <c r="A59" i="53"/>
  <c r="K4" i="22" l="1"/>
  <c r="L4" i="22" s="1"/>
  <c r="A63" i="53"/>
  <c r="A67" i="53" s="1"/>
  <c r="A77" i="53" s="1"/>
  <c r="A84" i="53" s="1"/>
  <c r="A90" i="53" s="1"/>
  <c r="A102" i="53" s="1"/>
  <c r="A109" i="53" l="1"/>
  <c r="A118" i="53" s="1"/>
  <c r="A123" i="53" l="1"/>
  <c r="A128" i="53" s="1"/>
  <c r="F110" i="51" l="1"/>
  <c r="F107" i="51"/>
  <c r="F103" i="51"/>
  <c r="F95" i="51"/>
  <c r="F92" i="51"/>
  <c r="F83" i="51"/>
  <c r="F79" i="51"/>
  <c r="F74" i="51"/>
  <c r="F70" i="51"/>
  <c r="F63" i="51"/>
  <c r="F59" i="51"/>
  <c r="F55" i="51"/>
  <c r="F48" i="51"/>
  <c r="F40" i="51"/>
  <c r="F30" i="51"/>
  <c r="F32" i="51" s="1"/>
  <c r="F6" i="51" s="1"/>
  <c r="F281" i="50"/>
  <c r="F277" i="50"/>
  <c r="F273" i="50"/>
  <c r="F269" i="50"/>
  <c r="F261" i="50"/>
  <c r="F257" i="50"/>
  <c r="F253" i="50"/>
  <c r="F241" i="50"/>
  <c r="F229" i="50"/>
  <c r="F219" i="50"/>
  <c r="F209" i="50"/>
  <c r="F199" i="50"/>
  <c r="F188" i="50"/>
  <c r="F185" i="50"/>
  <c r="F99" i="50"/>
  <c r="F143" i="49"/>
  <c r="F141" i="49"/>
  <c r="F135" i="49"/>
  <c r="F133" i="49"/>
  <c r="F131" i="49"/>
  <c r="F129" i="49"/>
  <c r="F127" i="49"/>
  <c r="F125" i="49"/>
  <c r="F123" i="49"/>
  <c r="F121" i="49"/>
  <c r="F119" i="49"/>
  <c r="F117" i="49"/>
  <c r="F115" i="49"/>
  <c r="F113" i="49"/>
  <c r="F111" i="49"/>
  <c r="F109" i="49"/>
  <c r="F97" i="49"/>
  <c r="F95" i="49"/>
  <c r="F85" i="49"/>
  <c r="F83" i="49"/>
  <c r="F77" i="49"/>
  <c r="F75" i="49"/>
  <c r="F73" i="49"/>
  <c r="F61" i="49"/>
  <c r="F63" i="49" s="1"/>
  <c r="F54" i="49"/>
  <c r="F52" i="49"/>
  <c r="F45" i="49"/>
  <c r="F43" i="49"/>
  <c r="F41" i="49"/>
  <c r="F32" i="49"/>
  <c r="F23" i="49"/>
  <c r="F21" i="49"/>
  <c r="F19" i="49"/>
  <c r="F275" i="48"/>
  <c r="F272" i="48"/>
  <c r="F268" i="48"/>
  <c r="F265" i="48"/>
  <c r="F262" i="48"/>
  <c r="F259" i="48"/>
  <c r="F256" i="48"/>
  <c r="F253" i="48"/>
  <c r="F250" i="48"/>
  <c r="F247" i="48"/>
  <c r="F245" i="48"/>
  <c r="F243" i="48"/>
  <c r="F241" i="48"/>
  <c r="F237" i="48"/>
  <c r="F235" i="48"/>
  <c r="F233" i="48"/>
  <c r="F231" i="48"/>
  <c r="F229" i="48"/>
  <c r="F225" i="48"/>
  <c r="F223" i="48"/>
  <c r="F221" i="48"/>
  <c r="F219" i="48"/>
  <c r="F217" i="48"/>
  <c r="F213" i="48"/>
  <c r="F211" i="48"/>
  <c r="F209" i="48"/>
  <c r="F207" i="48"/>
  <c r="F205" i="48"/>
  <c r="F203" i="48"/>
  <c r="F201" i="48"/>
  <c r="F199" i="48"/>
  <c r="F197" i="48"/>
  <c r="F195" i="48"/>
  <c r="F193" i="48"/>
  <c r="F191" i="48"/>
  <c r="F187" i="48"/>
  <c r="F185" i="48"/>
  <c r="F183" i="48"/>
  <c r="F181" i="48"/>
  <c r="F179" i="48"/>
  <c r="F177" i="48"/>
  <c r="F173" i="48"/>
  <c r="F171" i="48"/>
  <c r="F169" i="48"/>
  <c r="F167" i="48"/>
  <c r="F165" i="48"/>
  <c r="F163" i="48"/>
  <c r="F161" i="48"/>
  <c r="F159" i="48"/>
  <c r="F157" i="48"/>
  <c r="F153" i="48"/>
  <c r="F151" i="48"/>
  <c r="F147" i="48"/>
  <c r="F145" i="48"/>
  <c r="F143" i="48"/>
  <c r="F141" i="48"/>
  <c r="F139" i="48"/>
  <c r="F137" i="48"/>
  <c r="F135" i="48"/>
  <c r="F133" i="48"/>
  <c r="F131" i="48"/>
  <c r="F129" i="48"/>
  <c r="F127" i="48"/>
  <c r="F125" i="48"/>
  <c r="F121" i="48"/>
  <c r="F119" i="48"/>
  <c r="F115" i="48"/>
  <c r="F113" i="48"/>
  <c r="F111" i="48"/>
  <c r="F109" i="48"/>
  <c r="F107" i="48"/>
  <c r="F105" i="48"/>
  <c r="F103" i="48"/>
  <c r="F101" i="48"/>
  <c r="F93" i="48"/>
  <c r="F89" i="48"/>
  <c r="F78" i="48"/>
  <c r="F74" i="48"/>
  <c r="F71" i="48"/>
  <c r="F68" i="48"/>
  <c r="F62" i="48"/>
  <c r="F59" i="48"/>
  <c r="F58" i="48"/>
  <c r="F57" i="48"/>
  <c r="F53" i="48"/>
  <c r="F52" i="48"/>
  <c r="F51" i="48"/>
  <c r="F47" i="48"/>
  <c r="F36" i="48"/>
  <c r="F33" i="48"/>
  <c r="F30" i="48"/>
  <c r="F284" i="50" l="1"/>
  <c r="F7" i="50" s="1"/>
  <c r="F56" i="49"/>
  <c r="F97" i="51"/>
  <c r="F10" i="51" s="1"/>
  <c r="F112" i="51"/>
  <c r="F12" i="51" s="1"/>
  <c r="F85" i="51"/>
  <c r="F8" i="51" s="1"/>
  <c r="F191" i="50"/>
  <c r="F5" i="50" s="1"/>
  <c r="F87" i="49"/>
  <c r="F137" i="49"/>
  <c r="F165" i="49" s="1"/>
  <c r="F79" i="49"/>
  <c r="F47" i="49"/>
  <c r="F25" i="49"/>
  <c r="F35" i="49" s="1"/>
  <c r="F153" i="49" s="1"/>
  <c r="F99" i="49"/>
  <c r="F101" i="49" s="1"/>
  <c r="F156" i="49" s="1"/>
  <c r="F145" i="49"/>
  <c r="F80" i="48"/>
  <c r="F8" i="48" s="1"/>
  <c r="F38" i="48"/>
  <c r="F7" i="48" s="1"/>
  <c r="F278" i="48"/>
  <c r="F9" i="48" s="1"/>
  <c r="F14" i="51" l="1"/>
  <c r="F18" i="51" s="1"/>
  <c r="E16" i="22" s="1"/>
  <c r="J16" i="22" s="1"/>
  <c r="K16" i="22" s="1"/>
  <c r="L16" i="22" s="1"/>
  <c r="F9" i="50"/>
  <c r="F12" i="50" s="1"/>
  <c r="E14" i="22" s="1"/>
  <c r="J14" i="22" s="1"/>
  <c r="F166" i="49"/>
  <c r="F148" i="49"/>
  <c r="F10" i="48"/>
  <c r="F12" i="48" s="1"/>
  <c r="F14" i="48" s="1"/>
  <c r="E10" i="22" s="1"/>
  <c r="J10" i="22" s="1"/>
  <c r="F66" i="49"/>
  <c r="F154" i="49" s="1"/>
  <c r="F89" i="49"/>
  <c r="F155" i="49" s="1"/>
  <c r="F167" i="49"/>
  <c r="F6" i="49" s="1"/>
  <c r="K10" i="22" l="1"/>
  <c r="L10" i="22" s="1"/>
  <c r="K14" i="22"/>
  <c r="L14" i="22" s="1"/>
  <c r="G16" i="22"/>
  <c r="I16" i="22"/>
  <c r="G14" i="22"/>
  <c r="I14" i="22"/>
  <c r="G10" i="22"/>
  <c r="I10" i="22"/>
  <c r="F158" i="49"/>
  <c r="F5" i="49" s="1"/>
  <c r="F7" i="49" s="1"/>
  <c r="F8" i="49" s="1"/>
  <c r="E12" i="22" s="1"/>
  <c r="J12" i="22" s="1"/>
  <c r="K12" i="22" l="1"/>
  <c r="L12" i="22" s="1"/>
  <c r="G12" i="22"/>
  <c r="I12" i="22"/>
  <c r="E396" i="44"/>
  <c r="E223" i="44" l="1"/>
  <c r="E135" i="47" l="1"/>
  <c r="E199" i="47" l="1"/>
  <c r="E195" i="47"/>
  <c r="E190" i="47"/>
  <c r="E185" i="47"/>
  <c r="E180" i="47"/>
  <c r="E175" i="47"/>
  <c r="E151" i="47"/>
  <c r="E147" i="47"/>
  <c r="E143" i="47"/>
  <c r="E139" i="47"/>
  <c r="E131" i="47"/>
  <c r="E126" i="47"/>
  <c r="E121" i="47"/>
  <c r="E98" i="47"/>
  <c r="E94" i="47"/>
  <c r="E88" i="47"/>
  <c r="E84" i="47"/>
  <c r="E80" i="47"/>
  <c r="E75" i="47"/>
  <c r="E70" i="47"/>
  <c r="E65" i="47"/>
  <c r="A62" i="47"/>
  <c r="A67" i="47" s="1"/>
  <c r="A72" i="47" s="1"/>
  <c r="E52" i="47"/>
  <c r="E48" i="47"/>
  <c r="E40" i="47"/>
  <c r="E36" i="47"/>
  <c r="A34" i="47"/>
  <c r="A38" i="47" s="1"/>
  <c r="A46" i="47" s="1"/>
  <c r="A50" i="47" s="1"/>
  <c r="E55" i="47" l="1"/>
  <c r="E7" i="47" s="1"/>
  <c r="E101" i="47"/>
  <c r="E8" i="47" s="1"/>
  <c r="E203" i="47"/>
  <c r="E9" i="47" s="1"/>
  <c r="A77" i="47"/>
  <c r="A82" i="47" s="1"/>
  <c r="D207" i="47" l="1"/>
  <c r="E207" i="47" s="1"/>
  <c r="A86" i="47"/>
  <c r="A92" i="47"/>
  <c r="E10" i="47" l="1"/>
  <c r="E11" i="47" s="1"/>
  <c r="E8" i="22" s="1"/>
  <c r="J8" i="22" s="1"/>
  <c r="A96" i="47"/>
  <c r="A110" i="47" s="1"/>
  <c r="K8" i="22" l="1"/>
  <c r="I8" i="22"/>
  <c r="G8" i="22"/>
  <c r="A118" i="47"/>
  <c r="A123" i="47" s="1"/>
  <c r="A128" i="47" s="1"/>
  <c r="L8" i="22" l="1"/>
  <c r="A133" i="47"/>
  <c r="A137" i="47" s="1"/>
  <c r="A141" i="47"/>
  <c r="E331" i="44"/>
  <c r="A145" i="47" l="1"/>
  <c r="A149" i="47"/>
  <c r="E387" i="44"/>
  <c r="A155" i="47" l="1"/>
  <c r="A160" i="47" s="1"/>
  <c r="A165" i="47" s="1"/>
  <c r="E408" i="44"/>
  <c r="E403" i="44"/>
  <c r="E401" i="44"/>
  <c r="E394" i="44"/>
  <c r="E382" i="44"/>
  <c r="E377" i="44"/>
  <c r="E372" i="44"/>
  <c r="E367" i="44"/>
  <c r="E363" i="44"/>
  <c r="E359" i="44"/>
  <c r="A172" i="47" l="1"/>
  <c r="A177" i="47" s="1"/>
  <c r="A182" i="47" s="1"/>
  <c r="A187" i="47" s="1"/>
  <c r="A192" i="47" s="1"/>
  <c r="A197" i="47" s="1"/>
  <c r="E410" i="44"/>
  <c r="E91" i="44"/>
  <c r="E82" i="44"/>
  <c r="E53" i="44"/>
  <c r="E445" i="44"/>
  <c r="E441" i="44"/>
  <c r="E439" i="44"/>
  <c r="E437" i="44"/>
  <c r="E435" i="44"/>
  <c r="E430" i="44"/>
  <c r="E426" i="44"/>
  <c r="E422" i="44"/>
  <c r="A420" i="44"/>
  <c r="E336" i="44"/>
  <c r="E309" i="44"/>
  <c r="E293" i="44"/>
  <c r="E281" i="44"/>
  <c r="E276" i="44"/>
  <c r="E271" i="44"/>
  <c r="E266" i="44"/>
  <c r="E261" i="44"/>
  <c r="E256" i="44"/>
  <c r="E247" i="44"/>
  <c r="E242" i="44"/>
  <c r="E237" i="44"/>
  <c r="E232" i="44"/>
  <c r="E218" i="44"/>
  <c r="E211" i="44"/>
  <c r="E198" i="44"/>
  <c r="E194" i="44"/>
  <c r="E189" i="44"/>
  <c r="E182" i="44"/>
  <c r="E177" i="44"/>
  <c r="E170" i="44"/>
  <c r="E164" i="44"/>
  <c r="E159" i="44"/>
  <c r="E154" i="44"/>
  <c r="E149" i="44"/>
  <c r="A146" i="44"/>
  <c r="E138" i="44"/>
  <c r="E134" i="44"/>
  <c r="E130" i="44"/>
  <c r="E125" i="44"/>
  <c r="E120" i="44"/>
  <c r="E105" i="44"/>
  <c r="E101" i="44"/>
  <c r="E96" i="44"/>
  <c r="E87" i="44"/>
  <c r="E72" i="44"/>
  <c r="E67" i="44"/>
  <c r="E62" i="44"/>
  <c r="E48" i="44"/>
  <c r="E40" i="44"/>
  <c r="A38" i="44"/>
  <c r="E36" i="44"/>
  <c r="E350" i="44" l="1"/>
  <c r="E11" i="44" s="1"/>
  <c r="E448" i="44"/>
  <c r="E14" i="44" s="1"/>
  <c r="E12" i="44"/>
  <c r="E140" i="44"/>
  <c r="A424" i="44"/>
  <c r="E200" i="44"/>
  <c r="E9" i="44" s="1"/>
  <c r="E295" i="44"/>
  <c r="E10" i="44" s="1"/>
  <c r="A46" i="44"/>
  <c r="A50" i="44" s="1"/>
  <c r="A55" i="44" l="1"/>
  <c r="A60" i="44" s="1"/>
  <c r="A428" i="44"/>
  <c r="D414" i="44"/>
  <c r="E414" i="44" s="1"/>
  <c r="E13" i="44" s="1"/>
  <c r="E8" i="44"/>
  <c r="A64" i="44" l="1"/>
  <c r="A69" i="44" s="1"/>
  <c r="A74" i="44" s="1"/>
  <c r="A432" i="44"/>
  <c r="A443" i="44" s="1"/>
  <c r="E17" i="44"/>
  <c r="E6" i="22" s="1"/>
  <c r="J6" i="22" l="1"/>
  <c r="E18" i="22"/>
  <c r="G6" i="22"/>
  <c r="G18" i="22" s="1"/>
  <c r="I6" i="22"/>
  <c r="I18" i="22" s="1"/>
  <c r="A79" i="44"/>
  <c r="A84" i="44" s="1"/>
  <c r="A89" i="44" s="1"/>
  <c r="K6" i="22" l="1"/>
  <c r="K18" i="22" s="1"/>
  <c r="J18" i="22"/>
  <c r="E19" i="22"/>
  <c r="E20" i="22" s="1"/>
  <c r="I19" i="22"/>
  <c r="I20" i="22" s="1"/>
  <c r="G19" i="22"/>
  <c r="G20" i="22" s="1"/>
  <c r="A93" i="44"/>
  <c r="A98" i="44" s="1"/>
  <c r="L6" i="22" l="1"/>
  <c r="L18" i="22" s="1"/>
  <c r="G21" i="22"/>
  <c r="G22" i="22" s="1"/>
  <c r="I21" i="22"/>
  <c r="I22" i="22" s="1"/>
  <c r="E21" i="22"/>
  <c r="E22" i="22" s="1"/>
  <c r="A103" i="44"/>
  <c r="A107" i="44" l="1"/>
  <c r="A111" i="44" s="1"/>
  <c r="A118" i="44" l="1"/>
  <c r="A122" i="44" s="1"/>
  <c r="A127" i="44" l="1"/>
  <c r="A132" i="44" s="1"/>
  <c r="A136" i="44" s="1"/>
  <c r="A151" i="44" s="1"/>
  <c r="A156" i="44" s="1"/>
  <c r="A161" i="44" s="1"/>
  <c r="A168" i="44" s="1"/>
  <c r="A174" i="44" s="1"/>
  <c r="A186" i="44" s="1"/>
  <c r="A191" i="44" s="1"/>
  <c r="A196" i="44" s="1"/>
  <c r="A179" i="44" l="1"/>
  <c r="A208" i="44" s="1"/>
  <c r="A215" i="44" l="1"/>
  <c r="A220" i="44" s="1"/>
  <c r="A229" i="44" l="1"/>
  <c r="A234" i="44" s="1"/>
  <c r="A239" i="44" l="1"/>
  <c r="A244" i="44" l="1"/>
  <c r="A253" i="44" s="1"/>
  <c r="A258" i="44" l="1"/>
  <c r="A263" i="44" l="1"/>
  <c r="A268" i="44" l="1"/>
  <c r="A278" i="44" l="1"/>
  <c r="A273" i="44"/>
  <c r="A283" i="44" s="1"/>
  <c r="A291" i="44" l="1"/>
  <c r="A301" i="44" s="1"/>
  <c r="A311" i="44" l="1"/>
  <c r="A319" i="44" l="1"/>
  <c r="A323" i="44" s="1"/>
  <c r="A329" i="44" l="1"/>
  <c r="A333" i="44" s="1"/>
  <c r="A338" i="44" s="1"/>
  <c r="A343" i="44" l="1"/>
  <c r="A357" i="44" s="1"/>
  <c r="A361" i="44" s="1"/>
  <c r="A365" i="44" s="1"/>
  <c r="A369" i="44" l="1"/>
  <c r="A374" i="44" s="1"/>
  <c r="A379" i="44" l="1"/>
  <c r="A384" i="44" s="1"/>
  <c r="A391" i="44" s="1"/>
  <c r="A398" i="44" s="1"/>
  <c r="A405" i="44" s="1"/>
</calcChain>
</file>

<file path=xl/sharedStrings.xml><?xml version="1.0" encoding="utf-8"?>
<sst xmlns="http://schemas.openxmlformats.org/spreadsheetml/2006/main" count="1611" uniqueCount="724">
  <si>
    <t>kom</t>
  </si>
  <si>
    <t>%</t>
  </si>
  <si>
    <t>NEPREDVIDENA DELA</t>
  </si>
  <si>
    <t>OPREMA CEST SKUPAJ:</t>
  </si>
  <si>
    <t>šifra: 00.000</t>
  </si>
  <si>
    <t>m1</t>
  </si>
  <si>
    <t>kos</t>
  </si>
  <si>
    <t>*</t>
  </si>
  <si>
    <t>m2</t>
  </si>
  <si>
    <t xml:space="preserve">m1 </t>
  </si>
  <si>
    <t xml:space="preserve">kos </t>
  </si>
  <si>
    <t xml:space="preserve">kos  </t>
  </si>
  <si>
    <t>Izdelava temelja iz cementnega betona C 12/15, globine 80 cm, premera 40 cm</t>
  </si>
  <si>
    <t>šifra: 61.123</t>
  </si>
  <si>
    <t>OPREMA CEST</t>
  </si>
  <si>
    <t>m3</t>
  </si>
  <si>
    <t xml:space="preserve">m2  </t>
  </si>
  <si>
    <t>VOZIŠČNE KONSTRUKCIJE SKUPAJ:</t>
  </si>
  <si>
    <t>3.2   OBRABNE PLASTI</t>
  </si>
  <si>
    <t>3.1.2   VEZANE SPODNJE NOSILNE PLASTI</t>
  </si>
  <si>
    <t xml:space="preserve">m3 </t>
  </si>
  <si>
    <t>3.1.1   NEVEZANE NOSILNE PLASTI</t>
  </si>
  <si>
    <t>3.1   NOSILNE PLASTI</t>
  </si>
  <si>
    <t>VOZIŠČNE KONSTRUKCIJE</t>
  </si>
  <si>
    <t>ZEMELJSKA DELA IN TEMELJENJE SKUPAJ:</t>
  </si>
  <si>
    <t>Doplačilo za zatravitev s semenom</t>
  </si>
  <si>
    <t>šifra: 25.151</t>
  </si>
  <si>
    <t>Humuziranje zelenice brez valjanja v debelini do 15 cm - strojno</t>
  </si>
  <si>
    <t>šifra: 25.132</t>
  </si>
  <si>
    <t>s plodno zemljino iz izkopa</t>
  </si>
  <si>
    <t>2.2   PLANUM TEMELJNIH TAL</t>
  </si>
  <si>
    <t xml:space="preserve">m3  </t>
  </si>
  <si>
    <t>Široki izkop vezljive zemljine – 3. kategorije - strojno z nakladanjem</t>
  </si>
  <si>
    <t>šifra: 21.224</t>
  </si>
  <si>
    <t>Površinski izkop plodne zemljine – 1. kategorije – strojno z odrivom do 50 m</t>
  </si>
  <si>
    <t>šifra: 21.112</t>
  </si>
  <si>
    <t>2.1   IZKOPI</t>
  </si>
  <si>
    <t>ZEMELJSKA DELA IN TEMELJENJE</t>
  </si>
  <si>
    <t>PREDDELA SKUPAJ:</t>
  </si>
  <si>
    <t>Rezanje asfaltne plasti s talno diamantno žago, debele 6 do 10 cm</t>
  </si>
  <si>
    <t>šifra: 12.391</t>
  </si>
  <si>
    <t xml:space="preserve">Porušitev in odstranitev asfaltne plasti v debelini 6 do 10 cm </t>
  </si>
  <si>
    <t>šifra: 12.322</t>
  </si>
  <si>
    <t>Posek in odstranitev dreves z deblom premera 11 do 30 cm ter odstranitev vej</t>
  </si>
  <si>
    <t>šifra: 12.151</t>
  </si>
  <si>
    <t>OPOMBA:</t>
  </si>
  <si>
    <t>1.2   ČIŠČENJE TERENA</t>
  </si>
  <si>
    <t>Postavitev in zavarovanje prečnega profila ostale javne ceste v ravninskem terenu</t>
  </si>
  <si>
    <t>šifra: 11.221</t>
  </si>
  <si>
    <t xml:space="preserve">km  </t>
  </si>
  <si>
    <t>1.1  GEODETSKA DELA</t>
  </si>
  <si>
    <t>PREDDELA</t>
  </si>
  <si>
    <t>enota</t>
  </si>
  <si>
    <t>skupaj</t>
  </si>
  <si>
    <t>cena za enoto</t>
  </si>
  <si>
    <t>količina</t>
  </si>
  <si>
    <t>opis/</t>
  </si>
  <si>
    <t>zap.št</t>
  </si>
  <si>
    <t>SPLOŠNO:</t>
  </si>
  <si>
    <t>Porušitev in odstranitev robnika iz cementnega betona</t>
  </si>
  <si>
    <t>Šifra</t>
  </si>
  <si>
    <t>Opis dela</t>
  </si>
  <si>
    <t>Znesek</t>
  </si>
  <si>
    <t>OPREMA CESTE</t>
  </si>
  <si>
    <t>DDV</t>
  </si>
  <si>
    <t>TUJE STORITVE</t>
  </si>
  <si>
    <t>šifra: 79.311</t>
  </si>
  <si>
    <t>Projektantski nadzor</t>
  </si>
  <si>
    <t>ur</t>
  </si>
  <si>
    <t>šifra: 79.351</t>
  </si>
  <si>
    <t xml:space="preserve">Geotehnični nadzor </t>
  </si>
  <si>
    <t>Geodetski posnetek izvedenega stanja</t>
  </si>
  <si>
    <t>šifra: 79.514</t>
  </si>
  <si>
    <t>Izdelava projektne dokumentacije za projekt izvedenih del</t>
  </si>
  <si>
    <t>TUJE STORITVE SKUPAJ:</t>
  </si>
  <si>
    <t xml:space="preserve">Vse gradbene odpadke, nastale med preddeli, se odda zbiralcu ali izvajalcu obdelave gradbenih odpadkov. V ceni posameznega materiala je vključena cena rušitve, ločenega zbiranja, nakladanja, odvoza in oddaje gradbenih odpadkov, skupaj z vsemi taksami in stroški deponiranja. </t>
  </si>
  <si>
    <t>vključno z mletjem panjev</t>
  </si>
  <si>
    <t>Šifra: 32.591</t>
  </si>
  <si>
    <t>Čiščenje utrjene/ rezkane površine podlage pred pobrizgom z bitumenskim vezivom</t>
  </si>
  <si>
    <t>območja navezav asfaltnih površin</t>
  </si>
  <si>
    <t>Šifra: 32.563</t>
  </si>
  <si>
    <t>Pobrizg podlage z bitumensko emulzijo 0,6 kg/m2</t>
  </si>
  <si>
    <t>šifra: 12.142</t>
  </si>
  <si>
    <t>šifra: 21.114</t>
  </si>
  <si>
    <t xml:space="preserve">Površinski izkop plodne zemljine – 1. kategorije – strojno z nakladanjem </t>
  </si>
  <si>
    <t>2.4   NASIPI, ZASIPI, KLINI, POSTELJICA IN GLINASTI NABOJ</t>
  </si>
  <si>
    <t>šifra: 35.214</t>
  </si>
  <si>
    <t>Dobava in vgraditev predfabriciranega dvignjenega robnika iz cementnega betona s prerezom 15/25 cm</t>
  </si>
  <si>
    <t>šifra: 35.235</t>
  </si>
  <si>
    <t>Dobava in vgraditev predfabriciranega pogreznjenega robnika iz cementnega betona s prerezom 15/25 cm</t>
  </si>
  <si>
    <t xml:space="preserve">2.5   BREŽINE IN ZELENICE   </t>
  </si>
  <si>
    <t>3.5   ROBNI ELEMENTI VOZIŠČ</t>
  </si>
  <si>
    <t>3.5.2   ROBNIKI</t>
  </si>
  <si>
    <t>3.6   BANKINE</t>
  </si>
  <si>
    <t>7.1   NADZOR IN TEHNIČNA DOKUMENTACIJA</t>
  </si>
  <si>
    <t xml:space="preserve">3.2.2   VEZANE ASFALTNE OBRABNE IN ZAPORNE PLASTI - BITUMENSKI BETONI  </t>
  </si>
  <si>
    <t>Sestavni del projektanskega popisa del je tudi tehnično poročilo in vse grafične priloge projekta, v katerem so posamezne postavke in dela podrobneje opisana.</t>
  </si>
  <si>
    <t>Kategorizacija zemljin in kamnin je povzeta po tabeli 2.1, dopolnil splošnih in tehničnih pogojev za zemeljska dela in temeljenje (DDC 2001, IV. Knjiga), zemljine in kamnine so razvrščene v kategoriji od I. do V.</t>
  </si>
  <si>
    <t>V enotni ceni zajeti ves potrebni material in dela povezana z označitvijo in organizacijo ureditve gradbišča, kot to določa Pravilnik o gradbiščih (Ur. list RS, št. 55/2008 in 54/2009).</t>
  </si>
  <si>
    <t>Odstranitev grmovja in dreves z debli premera do 10 cm ter vej na gosto porasli površini - strojno</t>
  </si>
  <si>
    <t>šifra: 12.382</t>
  </si>
  <si>
    <t>1.3   OSTALA PREDDELA</t>
  </si>
  <si>
    <t>šifra: 35.275</t>
  </si>
  <si>
    <t>Dobava in vgraditev dvignjenega vtočnega robnika s prerezom 15/25 cm iz cementnega betona</t>
  </si>
  <si>
    <t>Dobava in vgraditev stebrička za prometni znak iz vroče cinkane jeklene cevi s premerom 64 mm, dolge 3500 mm</t>
  </si>
  <si>
    <t>šifra: 61.217</t>
  </si>
  <si>
    <t xml:space="preserve">Identifikacija obstoječih podzemnih instalacij s strani pooblaščenih upravljalcev </t>
  </si>
  <si>
    <t>Dela je potrebno izvajati po projektni dokumentaciji, v skladu z veljavnimi tehničnimi predpisi,
 normativi in standardi ob upoštevanju zahtev iz varstva pri delu. V enotnih cenah morajo biti zajeti vsi stroški po Splošnih tehničnih pogojih. (cena v posameznih postavkah del zajema nabavo in dostavo materiala potrebnega za izvedbo, vgradnjo materiala z vsemi potrebnimi deli in pripomočki, pri odstranitvi gradbenih odpadkov pa je vključeno nakladanje, odvoz in predaja zbiralcu gradbenih odpadkov oz. izvajalcu obdelave gradbenih odpadkov)</t>
  </si>
  <si>
    <t>šifra: 31.132</t>
  </si>
  <si>
    <t>Izdelava nevezane nosilne plasti enakomerno zrnatega drobljenca iz kamnine v debelini 21 do 30 cm</t>
  </si>
  <si>
    <t>Izdelava obrabne in zaporne plasti bituminizirane zmesi AC 8 surf B 70/100 A5 v debelini 4 cm</t>
  </si>
  <si>
    <t>šifra: 35.211</t>
  </si>
  <si>
    <t>šifra: 11.122</t>
  </si>
  <si>
    <t>Prilagoditev pokrovov obstoječih jaškov na nove višinske kote.</t>
  </si>
  <si>
    <t>z vsemi potrebnimi deli in materiali</t>
  </si>
  <si>
    <t>skladiščenje na gradbišču za kasnejše humusiranje brežin</t>
  </si>
  <si>
    <t>šifra: 21.223</t>
  </si>
  <si>
    <t>Široki izkop vezljive zemljine – 3. kategorije – strojno z odrivom do 100 m</t>
  </si>
  <si>
    <t>Izdelava nasipa iz materiala iz izkopa (vezljiva zemljina III. kat)</t>
  </si>
  <si>
    <t>Izdelava bankine iz drobljenca, široke 0,76 do 1,00 m</t>
  </si>
  <si>
    <t>šifra: 36.133</t>
  </si>
  <si>
    <t>m</t>
  </si>
  <si>
    <t xml:space="preserve">Ureditev planuma temeljnih tal </t>
  </si>
  <si>
    <t>šifra: 32.254</t>
  </si>
  <si>
    <t>Nadzor predstavnika upravljavca lokalne ceste</t>
  </si>
  <si>
    <t xml:space="preserve">Nadzor upravljalca komunalnih vodov - </t>
  </si>
  <si>
    <t>elektro omrežje</t>
  </si>
  <si>
    <t>telekomunikacijsko omrežje</t>
  </si>
  <si>
    <t>vodovodno omrežje</t>
  </si>
  <si>
    <t>pločnik</t>
  </si>
  <si>
    <t>Pritrditev prometnega znaka na drog cestne razsvetljave. Vključno z vsemi potrebnimi deli in materiali.</t>
  </si>
  <si>
    <t>Dobava in pritrditev okroglega prometnega znaka, podloga iz aluminijaste pločevine, znak z odsevno folijo RA2, premera 600 mm</t>
  </si>
  <si>
    <t>šifra: 61.652</t>
  </si>
  <si>
    <t>šifra: 61.723</t>
  </si>
  <si>
    <t>SKUPNA REKAPITULACIJA PROJEKTA</t>
  </si>
  <si>
    <t>3/1</t>
  </si>
  <si>
    <t>3/2</t>
  </si>
  <si>
    <t>SKUPAJ BREZ DDV</t>
  </si>
  <si>
    <t>SKUPAJ Z DDV</t>
  </si>
  <si>
    <t>Opombe:</t>
  </si>
  <si>
    <t>Pri posameznih delih naveden izraz gradbiščna deponija pojmuje deponijo za katero poskrbi izvajalec del sam. Pri tem so zajeti vsi potrebni prevozi, prenosi, nakladanja in razkladanja od gradbišča do gradbiščne deponije.</t>
  </si>
  <si>
    <t>SKUPAJ</t>
  </si>
  <si>
    <t>ocena (računi upravljavcev)</t>
  </si>
  <si>
    <t>Zavarovanje gradbišča v času gradnje s strani koncesionarja za državno in lokalno cesto</t>
  </si>
  <si>
    <t>ocena (računi koncesionarja)</t>
  </si>
  <si>
    <t>Obnova in zavarovanje zakoličbe osi trase ostale javne ceste v gričevnatem terenu</t>
  </si>
  <si>
    <t>OP1</t>
  </si>
  <si>
    <t>OP2</t>
  </si>
  <si>
    <t>OP3</t>
  </si>
  <si>
    <t>OP4</t>
  </si>
  <si>
    <t>OP5</t>
  </si>
  <si>
    <t>Na območju predvidene ureditve cest in pločnikov so izkopi in zasipi jarkov predvideni od planuma nevezane nosilne plasti voziščne konstrukcije.</t>
  </si>
  <si>
    <t>REKAPITULACIJA CESTA IN PLOČNIK</t>
  </si>
  <si>
    <t>GRADBENA IN OBRTNIŠKA DELA</t>
  </si>
  <si>
    <t xml:space="preserve">NEPREDVIDENA DELA 10 % </t>
  </si>
  <si>
    <t>šifra:00.000</t>
  </si>
  <si>
    <t>GRADBENA IN OBRTNIŠKA DELA SKUPAJ:</t>
  </si>
  <si>
    <t>Demontaža in skladiščenje prometnih znakov za kasnejšo ponovno postavitev.</t>
  </si>
  <si>
    <t>Porušitev in odstranitev vseh vrst zidov</t>
  </si>
  <si>
    <t>Porušitev in odstranitev kovinske ograje</t>
  </si>
  <si>
    <t xml:space="preserve">skladiščenje pri lastniku ograje </t>
  </si>
  <si>
    <t xml:space="preserve">Rezkanje in odvoz asfaltne krovne plasti v debelini do 3 cm </t>
  </si>
  <si>
    <t>šifra: 12.371</t>
  </si>
  <si>
    <t>in skladiščenjem za izvedbo zasipov zidov</t>
  </si>
  <si>
    <t>zasip zidov</t>
  </si>
  <si>
    <t>šifra: 24.421</t>
  </si>
  <si>
    <t>Vgraditev posteljice v debelini plasti do 30 cm iz zrnate kamnine – 3. kategorije</t>
  </si>
  <si>
    <t>cesta in pločnik, z dobavo iz kamnoloma</t>
  </si>
  <si>
    <t>Šifra: 31.572</t>
  </si>
  <si>
    <t>cesta</t>
  </si>
  <si>
    <t>pločnik na uvozu</t>
  </si>
  <si>
    <t>šifra: 32.247</t>
  </si>
  <si>
    <t>Izdelava obrabne in zaporne plasti bituminizirane zmesi AC 8 surf B 70/100 A4 v debelini 3 cm</t>
  </si>
  <si>
    <t>šifra: 35.297</t>
  </si>
  <si>
    <t>Dobava in vgraditev predfabriciranega zavojnega robnika iz cementnega betona z izmerami 15/25/50 cm</t>
  </si>
  <si>
    <t>stebrički panelne ograje se vijačijo v nov parapetni zid</t>
  </si>
  <si>
    <t>- izdelavo podložnega betona C12/15, prereza 0,05m3/m'</t>
  </si>
  <si>
    <t>- postavitvijo dvostranskega opaža in razopaženje</t>
  </si>
  <si>
    <t>- izdelavo armaturne iz palic in mrež, 100 kg/m3</t>
  </si>
  <si>
    <t>- zagotoviti kvaliteto zidu XD3/XF4, PV-II</t>
  </si>
  <si>
    <t>- dilatacije na razdalji cca 6 m</t>
  </si>
  <si>
    <t xml:space="preserve">Ureditev priključkov v asfaltni izvedbi. Asfaltiranje se izvede v dolžini cca 3m za robom pločnika ali ceste. V ceni je zajeta situativna in višinska priprava ter utrditev podlage vključno z vsemi potrebnimi </t>
  </si>
  <si>
    <t>izkopi ter dobavo nasipnega materiala, asfaltiranje v debelini 6+3cm.</t>
  </si>
  <si>
    <t>- vgradnjo betona C30/37, prereza 0,75m3/m'</t>
  </si>
  <si>
    <t xml:space="preserve">"stop" znak 2102 </t>
  </si>
  <si>
    <t>Dobava in pritrditev prometnega znaka, podloga iz aluminijaste pločevine, znak z odsevno folijo RA1, velikost od 0,21 do 0,40 m2</t>
  </si>
  <si>
    <t>2433 1x</t>
  </si>
  <si>
    <t>Dobava in pritrditev prometnega znaka, podloga iz aluminijaste pločevine, znak z odsevno folijo RA3, velikost od 0,21 do 0,40 m2</t>
  </si>
  <si>
    <t>šifra: 62.122</t>
  </si>
  <si>
    <t>Izdelava tankoslojne vzdolžne označbe na vozišču z enokomponentno belo barvo, vključno 250 g/m2 posipa z drobci / kroglicami stekla, strojno, debelina plasti suhe snovi 250 mm, širina črte 12 cm</t>
  </si>
  <si>
    <t>črta 5111, bele barve, dvakratno barvanje</t>
  </si>
  <si>
    <t>šifra: 62.168</t>
  </si>
  <si>
    <t>Izdelava tankoslojne prečne in ostalih označb na vozišču z enokomponentno belo barvo, vključno 250 g/m2 posipa z drobci / kroglicami stekla, strojno, debelina plasti suhe snovi 250 mm, površina označbe nad 1,5 m2</t>
  </si>
  <si>
    <t>prehodi za pešce 5231, dvakratno barvanje</t>
  </si>
  <si>
    <t>stop črta 5211, dvakratno barvanje</t>
  </si>
  <si>
    <t>Izdelava tankoslojne prečne in ostalih označb na vozišču z enokomponentno rumeno barvo, vključno 250 g/m2 posipa z drobci / kroglicami stekla, strojno, debelina plasti suhe snovi 250 mm, površina označbe nad 1,5 m2</t>
  </si>
  <si>
    <t>5333-2 (BUS postajališče na vozišču, v kompletu), dvakratno barvanje</t>
  </si>
  <si>
    <t>kanalizacijsko omrežje</t>
  </si>
  <si>
    <t>šifra: 00.0000</t>
  </si>
  <si>
    <t>zasaditev se uskladi z lastnikom zemljišča in investitorjem</t>
  </si>
  <si>
    <t>Odstranitev obstoječih parapetov in stebrov ograj</t>
  </si>
  <si>
    <t>šifra: 12.351</t>
  </si>
  <si>
    <t>Porušitev in odstranitev nevezanega tlaka iz lomljenca, tlakovcev, plošč, debeline do 12 cm</t>
  </si>
  <si>
    <t>debelina posteljice pod pločnikom 30 cm, debelina pod voziščem 50 cm</t>
  </si>
  <si>
    <t>Dobava in vgraditev predfabriciranega pogreznjenega zavojnega robnika iz cementnega betona z izmerami 15/25/50 cm</t>
  </si>
  <si>
    <t>vgraditev na podložni beton C16/20</t>
  </si>
  <si>
    <t>položeni robniki, vgraditev na podložni beton C16/20</t>
  </si>
  <si>
    <t>Porušitev in odstranitev mrežne ograje</t>
  </si>
  <si>
    <t>vključno z odvozom in predajo izkopanega materiala zbiralcu oz. izvajalcu obdelave gradbenih odpadkov, upoštevan faktor 1,15 (izkop 91,0 m3)</t>
  </si>
  <si>
    <t>vključno z nakladanjem, odvozom in predajo izkopanega materiala zbiralcu oz. izvajalcu obdelave gradbenih odpadkov, upoštevan faktor 1,25 (izkop 419,6 m3)</t>
  </si>
  <si>
    <t>2431  2x, 2433  1x</t>
  </si>
  <si>
    <t>NAČRT GRADBENIŠTVA - VODOVOD</t>
  </si>
  <si>
    <t>2/1</t>
  </si>
  <si>
    <t>0/2</t>
  </si>
  <si>
    <t>NAČRT ELEKTROTEHNIKE -  CESTNA RAZSVETLJAVA</t>
  </si>
  <si>
    <t>3/3</t>
  </si>
  <si>
    <t>NAČRT ELEKTROTEHNIKE -  TANGENCE NN OMREŽJA</t>
  </si>
  <si>
    <t>NAČRT ELEKTROTEHNIKE -  TANGENCE TK OMREŽJA</t>
  </si>
  <si>
    <t>šifra: 63.571</t>
  </si>
  <si>
    <t>Dobava in vgraditev cestnega ogledala (brez stebriča)</t>
  </si>
  <si>
    <t>11201</t>
  </si>
  <si>
    <t>4.1 ZIDARSKA DELA</t>
  </si>
  <si>
    <t>4.8   KLJUČAVNIČARSKA DELA IN DELA V JEKLU</t>
  </si>
  <si>
    <t>5.1   POKONČNA OPREMA CEST</t>
  </si>
  <si>
    <t>5.2   OZNAČBE NA VOZIŠČU</t>
  </si>
  <si>
    <t>Razna nepredvidena dela, vpisana v gradbeni dnevnik. Dela se obračunajo na podlagi dejanskih stroškov in potrjene gradbene knjige.
*SKUPAJ SKLOPI 1+2+3+4+5</t>
  </si>
  <si>
    <t>III. FAZA</t>
  </si>
  <si>
    <t>REKAPITULACIJA ODVODNJAVANJA</t>
  </si>
  <si>
    <t>ODVODNJAVANJE</t>
  </si>
  <si>
    <t>šifra: 11.131</t>
  </si>
  <si>
    <t>Obnova in zavarovanje zakoličbe trase komunalnih vodov v ravninskem terenu</t>
  </si>
  <si>
    <t>km</t>
  </si>
  <si>
    <t>šifra: 11.231</t>
  </si>
  <si>
    <t>Postavitev in zavarovanje prečnega profila za komunalne vode v ravninskem terenu</t>
  </si>
  <si>
    <t>Izkop kamnite grede za kanalske rove, jaške in drenaže, širine do 1,0 m in globine do 1,0 m – strojno, planiranje dna ročno</t>
  </si>
  <si>
    <t>deponiranje na robu izkopa za kasnejšo ponovno vgradnjo</t>
  </si>
  <si>
    <t>šifra: 21.314</t>
  </si>
  <si>
    <t>Izkop vezljive zemljine/zrnate kamnine – 3. kategorije za temelje, kanalske rove, prepuste, jaške in drenaže, širine do 1,0 m in globine do 1,0 m – strojno, planiranje dna ročno</t>
  </si>
  <si>
    <t>z nakladanjem, odvozom in predajo izkopanega materiala zbiralcu oz. predelovalcu gradbenih odpadkov, upoštevan faktor 1,25</t>
  </si>
  <si>
    <t>šifra: 21.315</t>
  </si>
  <si>
    <t>Izkop mehke kamnine – 4. kategorije za temelje, kanalske rove, prepuste, jaške in drenaže, širine do 1,0 m in globine do 1,0 m</t>
  </si>
  <si>
    <t>z nakladanjem, odvozom in predajo izkopanega materiala zbiralcu oz. predelovalcu gradbenih odpadkov, upoštevan faktor 1,40</t>
  </si>
  <si>
    <t>šifra: 21.324</t>
  </si>
  <si>
    <t>Izkop vezljive zemljine/zrnate kamnine – 3. kategorije za temelje, kanalske rove, prepuste, jaške in drenaže, širine do 1,0 m in globine 1,1 do 2,0 m – strojno, planiranje dna ročno</t>
  </si>
  <si>
    <t>šifra: 21.993</t>
  </si>
  <si>
    <t>Doplačilo za ročni izkop vezljive zemljine - 3. kategorije</t>
  </si>
  <si>
    <t>Zasip jarka padavinske kanalizacije z zrnato kamnino – predhodno izkopani material kamnite grede</t>
  </si>
  <si>
    <t>Zasipi oz. poraba viška materiala izkopane kamnite grede ob izkopu jarka padavinske kanalizacije - uporaba za voziščno konstrukcijo</t>
  </si>
  <si>
    <t>šifra: 24.218</t>
  </si>
  <si>
    <t>4.2   GLOBINSKO ODVODNJAVANJE - DRENAŽE</t>
  </si>
  <si>
    <t>šifra: 42.162</t>
  </si>
  <si>
    <t>Izdelava vzdolžne in prečne drenaže, globoke do 1,0 m, na podložni plasti iz cementnega betona, s trdimi plastičnimi cevmi premera 10 cm</t>
  </si>
  <si>
    <t>šifra: 42.165</t>
  </si>
  <si>
    <t>Izdelava vzdolžne in prečne drenaže, globoke do 1,0 m, na podložni plasti iz cementnega betona, s trdimi plastičnimi cevmi premera 25 cm</t>
  </si>
  <si>
    <t>šifra: 42.312</t>
  </si>
  <si>
    <t>Zasip cevne drenaže z zmesjo kamnitih zrn, obvito z geosintetikom, z 0,21 do 0,4 m3/m1, po načrtu</t>
  </si>
  <si>
    <t>Čiščenje (spiranje) drenažnih cevi po končanih delih</t>
  </si>
  <si>
    <t>4.4   JAŠKI</t>
  </si>
  <si>
    <t xml:space="preserve">vtočni jašek s peskolovom (pokrovi so zajeti v ločenih postavkah)                                                 </t>
  </si>
  <si>
    <t>šifra: 44.162</t>
  </si>
  <si>
    <t xml:space="preserve">Izdelava jaška iz cementnega betona, krožnega prereza s premerom 80 cm, globokega 1,0 do 1,5 m </t>
  </si>
  <si>
    <t xml:space="preserve">revizijski jašek (pokrovi so zajeti v ločenih postavkah) </t>
  </si>
  <si>
    <t>šifra: 44.163</t>
  </si>
  <si>
    <t xml:space="preserve">Izdelava jaška iz cementnega betona, krožnega prereza s premerom 80 cm, globokega 1,5 do 2,0 m </t>
  </si>
  <si>
    <t xml:space="preserve">cestni požiralnik z rešetko in peskolovom (rešetke so zajete v ločenih postavkah)                       </t>
  </si>
  <si>
    <t>šifra: 44.854</t>
  </si>
  <si>
    <t>Dobava in vgraditev rešetke iz duktilne litine, z nosilnostjo 400 kN, s prerezom 400/400 mm.</t>
  </si>
  <si>
    <t>skupaj z izdelavo AB plošče in vsemi potrebnimi deli ter materiali</t>
  </si>
  <si>
    <t>ODVODNJAVANJE SKUPAJ:</t>
  </si>
  <si>
    <t>šifra: 21.996</t>
  </si>
  <si>
    <t>Začasno črpanje vode pri napredovanju izkopa navzdol v vseh kategorijah, s črpalko kapacitete 5 do 10 l/s</t>
  </si>
  <si>
    <t>ura</t>
  </si>
  <si>
    <t>šifra: 42.321</t>
  </si>
  <si>
    <t>Doplačilo za izdelavo vzdolžne in prečne drenaže, globoke 1 do 2 m</t>
  </si>
  <si>
    <t>šifra: 44.164</t>
  </si>
  <si>
    <t xml:space="preserve">Izdelava jaška iz cementnega betona, krožnega prereza s premerom 80 cm, globokega 2,0 do 2,5 m </t>
  </si>
  <si>
    <t>šifra: 44.952</t>
  </si>
  <si>
    <t>Dobava in vgraditev pokrova iz duktilne litine z nosilnostjo 125 kN, krožnega prereza s premerom 600 mm</t>
  </si>
  <si>
    <t>šifra: 12.421</t>
  </si>
  <si>
    <t>Porušitev in odstranitev kanalizacije iz cevi s premerom do 40 cm</t>
  </si>
  <si>
    <t>šifra: 12.431</t>
  </si>
  <si>
    <t>Porušitev in odstranitev jaška z notranjo stranico/premerom do 60 cm</t>
  </si>
  <si>
    <t>šifra: 42.167</t>
  </si>
  <si>
    <t>Izdelava vzdolžne in prečne drenaže, globoke do 1,0 m, na podložni plasti iz cementnega betona, s trdimi plastičnimi cevmi premera 40 cm</t>
  </si>
  <si>
    <t>šifra: 42.313</t>
  </si>
  <si>
    <t>Zasip cevne drenaže z zmesjo kamnitih zrn, obvito z geosintetikom, z 0,41 do 0,8 m3/m1, po načrtu</t>
  </si>
  <si>
    <t>NEPREDVIDENA DELA 10%</t>
  </si>
  <si>
    <t>Razna nepredvidena dela, vpisana v gradbeni dnevnik. Dela se obračunajo na podlagi dejanskih stroškov in potrjene gradbene knjige.
*SKUPAJ SKLOPI 1+2+4</t>
  </si>
  <si>
    <t>Na območju predvidene ureditve cest in pločnikov so izkopi in zasipi jarkov predvideni od planuma nevezane nosilne plasti voziščne konstrukcije (tampona).</t>
  </si>
  <si>
    <t>DK drenažno kanalizacijske cevi PE-HD DN 250, vključno z nabavo in dobavo cevi</t>
  </si>
  <si>
    <t>DD delno drenažne cevi PE-HD DN 100, vključno z nabavo in dobavo cevi</t>
  </si>
  <si>
    <t>DK drenažno kanalizacijske cevi PE-HD DN 355, vključno z nabavo in dobavo cevi</t>
  </si>
  <si>
    <t>šifra: 42.311</t>
  </si>
  <si>
    <t>Zasip cevne drenaže z zmesjo kamnitih zrn, obvito z geosintetikom, z 0,1 do 0,2 m3/m1, po načrtu</t>
  </si>
  <si>
    <t>Šifra: 31.452</t>
  </si>
  <si>
    <t>Izdelava nosilne plasti bituminizirane zmesi AC 16 base B 50/70 A4 v debelini 5 cm</t>
  </si>
  <si>
    <t>Izdelava nosilne plasti bituminizirane zmesi AC 22 base B 50/70 A4 v debelini 6cm</t>
  </si>
  <si>
    <t>vtočna odprtina trapezne oblike, vgraditev na podložni beton C16/20</t>
  </si>
  <si>
    <t>črta 5121, raster 1+1+1, bele barve, dvakratno barvanje</t>
  </si>
  <si>
    <t>REKAPITULACIJA VODOVOD III. FAZA</t>
  </si>
  <si>
    <t>OPIS</t>
  </si>
  <si>
    <t>1.</t>
  </si>
  <si>
    <t>2.</t>
  </si>
  <si>
    <t>ZEMELJSKA DELA</t>
  </si>
  <si>
    <t>7.</t>
  </si>
  <si>
    <t>TUJE STORITVE (montažna dela vodovod)</t>
  </si>
  <si>
    <t>VASA DELA SKUPAJ</t>
  </si>
  <si>
    <t>Nepredvidena in dodatna dela v višini 10 % od vseh del. Obračun po dejanskih stroških in potrjeni gradbeni knjigi.</t>
  </si>
  <si>
    <t>VSA DELA SKUPAJ</t>
  </si>
  <si>
    <t>Identifikacija obstaječih podzemnih instalacij s strani pooblaščenih predstavnikov upravljalcev na celotnem območju predvidenih ureditev je upoštevana v popisu del načrta ceste.</t>
  </si>
  <si>
    <t>zap.št.</t>
  </si>
  <si>
    <t>opis</t>
  </si>
  <si>
    <t>cena/enota</t>
  </si>
  <si>
    <t>1.1 GEODETSKA DELA</t>
  </si>
  <si>
    <t xml:space="preserve">Javno obveščanje potrošnikov o prekinitvah dobave vode na običajen krajevni način in pravilih stroke. </t>
  </si>
  <si>
    <t>kpl</t>
  </si>
  <si>
    <t>1,02</t>
  </si>
  <si>
    <t>šifra: 11.121</t>
  </si>
  <si>
    <t>Obnova in zavarovanje zakoličbe osi trase komunalnih vodov v ravninskem terenu.</t>
  </si>
  <si>
    <t>1,03</t>
  </si>
  <si>
    <t>Postavitev in zavarovanje prečenga profila za komunalne vode v ravninskem terenu.</t>
  </si>
  <si>
    <t>SKUPAJ PREDDELA:</t>
  </si>
  <si>
    <t>Opomba: izkop jarka je upoštevan od kamnite posteljice voziščne konstrukcije.</t>
  </si>
  <si>
    <t>2,01</t>
  </si>
  <si>
    <t>Izkop kamnite posteljice v območju cestišča z začasnim deponiranjem izkopanega materiala ob robu izkopa ali z odvozom na gradbiščno deponijo.</t>
  </si>
  <si>
    <t>2,02</t>
  </si>
  <si>
    <t xml:space="preserve">Kombinirani izkop jarka (strojni in ročni) z nakladanjem viška izkopanega materiala na kamion. Izkop izvesti s poševnim odsekavanjem stranic jarka (naklon prilagoditi vrsti  zemljine). Dno izkopa poravnati s točnostjo +-3cm. Širina jarka na dnu  znaša od 0.60 m. Količine so v raščenem stanju. </t>
  </si>
  <si>
    <t>~ III. kategorija (vezljiva in nevezljiva zemljina)</t>
  </si>
  <si>
    <t>~ IV. kategorija (mehka kamnina)</t>
  </si>
  <si>
    <t>~ V. kategorija (trda kamnina)</t>
  </si>
  <si>
    <t>2,03</t>
  </si>
  <si>
    <t>Odvoz viška izkopanega materiala na deponijo, ki jo pridobi izvajalec del in ima ustrezno okoljevarstveno dovoljenje oz. predaja odpadnega gradbenega materiala zbiralcu ali predelovalcu gradbenih odpadkov. Vključno s plačilom takse. V količini so upoštevani koeficienti razrahljivosti.</t>
  </si>
  <si>
    <t>~ III. kategorija (koef. razrahljivosti 1,25)</t>
  </si>
  <si>
    <t>~ IV. kategorija (koef. razrahljivosti 1,30)</t>
  </si>
  <si>
    <t>~ V. kategorija (koef. razrahljivosti 1,40)</t>
  </si>
  <si>
    <t>2,04</t>
  </si>
  <si>
    <t>šifra: 21.997</t>
  </si>
  <si>
    <t>Začasno črpanje vode pri napredovanju izkopa navzdol v vseh kategorijah, s črpalko kapacitete 10 do 15 l/s.</t>
  </si>
  <si>
    <t>zajeti vsa potrebna dela, opremo, material ter oskrbo z energijo.</t>
  </si>
  <si>
    <t>Dobava drobno zrnatega nevezljivega materiala frakcije 8-16 mm ter izdelava peščene posteljice z utrditvijo do predpisane nosilnosti. Debelina posteljice pod cevjo po utrjevanju mora znašati minimalno 10 cm. (za NL cevi)</t>
  </si>
  <si>
    <t>2,06</t>
  </si>
  <si>
    <t>Dobava drobnozrnatega peščenega materiala frakcije 8-16 mm ter izvedba osnovnega zasipa vodovodne cevi v debelini 30 cm nad temenom cevi z utrjevanjem. Vključno z dobavo in položitvijo PVC opozorilnega traku na celotni dolžini cevovoda v jarku (cca 149 m). (za NL cevi)</t>
  </si>
  <si>
    <t>2,08</t>
  </si>
  <si>
    <t>Zasip z zrnato kamnino - 3. kategorije z dobavo iz kamnoloma.</t>
  </si>
  <si>
    <t>zasip jarka na območju vozišča po osnovnem zasipu vodovodnih cevi z utrjevanjem v plasteh po 30 cm</t>
  </si>
  <si>
    <t>2,09</t>
  </si>
  <si>
    <t>Nasip z deponiranim materialom kamnite posteljice voziščne konstrukcije z utrjevanjem do predpisane zbitosti.</t>
  </si>
  <si>
    <t>SKUPAJ ZEMELJSKA DELA:</t>
  </si>
  <si>
    <t>7.6  VODOVOD</t>
  </si>
  <si>
    <t>• DN 100</t>
  </si>
  <si>
    <t>Montaža cevi iz NL (nodularna litina), vključno z vsemi spremljajočimi deli, spuščanji v jarek in transporti. Polaganje na peščeno posteljico. Posteljica in osnovni zasip cevovoda sta zajeta pri zemeljskih delih.</t>
  </si>
  <si>
    <t>Dobava in montaža fazonskih kosov in armatur iz NL (nodularna litina), tlačnega razreda PN 16, komplet s spojnim in tesnilnim materialom. Predvideno BAIO sistem ali enakovredno.</t>
  </si>
  <si>
    <t>Opomba: pri navedbi tipov fazonskih kosov in amratur velja "ali enakovredno".</t>
  </si>
  <si>
    <t>Shema V1-1 (v obstoječem jašku)</t>
  </si>
  <si>
    <t>•  demontaža T kosa DN150/DN50, zasuna DN50 in zračnika DN50</t>
  </si>
  <si>
    <t>•  T kos, DN150/DN100</t>
  </si>
  <si>
    <t>•  PRIROBNIČNI ZASUN "E2", DN100</t>
  </si>
  <si>
    <t>•  T kos, DN100/DN100</t>
  </si>
  <si>
    <t>•  EU kos - BAIO sistem, DN100</t>
  </si>
  <si>
    <t>•  BAIO STOP - NL, DN100</t>
  </si>
  <si>
    <t>•  FFR kos, DN100/DN50</t>
  </si>
  <si>
    <t>•  čiščenje in ponovna montaža demontiranega zasuna DN50 in zračnika DN50</t>
  </si>
  <si>
    <t>Shema V1-2</t>
  </si>
  <si>
    <t>•  MMK kos - BAIO sistem, DN100-11°</t>
  </si>
  <si>
    <t>Shema V1-6</t>
  </si>
  <si>
    <t>•  MMB zasun "E2" , DN100/80</t>
  </si>
  <si>
    <t>•  BAIO STOP - NL, DN80</t>
  </si>
  <si>
    <t>•  cevni kos NL DN80, 3m</t>
  </si>
  <si>
    <t>•  MMK kos - BAIO sistem, DN80-45°</t>
  </si>
  <si>
    <t>•  F kos - BAIO sistem, DN80</t>
  </si>
  <si>
    <t>•  MultiJoint MJ3057, DN80</t>
  </si>
  <si>
    <t>•  vgradna garnitura, teleskopska</t>
  </si>
  <si>
    <t>•  podložna plošča, Z</t>
  </si>
  <si>
    <t>•  NL cestna kapa, Ø200</t>
  </si>
  <si>
    <t>•  označna tablica, Z</t>
  </si>
  <si>
    <t>•  drog FeZn, Ø50-2500, vključno z betonskim temeljem</t>
  </si>
  <si>
    <t>Shema V1-7, V1-8, V1-18</t>
  </si>
  <si>
    <t>•  MMK kos - BAIO sistem, DN100-45°</t>
  </si>
  <si>
    <t>Shema NH-1, NH-2</t>
  </si>
  <si>
    <t>•  cevni kos NL DN80, 2m</t>
  </si>
  <si>
    <t>•  EN kos - BAIO sistem, DN80</t>
  </si>
  <si>
    <t>•  nadzemni hidrant lomni, DN80-1250/2030, z meritvijo tlaka in pretokov na iztoku</t>
  </si>
  <si>
    <t>Shema V1-14</t>
  </si>
  <si>
    <t>•  cevni kos NL DN80, 6m</t>
  </si>
  <si>
    <t>•  EU kos - BAIO sistem, DN80</t>
  </si>
  <si>
    <t>Shema V1-17</t>
  </si>
  <si>
    <t>•  S kos - BAIO sistem, DN100-270mm</t>
  </si>
  <si>
    <t>•  S kos - BAIO sistem, DN50-500mm</t>
  </si>
  <si>
    <t>•  žabja zaklopka, DN80</t>
  </si>
  <si>
    <t>Hišni priključki na NL cev</t>
  </si>
  <si>
    <t>•  navrtni zasun za NL DN100 cev, ZAK34-art.245</t>
  </si>
  <si>
    <t>•  priključni kos za PE cev, ZAK34-art.616</t>
  </si>
  <si>
    <t>Priključki sekundarnih vodov</t>
  </si>
  <si>
    <t>•  navrtni zasun za NL DN100 cev, ZAK46-art.245</t>
  </si>
  <si>
    <t>•  priključni kos za PE cev, ZAK46-art.616</t>
  </si>
  <si>
    <t>Shema prevezava na predhodni odsek na meji II. in III. faze</t>
  </si>
  <si>
    <t>•  demontaža fazonskih kosov na meji II. in III. faze</t>
  </si>
  <si>
    <t>•  EMS kos - BAIO sistem, DN100</t>
  </si>
  <si>
    <t>•  U kos - BAIO sistem, DN100</t>
  </si>
  <si>
    <t>7,06</t>
  </si>
  <si>
    <t>Dobava materiala in izvedba navezav sekundarnih vodovo iz polietilenskih cevi, PE 100, d50-fi6/41˝, tlačnega razreda PN 12,5 bar, komplet z vsem potrebnim spojnim in pritrdilnim materialom za izvedbo spoja z obstoječo cevjo. Vključno z vsemi zemeljskimi deli potrebnimi za izvedbo navezave. Predvidene so 3 navezave. Količina po tekočem metru je podana za vse navezave skupaj.</t>
  </si>
  <si>
    <t>7,07</t>
  </si>
  <si>
    <t>Dobava materiala in izvedba vodovodnih priključkov iz polietilenskih cevi, PE 100, d32-fi1˝, tlačnega razreda PN 12,5 bar, komplet z vsem potrebnim spojnim in pritrdilnim materialom za izvedbo spoja z obstoječo cevjo. Vključno z vsemi zemeljskimi deli potrebnimi za izvedbo priključka. Predvidenih je 5 priključkov. Količina po tekočem metru je podana za vse priključke skupaj.</t>
  </si>
  <si>
    <t>7,08</t>
  </si>
  <si>
    <t>Izdelava preboja stene obstoječega AB jaška, za prehod predvidene vodovodne cevi DN100. Vključno z zatesnitvijo odprtine prehoda cevi skoz steno z enokomponentno poliuretansko pene (Tekapur Drain &amp; Pipe ali enakovredno).</t>
  </si>
  <si>
    <t>7,09</t>
  </si>
  <si>
    <t>šifra: 76.621</t>
  </si>
  <si>
    <t>Tlačna preizkus vodotesnosti cevovoda - glavni preizkus.</t>
  </si>
  <si>
    <t>7,10</t>
  </si>
  <si>
    <t>šifra: 76.711</t>
  </si>
  <si>
    <t>Izpiranje vodovoda.</t>
  </si>
  <si>
    <t>7,11</t>
  </si>
  <si>
    <t>šifra: 76.721</t>
  </si>
  <si>
    <t>Dezinfekcija in sanitarni preizkus vodovoda.</t>
  </si>
  <si>
    <t>7,12</t>
  </si>
  <si>
    <t>šifra: 76.811</t>
  </si>
  <si>
    <t>Izdelava osnov vodovoda in vnos v kataster komunalnih vodov.</t>
  </si>
  <si>
    <t xml:space="preserve">Izdelava geodetskega posnetka vodovoda pri odprtem jarku ter izdelava elaborata in vpis vodovoda v uradne evidence (elaborat za vpis v zbirni kataster GJI na GURS). </t>
  </si>
  <si>
    <t>7,13</t>
  </si>
  <si>
    <t>Nadzor upravljavca - inženirja pri izvajanju del.</t>
  </si>
  <si>
    <t>7,14</t>
  </si>
  <si>
    <t>Projektantski nadzor.</t>
  </si>
  <si>
    <t>SKUPAJ TUJE STORITVE (montažna dela vodovod):</t>
  </si>
  <si>
    <t xml:space="preserve">  </t>
  </si>
  <si>
    <t>REKAPITULACIJA - III. FAZA</t>
  </si>
  <si>
    <t>A.</t>
  </si>
  <si>
    <t>REKAPITULACIJA GRADBENA DELA</t>
  </si>
  <si>
    <t>B.</t>
  </si>
  <si>
    <t>REKAPITULACIJA CESTNA RAZSVETLJAVA - ELEKTRO DELA</t>
  </si>
  <si>
    <t>Enota mere</t>
  </si>
  <si>
    <t>Količina</t>
  </si>
  <si>
    <t>Cena</t>
  </si>
  <si>
    <t>Skupaj</t>
  </si>
  <si>
    <t xml:space="preserve">A. </t>
  </si>
  <si>
    <t>GRADBENA DELA</t>
  </si>
  <si>
    <t>1.0.</t>
  </si>
  <si>
    <t>1.1.</t>
  </si>
  <si>
    <t>GEODETSKA DELA</t>
  </si>
  <si>
    <t>Trasiranje trase kabelskega kabla oz. kabelske kanalizacije 
z označevanjem v naselju ali ovirami:</t>
  </si>
  <si>
    <t xml:space="preserve">Pripravljalna dela na gradbišču
</t>
  </si>
  <si>
    <t>3.</t>
  </si>
  <si>
    <t xml:space="preserve">Obeleženje in zakoličba trase obstoječih in projektiranih telefonskih in energetskih kablov, vodovoda ter kanalizacije in drugih komunalnih vodov ter označbe križanj:
</t>
  </si>
  <si>
    <t>SKUPAJ GEODETSKA DELA</t>
  </si>
  <si>
    <t>1.2.</t>
  </si>
  <si>
    <t>ČIŠČENJE TERENA</t>
  </si>
  <si>
    <t>Demontaža obstoječih svetilk in temeljev,</t>
  </si>
  <si>
    <t>odvoz na stalno deponijo</t>
  </si>
  <si>
    <t>SKUPAJ ČIŠČENJE TERENA</t>
  </si>
  <si>
    <t>SKUPAJ PREDDELA</t>
  </si>
  <si>
    <t>2.0.</t>
  </si>
  <si>
    <t>2.1.</t>
  </si>
  <si>
    <t>IZKOPI</t>
  </si>
  <si>
    <t>Strojni izkop kabelskega jarka globine 1.0m in širine 0.4m, odvoz odvečenega materiala na deponijo do 20km</t>
  </si>
  <si>
    <t>m³</t>
  </si>
  <si>
    <t>Strojni izkop izkop jame za kabelske jaške, odvoz odvečenega materiala na deponijo do 20km, v zemljišču III., IV. do V. Kategorije</t>
  </si>
  <si>
    <t>Strojni izkop za temelje OJR in svetilk dim. 0.8x0.8x1.1m, odvoz odvečenega materiala na deponijo do 20km, v zemljišču III., IV. do V. Kategorije</t>
  </si>
  <si>
    <t>SKUPAJ IZKOPI</t>
  </si>
  <si>
    <t>2.2.</t>
  </si>
  <si>
    <t>KABELSKA POSTELJICA, ZASIPI</t>
  </si>
  <si>
    <t>Izdelava kabelske posteljice dim. 0.2x0.4m s peskom granulacije 0-4mm</t>
  </si>
  <si>
    <t>Zasipi EKK in KJ po potrebi z ustreznimi peščenimi frakcijami ter utrjevanje v slojih po 20cm, granulacije 0-4mm</t>
  </si>
  <si>
    <t>SKUPAJ KABELSKA POSTELJICA, ZASIPI</t>
  </si>
  <si>
    <t>2.3.</t>
  </si>
  <si>
    <t>BREŽINE IN ZELENICE</t>
  </si>
  <si>
    <t>Povrnitev trase v staro stanje (fino planiranje, ponovna zatravitev...)</t>
  </si>
  <si>
    <t>SKUPAJ BREŽINE IN ZELENICE</t>
  </si>
  <si>
    <t>SKUPAJ ZEMELJSKA DELA</t>
  </si>
  <si>
    <t>4.0.</t>
  </si>
  <si>
    <t>KABELSKA KANALIZACIJA IN JAŠKI</t>
  </si>
  <si>
    <t>4.1.</t>
  </si>
  <si>
    <t>KABELSKA KANALIZACIJA</t>
  </si>
  <si>
    <t>Dobava in polaganje cevi PVC cevi Ø29mm od razdelilcev kandelabra do svetilke</t>
  </si>
  <si>
    <t>Dobava in polaganje cevi PVC cevi Ø 75mm na globini 0.8m, od kandelabra do kandelabra</t>
  </si>
  <si>
    <t>Dobava in polaganje cevi PVC cevi Ø 75mm na globini 0.8m, za navezavo obstoječe CR</t>
  </si>
  <si>
    <t>SKUPAJ KABELSKA KANALIZACIJA</t>
  </si>
  <si>
    <t>4.2.</t>
  </si>
  <si>
    <t>JAŠKI</t>
  </si>
  <si>
    <t>Izdelava AB kabelskega jaška  iz B.C. Ø60/100cm, izdelava AB temeljne plošče 20 cm, z odprtinami za cevi (montažo tipskih uvodnic) kabelske kanalizacije z izdelavo AB nosilne plošče 25 cm ,tulca nad nosilno ploščo min.250mm, ometavanje in finalna obdelava jaška, izdelavo povezave in pritrditve valjanca v jašku,brez dobave LŽ pokrova</t>
  </si>
  <si>
    <t>Izdelava in dobava lahkega LTŽ pokrova 125kN opremljen z napisom ELEKTRO</t>
  </si>
  <si>
    <t>SKUPAJ JAŠKI</t>
  </si>
  <si>
    <t xml:space="preserve">SKUPAJ KABELSKA KANALIZACIJA IN JAŠKI </t>
  </si>
  <si>
    <t>5.0.</t>
  </si>
  <si>
    <t>GRADBENO OBRTNIŠKA DELA</t>
  </si>
  <si>
    <t>5.1.</t>
  </si>
  <si>
    <t>DELO S CEMENTNIM BETONOM</t>
  </si>
  <si>
    <t>Izdelava betonskega temelja za 9m kandelaber dim. 0.8x0.8x1.1m, s štirimi sidrnimi vijaki M 24x 1m ter 2x PVC cevjo Ø75mm</t>
  </si>
  <si>
    <t>Obbetoniranje kabelske kanalizacije na mestih prehoda pod utrjenimi površinami v debelini 15cm s pustim betonom C20/25</t>
  </si>
  <si>
    <t>SKUPAJ DELO S CEMENTNIM BETONOM</t>
  </si>
  <si>
    <t xml:space="preserve">SKUPAJ GRADBENO OBRTNIŠKA DELA </t>
  </si>
  <si>
    <t>CESTNA RAZSVETLJAVA ELEKTRO DELA</t>
  </si>
  <si>
    <t>6.1.</t>
  </si>
  <si>
    <t>ELEKTRO DELA</t>
  </si>
  <si>
    <t>Dobava in polaganje kabla NYY-J  4x2.5mm²  v cev PVC Ø 29mm od razdelilcev kandelabrov do svetilke</t>
  </si>
  <si>
    <t>Dobava in polaganje kabla NAYY-J  4x16+2.5mm²  v cev PVC Ø 75mm do razdelilcev  nove CR</t>
  </si>
  <si>
    <t>Dobava in polaganje kabla NAYY-J  4x16+2.5mm²  v cev PVC Ø 75mm za navezavo obstoječe CR</t>
  </si>
  <si>
    <t>4.</t>
  </si>
  <si>
    <t>Vris kabelske kanalizacije JR v podzemni kataster</t>
  </si>
  <si>
    <t>5.</t>
  </si>
  <si>
    <t>Dobava in montaža ravnega vroče cinkanega kovinskega droga višine h=9m nad nivojem zemlje,  s siderno ploščo in sidernimi vijaki skladno s tipizacijo upravljalca na tem območju ter dimenzionirani za pritisk vetra do 500N/m² z vsemi potrebnimi A-testi, dokazili o skladnosti s standardi, ter statičnimi izračuni</t>
  </si>
  <si>
    <t>6.</t>
  </si>
  <si>
    <t>Dobava in montaža razdelilca v kandelabru z vgrajeno cevno varovalko 1X6A, za varovanje kabla do svetilke</t>
  </si>
  <si>
    <t>8.</t>
  </si>
  <si>
    <t>9.</t>
  </si>
  <si>
    <t xml:space="preserve">Dobava in vgadnja Fe/Zn 25x4mm ozemljitvenega traka s potrebnimi križnimi sponkami </t>
  </si>
  <si>
    <t>10.</t>
  </si>
  <si>
    <t>Dobava in montaža toplo cinkanih križnih sponk FeZn 60x60mm in izdelava križnih stikov</t>
  </si>
  <si>
    <t>11.</t>
  </si>
  <si>
    <t>Izdelava spojev z vijačenjem na kandelabre z dvema vijakoma M 10</t>
  </si>
  <si>
    <t>12.</t>
  </si>
  <si>
    <t>Dobava in vgradnja opozorilnega PVC traka napis elektrika</t>
  </si>
  <si>
    <t>13.</t>
  </si>
  <si>
    <t>Izdelava električnih in svetlobno tehničnih meritev po izvedenih delih</t>
  </si>
  <si>
    <t>14.</t>
  </si>
  <si>
    <t>Testiranje in vstavitev v pogon (funkc. preizkus)</t>
  </si>
  <si>
    <t>SKUPAJ ELEKTRO DELA</t>
  </si>
  <si>
    <t>6.2.</t>
  </si>
  <si>
    <t>NADZOR</t>
  </si>
  <si>
    <t>Projektantski nadzor nad gradbenimi deli</t>
  </si>
  <si>
    <t>Projektantski nadzor nad elektro deli</t>
  </si>
  <si>
    <t>SKUPAJ NADZOR</t>
  </si>
  <si>
    <t>6.0.</t>
  </si>
  <si>
    <t>SKUPAJ CESTNA RAZSVETLJAVA ELEKTRO DELA</t>
  </si>
  <si>
    <t>SKUPAJ GRADBENA DELA</t>
  </si>
  <si>
    <t>REKAPITULACIJA - ZAŠČITA IN PRESTAVITEV NN OMREŽJA / III. FAZA</t>
  </si>
  <si>
    <t>2.1. SKUPAJ ELEKTROMONTAŽNA DELA</t>
  </si>
  <si>
    <t>2.2. SKUPAJ GRADBENA DELA</t>
  </si>
  <si>
    <t>T.2.2. PROJEKTANTSKI PREDRAČUN</t>
  </si>
  <si>
    <t>( dobava in montaža )</t>
  </si>
  <si>
    <t>2.1. ELEKTROMONTAŽNA DELA</t>
  </si>
  <si>
    <t>Delo in material, ki se vgradi v</t>
  </si>
  <si>
    <t xml:space="preserve"> </t>
  </si>
  <si>
    <t>kabelsko merilno omarico K.O.</t>
  </si>
  <si>
    <t>po tipizaciji pristojne D.E.S.</t>
  </si>
  <si>
    <t>( PL-4 ), ki vsebuje:</t>
  </si>
  <si>
    <t>-</t>
  </si>
  <si>
    <t>premontaža opreme iz obstoječe PMO</t>
  </si>
  <si>
    <t>dvotarifni števec</t>
  </si>
  <si>
    <t>glavna varovalka PK 250/</t>
  </si>
  <si>
    <t>vezni in drobni material</t>
  </si>
  <si>
    <t>razdelilno  merilno omarico GRM:</t>
  </si>
  <si>
    <t>V obstoje~i razdelilec se vgradi:</t>
  </si>
  <si>
    <t>razdelilno  merilno omarico GR-2:</t>
  </si>
  <si>
    <t>varovalni element TZ 25/20A</t>
  </si>
  <si>
    <t>Razdelilec A2-1 narejen iz tipske</t>
  </si>
  <si>
    <t>omare ERO 60 1/2 dimenzij 600x</t>
  </si>
  <si>
    <t>2000x300 z dvemi vrati,ki vsebuje:</t>
  </si>
  <si>
    <t>v spodnjem delu:</t>
  </si>
  <si>
    <t>odprtine na vrati fi 100</t>
  </si>
  <si>
    <t>klju~avnica Elektro</t>
  </si>
  <si>
    <t>zbiralke</t>
  </si>
  <si>
    <t>ni~lovod</t>
  </si>
  <si>
    <t>merilna garnitura: varovalke za uro</t>
  </si>
  <si>
    <t>stevec X/5A, tokovniki 100/5A</t>
  </si>
  <si>
    <t xml:space="preserve">glavna varovalka </t>
  </si>
  <si>
    <t>v zgornjem delu:</t>
  </si>
  <si>
    <t xml:space="preserve">glavno stikalo </t>
  </si>
  <si>
    <t>varovalke enopol.</t>
  </si>
  <si>
    <t>varovalke tropol.</t>
  </si>
  <si>
    <t xml:space="preserve">varovalke </t>
  </si>
  <si>
    <t>kontaktor vgradni</t>
  </si>
  <si>
    <t>glavna ozemljilna zbiralka</t>
  </si>
  <si>
    <t>katodni odvodniki</t>
  </si>
  <si>
    <t xml:space="preserve">klju~avnica </t>
  </si>
  <si>
    <t>Razdelilec R-KL narejen iz tri</t>
  </si>
  <si>
    <t>tipske omarice U8 L IMP,</t>
  </si>
  <si>
    <t>ki vsebuje:</t>
  </si>
  <si>
    <t xml:space="preserve">stikalo </t>
  </si>
  <si>
    <t>kontaktor</t>
  </si>
  <si>
    <t>bimetalni rele</t>
  </si>
  <si>
    <t>transformator</t>
  </si>
  <si>
    <t>Zakoličenje kablovodov</t>
  </si>
  <si>
    <t xml:space="preserve">Izvedba stikalnih manipulacij v TP in preklopi </t>
  </si>
  <si>
    <t xml:space="preserve">za zagotovitev breznapetostnega stanja na </t>
  </si>
  <si>
    <t xml:space="preserve">delovišču ter zavarovanje izklopljenih naprav </t>
  </si>
  <si>
    <t xml:space="preserve">pred zmotnim vklopom, ter ponovni vklop, </t>
  </si>
  <si>
    <t>stroški elektro prevzema</t>
  </si>
  <si>
    <t>Nadzor pristojne DES službe</t>
  </si>
  <si>
    <t>2.2. GRADBENA DELA DELA</t>
  </si>
  <si>
    <t>Trasiranje trase kabelskega kabla oz.</t>
  </si>
  <si>
    <t>kabelske kanalizacije z označevanjem</t>
  </si>
  <si>
    <t>v naselju ali ovirami:</t>
  </si>
  <si>
    <t xml:space="preserve">Ročni izkop kabelskega jarka (0.6mx1.0m) </t>
  </si>
  <si>
    <t>po obeleženi trasi obstoječih NN KBV</t>
  </si>
  <si>
    <t>zasutje nad opozorilnim trakom z izkopanim</t>
  </si>
  <si>
    <t xml:space="preserve">materialom z utrjevanjem po slojih po 20-25cm, </t>
  </si>
  <si>
    <t xml:space="preserve">zaščita s PVC ščitniki, odvoz odvečenega </t>
  </si>
  <si>
    <t>materiala in ureditev terena v prvotno stanje</t>
  </si>
  <si>
    <t>v zemljišču III. Kategorije</t>
  </si>
  <si>
    <t>(brez dobave cevi)</t>
  </si>
  <si>
    <t>in prilagoditev poteka glede na ostale komunalne vode</t>
  </si>
  <si>
    <t>obbetoniranje pod povoznimi površinami z betonom C20/25</t>
  </si>
  <si>
    <t xml:space="preserve">Ročni izkop kabelskega jarka (0.6mx1.0m), </t>
  </si>
  <si>
    <t>po obeleženi trasi obstoječe kabelske kanalizacije,</t>
  </si>
  <si>
    <t>dodatna vgradnja 1x PVC cevi 160mm,</t>
  </si>
  <si>
    <t>Obbetoniranje obstoječe kabelske kanalizacije</t>
  </si>
  <si>
    <t>s pustim betonom C20/25 pod povoznimi površinami (uvozi)</t>
  </si>
  <si>
    <t xml:space="preserve">Podaljšanje koncev obstoječih cevi izven </t>
  </si>
  <si>
    <t xml:space="preserve">asfaltnih površin s cevmi premera 160 mm </t>
  </si>
  <si>
    <t xml:space="preserve">Zasip po končanih montažnih delih in osnovnem </t>
  </si>
  <si>
    <t xml:space="preserve">zasipu gradbene jame, dostava kamnine </t>
  </si>
  <si>
    <t>IV. in V. kategorije in izdelava nasipa in grede,</t>
  </si>
  <si>
    <t>dostava 50% materiala iz gradbiščne deponije,</t>
  </si>
  <si>
    <t>dostava 50% materiala kamnolom 10km,</t>
  </si>
  <si>
    <t>utrjevanje z vibracijsko ploščo v sloju po 20cm do višine pločnika</t>
  </si>
  <si>
    <t xml:space="preserve">Dobava in polaganje PVC opozorilnega </t>
  </si>
  <si>
    <t>traku "POZOR ELEKTRIKA"</t>
  </si>
  <si>
    <t>rdeče barve s predvleko</t>
  </si>
  <si>
    <t>Vris kabelske kanalizacije v</t>
  </si>
  <si>
    <t>podzemni kataster</t>
  </si>
  <si>
    <t>2.1.3. REKAPITULACIJA - PRESTAVITEV IN ZAŠČITA TKO / III. FAZA</t>
  </si>
  <si>
    <t>2.1.1. KABLI</t>
  </si>
  <si>
    <t>2.1.2. GRADBENA DELA</t>
  </si>
  <si>
    <t>2.1.3. MATERIAL VEČJE VREDNOSTI</t>
  </si>
  <si>
    <t>2.1.4. MERITVE IN DOKUMENTACIJA</t>
  </si>
  <si>
    <t>T.2.1. PREDRAČUN Z REKAPITULACIJO</t>
  </si>
  <si>
    <t>Odkaz obstoječih TK vodov in</t>
  </si>
  <si>
    <t>ostale komunalne infrastrukture pred</t>
  </si>
  <si>
    <t>pričetkom del</t>
  </si>
  <si>
    <t>2.1.2.1. GRADBENA IN MONTAŽNA DELA S PREVOZI</t>
  </si>
  <si>
    <t xml:space="preserve">Ročni izkop kabelskega jarka (0.6m x 1.0m), </t>
  </si>
  <si>
    <t>po obeleženi trasi obstoječega TKO,</t>
  </si>
  <si>
    <t>in prilagoditev poteka glede na ostale komunalne vode,</t>
  </si>
  <si>
    <t xml:space="preserve">odvoz odvečenega materiala in </t>
  </si>
  <si>
    <t>ureditev terena v prvotno stanje</t>
  </si>
  <si>
    <t>v zemljišču III.  Kategorije</t>
  </si>
  <si>
    <t xml:space="preserve">Dodatek za ročni izkop nad obstoječim kablom. </t>
  </si>
  <si>
    <t>Globina 1,0m - zemljišče IV.ktg.</t>
  </si>
  <si>
    <t xml:space="preserve">Rušenje stropa TK jaškov in mehanska ojačitev, izdelava </t>
  </si>
  <si>
    <t xml:space="preserve">stenskega in stropnega opaža, nivojska prilagoditev, dobava in namestitev armature, </t>
  </si>
  <si>
    <t xml:space="preserve">betoniranje sten in stropa z betonom C25/20, razopaženje, demontaža in </t>
  </si>
  <si>
    <t xml:space="preserve">ponovna montaža LŽ novega pokrova z okvirjem ,odvoz odkopanega materiala, ometavanje </t>
  </si>
  <si>
    <t>in finalna obdelava jaška, v zemljišču III. ktg. - brez dobave LŽ pokrova.</t>
  </si>
  <si>
    <t>Dobava in položitev opozorilnega traku v že</t>
  </si>
  <si>
    <t>izkopan kabelski jarek z napisom TELEKOM</t>
  </si>
  <si>
    <t>Podaljšanje koncev cevi izven asfaltnih površin s cevmi</t>
  </si>
  <si>
    <t xml:space="preserve">premera 103,6/110 mm, PVC 125 mm ali dvosloj. </t>
  </si>
  <si>
    <t>PEHD cevmi  premera 50mm</t>
  </si>
  <si>
    <t>Zasipi z ustreznimi peščenimi</t>
  </si>
  <si>
    <t>frakcijami ter utrjevanje v slojih po 20cm, granulacije 0-4mm</t>
  </si>
  <si>
    <t>Dobava in montaža težkega LTŽ pokrova komplet z okvirjem nislnosti 400kN</t>
  </si>
  <si>
    <t>Prevoz materialov večjih vrednosti</t>
  </si>
  <si>
    <t>Izdelava geodetskega posnetka - do 150 m</t>
  </si>
  <si>
    <t xml:space="preserve">Izdelava elaborata izvršilne tehnične dokumentacije kabelske </t>
  </si>
  <si>
    <t xml:space="preserve">kanalizacije, kjer je osnova  geodetski posnetek  </t>
  </si>
  <si>
    <t>Vnos sprememb v obstoječo izvršilno tehnično dokumentacijo</t>
  </si>
  <si>
    <t>REKAPITULACIJA CESTA</t>
  </si>
  <si>
    <t xml:space="preserve">Porušitev in odstranitev asfaltne plasti v deb. 6 do 10 cm </t>
  </si>
  <si>
    <t>cesta s pripravo za vgradnjo v posteljico</t>
  </si>
  <si>
    <t xml:space="preserve">Rezkanje in odvoz asfaltne krovne plasti v deb. do 3 cm </t>
  </si>
  <si>
    <t>Zavarovanje gradbišča v času gradnje s strani koncesionarja za državno in lokalno cesto (tudi zapora prometa)</t>
  </si>
  <si>
    <t>vključno z nakladanjem, odvozom in predajo izkopanega materiala zbiralcu oz. izvajalcu obdelave gradbenih odpadkov, upoštevan faktor 1,25 (izkop 260,5 m3)</t>
  </si>
  <si>
    <t>z izkopanim tamopnskim materialom oz. rezkancem, debelina posteljice pod voziščem 50 cm</t>
  </si>
  <si>
    <t>granulacije 0-32mm, cesta, z dobavo iz kamnoloma</t>
  </si>
  <si>
    <t>Šifra: 31.575</t>
  </si>
  <si>
    <t>Izdelava obrabne in zaporne plasti bituminizirane zmesi AC 8 surf B 70/100 A3 Z2 v debelini 3 cm</t>
  </si>
  <si>
    <t>Razna nepredvidena dela, vpisana v gradbeni dnevnik. Dela se obračunajo na podlagi dejanskih stroškov in potrjene gradbene knjige.
*SKUPAJ SKLOPI 1+2+3</t>
  </si>
  <si>
    <t xml:space="preserve">Izgradnja pločnika in del vozišča Kalin - Obrežje ob 
R3-675/1481, Mokrice - Obrežje - Slovenska vas od km 1.504 do km 2.645
3. faza 
</t>
  </si>
  <si>
    <t>Izdelava eleborata zapore ceste s pridobitvijo dovoljenja za zaporo ceste</t>
  </si>
  <si>
    <r>
      <t>Izdelava nosilne plasti bituminizirane zmesi AC 32 base B 50/70 A4</t>
    </r>
    <r>
      <rPr>
        <sz val="11"/>
        <color rgb="FFFF0000"/>
        <rFont val="Arial"/>
        <family val="2"/>
        <charset val="238"/>
      </rPr>
      <t xml:space="preserve"> </t>
    </r>
    <r>
      <rPr>
        <sz val="11"/>
        <rFont val="Arial"/>
        <family val="2"/>
        <charset val="238"/>
      </rPr>
      <t>v debelini 9 cm</t>
    </r>
  </si>
  <si>
    <t>komplet</t>
  </si>
  <si>
    <r>
      <t>m</t>
    </r>
    <r>
      <rPr>
        <vertAlign val="superscript"/>
        <sz val="11"/>
        <rFont val="Ariel"/>
        <charset val="238"/>
      </rPr>
      <t>1</t>
    </r>
    <r>
      <rPr>
        <sz val="11"/>
        <rFont val="Ariel"/>
        <charset val="238"/>
      </rPr>
      <t xml:space="preserve"> </t>
    </r>
  </si>
  <si>
    <r>
      <t>m</t>
    </r>
    <r>
      <rPr>
        <vertAlign val="superscript"/>
        <sz val="11"/>
        <rFont val="Ariel"/>
        <charset val="238"/>
      </rPr>
      <t>3</t>
    </r>
  </si>
  <si>
    <r>
      <t>m</t>
    </r>
    <r>
      <rPr>
        <vertAlign val="superscript"/>
        <sz val="11"/>
        <rFont val="Ariel"/>
        <charset val="238"/>
      </rPr>
      <t>1</t>
    </r>
  </si>
  <si>
    <r>
      <t>Dobava cevi iz NL (nodularna litina), tlačnega razreda C64, po standardu EN545:2010, s spajanjem na STD ali TYTON spoj, komplet s spojnim in tesnilnim materialom. Cevi morajo biti na notranji strani zaščitene s cementno malto, na zunanji strani morajo biti zaščitene z zlitino Zn+Al debeline 400 g/m</t>
    </r>
    <r>
      <rPr>
        <vertAlign val="superscript"/>
        <sz val="11"/>
        <rFont val="Ariel"/>
        <charset val="238"/>
      </rPr>
      <t>2</t>
    </r>
    <r>
      <rPr>
        <sz val="11"/>
        <rFont val="Ariel"/>
        <charset val="238"/>
      </rPr>
      <t xml:space="preserve">. </t>
    </r>
  </si>
  <si>
    <t>m²</t>
  </si>
  <si>
    <r>
      <t>Zunanja modularna LED cestna svetilka za široke ceste -</t>
    </r>
    <r>
      <rPr>
        <b/>
        <i/>
        <u/>
        <sz val="11"/>
        <rFont val="Arial"/>
        <family val="2"/>
        <charset val="238"/>
      </rPr>
      <t xml:space="preserve"> z redukcijo</t>
    </r>
    <r>
      <rPr>
        <sz val="11"/>
        <rFont val="Arial"/>
        <family val="2"/>
        <charset val="238"/>
      </rPr>
      <t xml:space="preserve">. Servisna življenska doba 60,000h (L80/B10). Primarno usmerjanje svetlobe - leče. Asimetrično sevajoča. Svetlobni tok 7453 lm, barva svetlobe: 740, barvna temperatura: 3000K. Visoko zmogljiva predstikalna naprava. Ohišje iz tlačno litega aluminija. Priklop na omrežje: 220..240V, AC, 50/60Hz. Moč 70 W. Dolžina: 690 mm, širina: 315 mm, višina: 74 mm. 60/76mm (direktni natik) in 42/60mm (pritrditev s strani). Zaščitna stopnja: IP66, zaščitni. Zaščitni razred II (RII - zaščitno izoliranje). IK 08. Certifikacijski znak: EAC, CE. 5 let garancije. Prenapetostna zaščita do 10 kV Po iztrošenosti led modula se le ta zamenja z novejšim modulom. Nagibni kot  -20° do + 15°. 5 let garancije. SBP. - </t>
    </r>
    <r>
      <rPr>
        <b/>
        <i/>
        <sz val="11"/>
        <rFont val="Arial"/>
        <family val="2"/>
        <charset val="238"/>
      </rPr>
      <t>z redukcijo</t>
    </r>
    <r>
      <rPr>
        <sz val="11"/>
        <rFont val="Arial"/>
        <family val="2"/>
        <charset val="238"/>
      </rPr>
      <t xml:space="preserve"> (kot. npr. THEOS LED MINI SR-T2)</t>
    </r>
  </si>
  <si>
    <r>
      <t xml:space="preserve">Zunanja modularna LED cestna svetilka za široke ceste </t>
    </r>
    <r>
      <rPr>
        <b/>
        <i/>
        <u/>
        <sz val="11"/>
        <rFont val="Arial"/>
        <family val="2"/>
        <charset val="238"/>
      </rPr>
      <t>- brez redukcije</t>
    </r>
    <r>
      <rPr>
        <sz val="11"/>
        <rFont val="Arial"/>
        <family val="2"/>
        <charset val="238"/>
      </rPr>
      <t xml:space="preserve">. Servisna življenska doba 60,000h (L80/B10). Primarno usmerjanje svetlobe - leče. Asimetrično sevajoča. Svetlobni tok 7453 lm, barva svetlobe: 740, barvna temperatura: 4000K. Brez redukcje moči. Visoko zmogljiva predstikalna naprava. Ohišje iz tlačno litega aluminija. Priklop na omrežje: 220..240V, AC, 50/60Hz. Moč 70 W. Dolžina: 690 mm, širina: 315 mm, višina: 74 mm. 60/76mm (direktni natik) in 42/60mm (pritrditev s strani). Zaščitna stopnja: IP66, zaščitni. Zaščitni razred II (RII - zaščitno izoliranje). IK 08. Certifikacijski znak: EAC, CE. 5 let garancije. Prenapetostna zaščita do 10 kV Po iztrošenosti led modula se le ta zamenja z novejšim modulom. Nagibni kot  -20° do + 15°. 5 let garancije. SBP. - </t>
    </r>
    <r>
      <rPr>
        <b/>
        <i/>
        <sz val="11"/>
        <rFont val="Arial"/>
        <family val="2"/>
        <charset val="238"/>
      </rPr>
      <t>z redukcijo</t>
    </r>
    <r>
      <rPr>
        <sz val="11"/>
        <rFont val="Arial"/>
        <family val="2"/>
        <charset val="238"/>
      </rPr>
      <t xml:space="preserve"> (kot. npr. THEOS LED MINI SR-T2)</t>
    </r>
  </si>
  <si>
    <t>Samo dobava PVC cevi Ø160mm,</t>
  </si>
  <si>
    <t>predvideno v urah</t>
  </si>
  <si>
    <t>Izdelava načrta izvedenih del (PID) za cesto in pločnik v štirih (4) tiskanih in digitalnih (*.dwg, *.doc, *.pdf) izvodih,  v skladu z Gradbenim zakonom in Pravilnikom o  podrobnejši vsebini dokumentacije in obrazcih, povezanih z graditvijo objektov:
0/2 – vodilni načrt - načrt gradbeništva – cesta in pločnik
2.1 načrt gradbeništva – vodovod
3.1 načrt elektrotehnike - cestna razsvetljava
3.2 načrt elektrotehnike - ureditev tangenc na NN omrežju
3.3 načrt elektrotehnike - ureditev tangenc na telekomunikacijskem omrežju</t>
  </si>
  <si>
    <t>Odstranitev obstoječe BUS nadstrešnice.</t>
  </si>
  <si>
    <t xml:space="preserve">Dobava in postavitev nadstrešnice avtobusnega postajališča - kovinska konstrukcija v temno zeleni barvni niansi RAL 6005 (tipa APL 03, kot naprimer dobavitelj Lešnik Lenart, d.o.o. ali enakovredne). V ceno všteta izdelava AB temelja, asfaltirane pohodne površine, postavitev klopi, oglasnega panoja, napis postajališča in koša za smeti </t>
  </si>
  <si>
    <t>hišni priključki, priključki cest, pločnik</t>
  </si>
  <si>
    <t>4.1   POVRŠINSKO ODVODNJAVANJE</t>
  </si>
  <si>
    <t>Dobava in vgradnja linijske kanalete in zbiralnika (peskolova) iz polimernega betona širine 150mm, skladen s SIST EN 1433 (tip Multiline V 150 ali enakovredno), vključno z vzdolžno rešetko iz litega železa nosilnosti D400(kN). Vključno z izkopom, obbetoniranjem kanalete in cevi ter zasipom. Cevna povezava odtoka upoštevana ločeno (PVC UK SN8 DN160).</t>
  </si>
  <si>
    <t>4.3   GLOBINSKO ODVODNJAVANJE - KANALIZACIJA</t>
  </si>
  <si>
    <t>šifra: 43.221</t>
  </si>
  <si>
    <t>Izdelava kanalizacije iz cevi iz polivinilklorida, vključno s podložno plastjo iz zmesi kamnitih zrn, premera 15 cm, v globini do 1,0 m</t>
  </si>
  <si>
    <t>PVC UK SN8 DN160, vključno z nabavo in dobavo cevi ter navezavami na jaške oz. temensko na cevi (3 kosi)</t>
  </si>
  <si>
    <t>šifra: 43.223</t>
  </si>
  <si>
    <t>Izdelava kanalizacije iz cevi iz polivinilklorida, vključno s podložno plastjo iz zmesi kamnitih zrn, premera 25 cm, v globini do 1,0 m</t>
  </si>
  <si>
    <t>PVC UK SN8 DN250, vključno z nabavo in dobavo cevi</t>
  </si>
  <si>
    <t>šifra: 43.224</t>
  </si>
  <si>
    <t>PVC UK SN8 DN300, vključno z nabavo in dobavo cevi</t>
  </si>
  <si>
    <t>Dobava in postavitev panelne žične mrežne ograje, višine 1.0 m, debelina žic 5 mm, barva antracit RAL 7016</t>
  </si>
  <si>
    <t>Dobava in postavitev dvokrilnih vrat s polnilom iz žičnih panelov, svetle odprtine 5.0 m in višine 1.23 m, barva antracit RAL 7016.</t>
  </si>
  <si>
    <t>Demontaža obstoječe polne lesene ograje s kovinsko podkonstrukcijo, višine 2 m. Skladiščenje na gradbišču za ponovno vgradnjo po izgradnji novega parapeta ob pločniku.</t>
  </si>
  <si>
    <t>Montaža predhodno odstranjene polne lesene ograje višine 2 m z jekleno podkonstrukcijo. Zajeti ves potrebeni pritdilni material za montažo na nov parapetni zid.</t>
  </si>
  <si>
    <t>OP6</t>
  </si>
  <si>
    <t>Porušitev in odstranitev kovinskih dvokrilnih ograjnih vrat</t>
  </si>
  <si>
    <t xml:space="preserve">Na dovozih stanovanjskih hiš številka 20a in 20b, bodo odstranjena dvokrilna kovinska ograjna vrata lastniki v lastni režiji nadomestili z drsnimi ograjnimi vrati. </t>
  </si>
  <si>
    <t>šifra: 12.152</t>
  </si>
  <si>
    <t>Posek in odstranitev dreves z deblom premera 31 do 50 cm ter odstranitev vej</t>
  </si>
  <si>
    <t>ročna odstranitev tlakovcev in pranih plošč na hišnem priključku, skladiščenje za ponovno polaganje pri navezavi priključka</t>
  </si>
  <si>
    <t>šifra: 35.232</t>
  </si>
  <si>
    <t>Dobava in vgraditev predfabriciranega dvignjenega robnika iz cementnega betona s prerezom 5/20 cm</t>
  </si>
  <si>
    <t>Dobava in vgraditev predfabriciranega pogreznjenega robnika iz cementnega betona  s prerezom 10/20 cm</t>
  </si>
  <si>
    <t>prilagoditve hišnih dovozov</t>
  </si>
  <si>
    <t xml:space="preserve">Izdelava AB parapetnega zidu višin od 0,3 do 0,75 m in dolžine 73 m, vključno s:
</t>
  </si>
  <si>
    <t>- postavitvijo opaža in razopaženje</t>
  </si>
  <si>
    <t xml:space="preserve">Izdelava AB stebrov ograjnih vrat, kot nadgradnja predvidenih AB parapetnih zidov, dimenzije 0,3/0,3 m in višine 1,6 m. Temelj je upoštevan pri AB parapetnem zidu. Vključno s:
</t>
  </si>
  <si>
    <t>- izdelavo armaturne iz palic, 100 kg/m3</t>
  </si>
  <si>
    <t>- vgradnjo betona C30/37, prereza 0,1m3/m'</t>
  </si>
  <si>
    <t>- zagotoviti kvaliteto stebra XD3/XF4, PV-II</t>
  </si>
  <si>
    <t>C.</t>
  </si>
  <si>
    <t>Dobava ter zasaditev novih grmovnic na območju predhodno odstranjenih živih mejah po končani gradnji.</t>
  </si>
  <si>
    <t>Ureditev priključkov iz betonskih tlakovcev in pranih plošč. Tlakovanje se izvede v dolžini cca 2-3m za robom pločnika ali ceste. V ceni je zajeta situativna in višinska priprava ter utrditev podlage vključno z vsemi potrebnimi izkopi ter dobavo nasipnega materiala. Za tlakovanje se uporabijo predhodno odstranjeni tlakovci oz. plošče, ter po potrebi dobavijo novi.</t>
  </si>
  <si>
    <t>Dobava potrebnega materiala ter izvedba podbetoniranja obstoječega parapeta ograje z betonom C16/20, v debelini 20 cm in višini 40 cm. Vključno s potrebnimi zemeljskimi deli ter izvdbo opaža in položitvijo minimalne armature.</t>
  </si>
  <si>
    <t>Dobava potrebnega materiala ter izvedba rolirane brežine s kamni premera 0,3-0,4m položeni v pusti beton C16/20, v širini 0,5-1,0 m.</t>
  </si>
  <si>
    <r>
      <t>m</t>
    </r>
    <r>
      <rPr>
        <vertAlign val="superscript"/>
        <sz val="11"/>
        <rFont val="Ariel"/>
        <charset val="238"/>
      </rPr>
      <t>1</t>
    </r>
    <r>
      <rPr>
        <sz val="11"/>
        <rFont val="Ariel"/>
        <charset val="238"/>
      </rPr>
      <t xml:space="preserve"> (LR10)</t>
    </r>
  </si>
  <si>
    <r>
      <t>m</t>
    </r>
    <r>
      <rPr>
        <vertAlign val="superscript"/>
        <sz val="11"/>
        <rFont val="Ariel"/>
        <charset val="238"/>
      </rPr>
      <t>1</t>
    </r>
    <r>
      <rPr>
        <sz val="11"/>
        <rFont val="Ariel"/>
        <charset val="238"/>
      </rPr>
      <t xml:space="preserve"> (LR11)</t>
    </r>
  </si>
  <si>
    <r>
      <t>m</t>
    </r>
    <r>
      <rPr>
        <vertAlign val="superscript"/>
        <sz val="11"/>
        <rFont val="Ariel"/>
        <charset val="238"/>
      </rPr>
      <t>1</t>
    </r>
    <r>
      <rPr>
        <sz val="11"/>
        <rFont val="Ariel"/>
        <charset val="238"/>
      </rPr>
      <t xml:space="preserve"> (LR12)</t>
    </r>
  </si>
  <si>
    <t>VODILNI NAČRT - CESTA</t>
  </si>
  <si>
    <t xml:space="preserve">VODILNI NAČRT - PLOČNIK </t>
  </si>
  <si>
    <t>DDV v EUR</t>
  </si>
  <si>
    <t>Delež 
RS</t>
  </si>
  <si>
    <t>Vrednost 
RS</t>
  </si>
  <si>
    <t>Delež 
Občina</t>
  </si>
  <si>
    <t>Vrednost 
Občina</t>
  </si>
  <si>
    <t>POPUST</t>
  </si>
  <si>
    <t>SKUPAJ S POPUSTOM</t>
  </si>
  <si>
    <t>Vrednost del</t>
  </si>
  <si>
    <t>SKUPAJ S popustom in z DDV</t>
  </si>
  <si>
    <t>Vrednost del s popustom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</si>
</sst>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 #,##0.00\ &quot;€&quot;_-;\-* #,##0.00\ &quot;€&quot;_-;_-* &quot;-&quot;??\ &quot;€&quot;_-;_-@_-"/>
    <numFmt numFmtId="43" formatCode="_-* #,##0.00_-;\-* #,##0.00_-;_-* &quot;-&quot;??_-;_-@_-"/>
    <numFmt numFmtId="164" formatCode="_-* #,##0.00\ _€_-;\-* #,##0.00\ _€_-;_-* &quot;-&quot;??\ _€_-;_-@_-"/>
    <numFmt numFmtId="165" formatCode="#,##0.00\ [$€-401]"/>
    <numFmt numFmtId="166" formatCode="#,##0.00\ [$€-1]"/>
    <numFmt numFmtId="167" formatCode="#,##0.000"/>
    <numFmt numFmtId="168" formatCode="#,##0&quot;      &quot;;\-#,##0&quot;      &quot;"/>
    <numFmt numFmtId="169" formatCode="&quot;SIT&quot;#,##0\ ;&quot;(SIT&quot;#,##0\)"/>
    <numFmt numFmtId="170" formatCode="mmmm\ d&quot;, &quot;yyyy"/>
    <numFmt numFmtId="171" formatCode="#,##0.00&quot;      &quot;;\-#,##0.00&quot;      &quot;"/>
    <numFmt numFmtId="172" formatCode="_-* #,##0.00\ _S_I_T_-;\-* #,##0.00\ _S_I_T_-;_-* &quot;-&quot;??\ _S_I_T_-;_-@_-"/>
    <numFmt numFmtId="173" formatCode="_-* #.##0.00\ &quot;SIT&quot;_-;\-* #.##0.00\ &quot;SIT&quot;_-;_-* &quot;-&quot;??\ &quot;SIT&quot;_-;_-@_-"/>
    <numFmt numFmtId="174" formatCode="_-* #,##0.00\ [$€-1]_-;\-* #,##0.00\ [$€-1]_-;_-* &quot;-&quot;??\ [$€-1]_-;_-@_-"/>
    <numFmt numFmtId="175" formatCode="[$-424]General"/>
    <numFmt numFmtId="176" formatCode="#,##0.00\ &quot;€&quot;"/>
    <numFmt numFmtId="177" formatCode="_-* #,##0.00\ &quot;SIT&quot;_-;\-* #,##0.00\ &quot;SIT&quot;_-;_-* &quot;-&quot;??\ &quot;SIT&quot;_-;_-@_-"/>
    <numFmt numFmtId="178" formatCode="#,##0\ [$€-1]"/>
    <numFmt numFmtId="179" formatCode="_-* #,##0_-;\-* #,##0_-;_-* &quot;-&quot;??_-;_-@_-"/>
    <numFmt numFmtId="180" formatCode="0_)"/>
    <numFmt numFmtId="181" formatCode="_(* #,##0.00_);_(* \(#,##0.00\);_(* &quot;-&quot;??_);_(@_)"/>
    <numFmt numFmtId="182" formatCode="0.00_)"/>
    <numFmt numFmtId="183" formatCode="#,##0.00\ _S_I_T"/>
    <numFmt numFmtId="184" formatCode="###,###,###,###.00"/>
  </numFmts>
  <fonts count="52">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name val="Arial"/>
      <family val="2"/>
      <charset val="238"/>
    </font>
    <font>
      <sz val="10"/>
      <name val="Arial"/>
      <family val="2"/>
      <charset val="238"/>
    </font>
    <font>
      <b/>
      <sz val="15"/>
      <color theme="3"/>
      <name val="Calibri"/>
      <family val="2"/>
      <charset val="238"/>
      <scheme val="minor"/>
    </font>
    <font>
      <b/>
      <sz val="13"/>
      <color theme="3"/>
      <name val="Calibri"/>
      <family val="2"/>
      <charset val="238"/>
      <scheme val="minor"/>
    </font>
    <font>
      <b/>
      <sz val="11"/>
      <color theme="1"/>
      <name val="Calibri"/>
      <family val="2"/>
      <charset val="238"/>
      <scheme val="minor"/>
    </font>
    <font>
      <sz val="10"/>
      <name val="Arial CE"/>
      <charset val="238"/>
    </font>
    <font>
      <b/>
      <sz val="11"/>
      <name val="Segoe UI"/>
      <family val="2"/>
      <charset val="238"/>
    </font>
    <font>
      <sz val="11"/>
      <name val="Segoe UI"/>
      <family val="2"/>
      <charset val="238"/>
    </font>
    <font>
      <sz val="10"/>
      <name val="Segoe UI"/>
      <family val="2"/>
      <charset val="238"/>
    </font>
    <font>
      <b/>
      <sz val="12"/>
      <name val="Segoe UI"/>
      <family val="2"/>
      <charset val="238"/>
    </font>
    <font>
      <b/>
      <sz val="14"/>
      <name val="Segoe UI"/>
      <family val="2"/>
      <charset val="238"/>
    </font>
    <font>
      <b/>
      <sz val="10"/>
      <name val="Segoe UI"/>
      <family val="2"/>
      <charset val="238"/>
    </font>
    <font>
      <sz val="12"/>
      <name val="Times New Roman"/>
      <family val="1"/>
      <charset val="238"/>
    </font>
    <font>
      <sz val="11"/>
      <color theme="1"/>
      <name val="Arial"/>
      <family val="2"/>
      <charset val="238"/>
    </font>
    <font>
      <sz val="10"/>
      <color theme="1"/>
      <name val="Arial CE"/>
      <charset val="238"/>
    </font>
    <font>
      <sz val="10"/>
      <name val="Arial"/>
      <family val="2"/>
      <charset val="238"/>
    </font>
    <font>
      <b/>
      <sz val="12"/>
      <color indexed="8"/>
      <name val="SSPalatino"/>
      <charset val="238"/>
    </font>
    <font>
      <sz val="10"/>
      <color theme="6" tint="-0.249977111117893"/>
      <name val="Arial"/>
      <family val="2"/>
      <charset val="238"/>
    </font>
    <font>
      <b/>
      <sz val="10"/>
      <name val="Arial"/>
      <family val="2"/>
      <charset val="238"/>
    </font>
    <font>
      <sz val="10"/>
      <color indexed="8"/>
      <name val="MS Sans Serif"/>
      <family val="2"/>
      <charset val="238"/>
    </font>
    <font>
      <b/>
      <sz val="11"/>
      <name val="Arial"/>
      <family val="2"/>
      <charset val="238"/>
    </font>
    <font>
      <b/>
      <u/>
      <sz val="11"/>
      <color indexed="54"/>
      <name val="Arial"/>
      <family val="2"/>
      <charset val="238"/>
    </font>
    <font>
      <b/>
      <u/>
      <sz val="11"/>
      <color theme="6" tint="-0.249977111117893"/>
      <name val="Arial"/>
      <family val="2"/>
      <charset val="238"/>
    </font>
    <font>
      <sz val="11"/>
      <color theme="6" tint="-0.249977111117893"/>
      <name val="Arial"/>
      <family val="2"/>
      <charset val="238"/>
    </font>
    <font>
      <sz val="11"/>
      <color indexed="54"/>
      <name val="Arial"/>
      <family val="2"/>
      <charset val="238"/>
    </font>
    <font>
      <b/>
      <sz val="11"/>
      <color theme="1"/>
      <name val="Arial"/>
      <family val="2"/>
      <charset val="238"/>
    </font>
    <font>
      <sz val="11"/>
      <color indexed="8"/>
      <name val="Arial"/>
      <family val="2"/>
      <charset val="238"/>
    </font>
    <font>
      <b/>
      <sz val="11"/>
      <color indexed="9"/>
      <name val="Arial"/>
      <family val="2"/>
      <charset val="238"/>
    </font>
    <font>
      <b/>
      <sz val="11"/>
      <color indexed="54"/>
      <name val="Arial"/>
      <family val="2"/>
      <charset val="238"/>
    </font>
    <font>
      <sz val="11"/>
      <color indexed="10"/>
      <name val="Arial"/>
      <family val="2"/>
      <charset val="238"/>
    </font>
    <font>
      <sz val="11"/>
      <color rgb="FFFF0000"/>
      <name val="Arial"/>
      <family val="2"/>
      <charset val="238"/>
    </font>
    <font>
      <b/>
      <u/>
      <sz val="11"/>
      <color rgb="FFFF0000"/>
      <name val="Arial"/>
      <family val="2"/>
      <charset val="238"/>
    </font>
    <font>
      <b/>
      <sz val="11"/>
      <color theme="1"/>
      <name val="Ariel"/>
      <charset val="238"/>
    </font>
    <font>
      <sz val="11"/>
      <color theme="1"/>
      <name val="Ariel"/>
      <charset val="238"/>
    </font>
    <font>
      <b/>
      <sz val="11"/>
      <name val="Ariel"/>
      <charset val="238"/>
    </font>
    <font>
      <b/>
      <sz val="11"/>
      <color indexed="9"/>
      <name val="Ariel"/>
      <charset val="238"/>
    </font>
    <font>
      <sz val="11"/>
      <name val="Ariel"/>
      <charset val="238"/>
    </font>
    <font>
      <vertAlign val="superscript"/>
      <sz val="11"/>
      <name val="Ariel"/>
      <charset val="238"/>
    </font>
    <font>
      <b/>
      <sz val="11"/>
      <color indexed="54"/>
      <name val="Ariel"/>
      <charset val="238"/>
    </font>
    <font>
      <i/>
      <sz val="11"/>
      <name val="Ariel"/>
      <charset val="238"/>
    </font>
    <font>
      <b/>
      <i/>
      <u/>
      <sz val="11"/>
      <name val="Arial"/>
      <family val="2"/>
      <charset val="238"/>
    </font>
    <font>
      <b/>
      <i/>
      <sz val="11"/>
      <name val="Arial"/>
      <family val="2"/>
      <charset val="238"/>
    </font>
    <font>
      <b/>
      <u/>
      <sz val="11"/>
      <name val="Arial"/>
      <family val="2"/>
      <charset val="238"/>
    </font>
    <font>
      <b/>
      <sz val="10"/>
      <color rgb="FF0070C0"/>
      <name val="Arial"/>
      <family val="2"/>
      <charset val="238"/>
    </font>
    <font>
      <b/>
      <sz val="10"/>
      <color rgb="FF0070C0"/>
      <name val="Segoe UI"/>
      <family val="2"/>
      <charset val="238"/>
    </font>
  </fonts>
  <fills count="8">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249977111117893"/>
        <bgColor indexed="64"/>
      </patternFill>
    </fill>
  </fills>
  <borders count="42">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top/>
      <bottom style="thin">
        <color indexed="64"/>
      </bottom>
      <diagonal/>
    </border>
    <border>
      <left/>
      <right/>
      <top/>
      <bottom style="medium">
        <color indexed="8"/>
      </bottom>
      <diagonal/>
    </border>
    <border>
      <left/>
      <right/>
      <top style="thin">
        <color indexed="8"/>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right/>
      <top style="thin">
        <color indexed="64"/>
      </top>
      <bottom/>
      <diagonal/>
    </border>
    <border>
      <left/>
      <right/>
      <top style="medium">
        <color indexed="8"/>
      </top>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style="thin">
        <color indexed="64"/>
      </left>
      <right/>
      <top style="thin">
        <color auto="1"/>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thin">
        <color auto="1"/>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right/>
      <top style="thin">
        <color auto="1"/>
      </top>
      <bottom style="thin">
        <color auto="1"/>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diagonal/>
    </border>
  </borders>
  <cellStyleXfs count="41">
    <xf numFmtId="0" fontId="0" fillId="0" borderId="0"/>
    <xf numFmtId="168" fontId="8" fillId="0" borderId="0" applyFill="0" applyBorder="0" applyAlignment="0" applyProtection="0"/>
    <xf numFmtId="169" fontId="8" fillId="0" borderId="0" applyFill="0" applyBorder="0" applyAlignment="0" applyProtection="0"/>
    <xf numFmtId="170" fontId="8" fillId="0" borderId="0" applyFill="0" applyBorder="0" applyAlignment="0" applyProtection="0"/>
    <xf numFmtId="2" fontId="8" fillId="0" borderId="0" applyFill="0" applyBorder="0" applyAlignment="0" applyProtection="0"/>
    <xf numFmtId="0" fontId="7" fillId="0" borderId="0"/>
    <xf numFmtId="0" fontId="8" fillId="0" borderId="0"/>
    <xf numFmtId="0" fontId="8" fillId="0" borderId="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6" fillId="0" borderId="0"/>
    <xf numFmtId="172" fontId="8" fillId="0" borderId="0" applyFont="0" applyFill="0" applyBorder="0" applyAlignment="0" applyProtection="0"/>
    <xf numFmtId="0" fontId="5" fillId="0" borderId="0"/>
    <xf numFmtId="173" fontId="8" fillId="0" borderId="0" applyFont="0" applyFill="0" applyBorder="0" applyAlignment="0" applyProtection="0"/>
    <xf numFmtId="0" fontId="12" fillId="0" borderId="0"/>
    <xf numFmtId="0" fontId="4" fillId="0" borderId="0"/>
    <xf numFmtId="0" fontId="3" fillId="0" borderId="0"/>
    <xf numFmtId="0" fontId="8" fillId="0" borderId="0"/>
    <xf numFmtId="49" fontId="19" fillId="0" borderId="7">
      <alignment horizontal="left" vertical="top" wrapText="1"/>
    </xf>
    <xf numFmtId="0" fontId="8" fillId="0" borderId="0"/>
    <xf numFmtId="0" fontId="20" fillId="0" borderId="0"/>
    <xf numFmtId="175" fontId="21" fillId="0" borderId="0"/>
    <xf numFmtId="44" fontId="8" fillId="0" borderId="0" applyFont="0" applyFill="0" applyBorder="0" applyAlignment="0" applyProtection="0"/>
    <xf numFmtId="44" fontId="8" fillId="0" borderId="0" applyFont="0" applyFill="0" applyBorder="0" applyAlignment="0" applyProtection="0"/>
    <xf numFmtId="0" fontId="8" fillId="0" borderId="0"/>
    <xf numFmtId="0" fontId="20" fillId="0" borderId="0"/>
    <xf numFmtId="0" fontId="22" fillId="0" borderId="0"/>
    <xf numFmtId="0" fontId="23" fillId="0" borderId="0" applyFill="0" applyBorder="0" applyProtection="0"/>
    <xf numFmtId="0" fontId="23" fillId="0" borderId="0"/>
    <xf numFmtId="177" fontId="23" fillId="0" borderId="0" applyFont="0" applyFill="0" applyBorder="0" applyAlignment="0" applyProtection="0"/>
    <xf numFmtId="172" fontId="23" fillId="0" borderId="0" applyFont="0" applyFill="0" applyBorder="0" applyAlignment="0" applyProtection="0"/>
    <xf numFmtId="164" fontId="22" fillId="0" borderId="0" applyFont="0" applyFill="0" applyBorder="0" applyAlignment="0" applyProtection="0"/>
    <xf numFmtId="0" fontId="8" fillId="0" borderId="0"/>
    <xf numFmtId="164" fontId="8" fillId="0" borderId="0" applyFont="0" applyFill="0" applyBorder="0" applyAlignment="0" applyProtection="0"/>
    <xf numFmtId="0" fontId="2" fillId="0" borderId="0"/>
    <xf numFmtId="9" fontId="8" fillId="0" borderId="0" applyFont="0" applyFill="0" applyBorder="0" applyAlignment="0" applyProtection="0"/>
    <xf numFmtId="0" fontId="1" fillId="0" borderId="0"/>
    <xf numFmtId="43" fontId="8" fillId="0" borderId="0" applyFont="0" applyFill="0" applyBorder="0" applyAlignment="0" applyProtection="0"/>
    <xf numFmtId="0" fontId="8" fillId="0" borderId="0"/>
    <xf numFmtId="0" fontId="26" fillId="0" borderId="0"/>
  </cellStyleXfs>
  <cellXfs count="701">
    <xf numFmtId="0" fontId="0" fillId="0" borderId="0" xfId="0"/>
    <xf numFmtId="0" fontId="0" fillId="0" borderId="0" xfId="0"/>
    <xf numFmtId="4" fontId="18" fillId="0" borderId="4" xfId="0" applyNumberFormat="1" applyFont="1" applyBorder="1" applyAlignment="1">
      <alignment horizontal="center" vertical="center"/>
    </xf>
    <xf numFmtId="4" fontId="18" fillId="0" borderId="0" xfId="0" applyNumberFormat="1" applyFont="1" applyBorder="1" applyAlignment="1">
      <alignment vertical="justify"/>
    </xf>
    <xf numFmtId="4" fontId="18" fillId="0" borderId="0" xfId="0" applyNumberFormat="1" applyFont="1" applyBorder="1" applyAlignment="1">
      <alignment vertical="center"/>
    </xf>
    <xf numFmtId="4" fontId="18" fillId="0" borderId="0" xfId="0" applyNumberFormat="1" applyFont="1" applyBorder="1" applyAlignment="1">
      <alignment horizontal="center" vertical="center"/>
    </xf>
    <xf numFmtId="0" fontId="18" fillId="0" borderId="0" xfId="0" applyFont="1" applyBorder="1" applyAlignment="1">
      <alignment horizontal="right" vertical="center"/>
    </xf>
    <xf numFmtId="2" fontId="14" fillId="0" borderId="0" xfId="0" applyNumberFormat="1" applyFont="1" applyBorder="1" applyAlignment="1">
      <alignment vertical="top"/>
    </xf>
    <xf numFmtId="0" fontId="13" fillId="0" borderId="0" xfId="0" applyFont="1" applyBorder="1" applyAlignment="1">
      <alignment vertical="justify"/>
    </xf>
    <xf numFmtId="0" fontId="13" fillId="0" borderId="0" xfId="0" applyFont="1" applyBorder="1" applyAlignment="1"/>
    <xf numFmtId="0" fontId="13" fillId="0" borderId="0" xfId="0" applyFont="1" applyBorder="1" applyAlignment="1">
      <alignment horizontal="right"/>
    </xf>
    <xf numFmtId="4" fontId="24" fillId="0" borderId="0" xfId="0" applyNumberFormat="1" applyFont="1"/>
    <xf numFmtId="0" fontId="0" fillId="0" borderId="0" xfId="0" applyFill="1"/>
    <xf numFmtId="174" fontId="13" fillId="0" borderId="0" xfId="0" applyNumberFormat="1" applyFont="1" applyFill="1" applyBorder="1" applyAlignment="1">
      <alignment horizontal="right"/>
    </xf>
    <xf numFmtId="0" fontId="7" fillId="0" borderId="0" xfId="0" applyFont="1"/>
    <xf numFmtId="0" fontId="0" fillId="0" borderId="15" xfId="0" applyBorder="1"/>
    <xf numFmtId="4" fontId="17" fillId="0" borderId="15" xfId="0" applyNumberFormat="1" applyFont="1" applyBorder="1" applyAlignment="1">
      <alignment vertical="justify"/>
    </xf>
    <xf numFmtId="4" fontId="15" fillId="0" borderId="15" xfId="0" applyNumberFormat="1" applyFont="1" applyBorder="1" applyAlignment="1"/>
    <xf numFmtId="4" fontId="18" fillId="0" borderId="0" xfId="0" applyNumberFormat="1" applyFont="1" applyBorder="1" applyAlignment="1">
      <alignment horizontal="right" vertical="center"/>
    </xf>
    <xf numFmtId="4" fontId="18" fillId="0" borderId="0" xfId="0" applyNumberFormat="1" applyFont="1" applyFill="1" applyBorder="1" applyAlignment="1">
      <alignment horizontal="right" vertical="center"/>
    </xf>
    <xf numFmtId="165" fontId="7" fillId="0" borderId="0" xfId="5" applyNumberFormat="1" applyFont="1" applyProtection="1">
      <protection locked="0"/>
    </xf>
    <xf numFmtId="165" fontId="7" fillId="0" borderId="0" xfId="5" applyNumberFormat="1" applyFont="1" applyAlignment="1" applyProtection="1">
      <alignment vertical="top"/>
      <protection locked="0"/>
    </xf>
    <xf numFmtId="166" fontId="7" fillId="0" borderId="0" xfId="5" applyNumberFormat="1" applyFont="1" applyProtection="1">
      <protection locked="0"/>
    </xf>
    <xf numFmtId="166" fontId="7" fillId="0" borderId="0" xfId="5" applyNumberFormat="1" applyFont="1" applyAlignment="1" applyProtection="1">
      <alignment vertical="top"/>
      <protection locked="0"/>
    </xf>
    <xf numFmtId="165" fontId="27" fillId="0" borderId="5" xfId="5" applyNumberFormat="1" applyFont="1" applyBorder="1" applyProtection="1">
      <protection locked="0"/>
    </xf>
    <xf numFmtId="165" fontId="27" fillId="0" borderId="0" xfId="5" applyNumberFormat="1" applyFont="1" applyProtection="1">
      <protection locked="0"/>
    </xf>
    <xf numFmtId="165" fontId="7" fillId="0" borderId="0" xfId="5" applyNumberFormat="1" applyFont="1" applyAlignment="1" applyProtection="1">
      <alignment horizontal="right"/>
      <protection locked="0"/>
    </xf>
    <xf numFmtId="165" fontId="7" fillId="0" borderId="17" xfId="5" applyNumberFormat="1" applyFont="1" applyBorder="1" applyProtection="1">
      <protection locked="0"/>
    </xf>
    <xf numFmtId="165" fontId="7" fillId="0" borderId="17" xfId="5" applyNumberFormat="1" applyFont="1" applyBorder="1" applyAlignment="1" applyProtection="1">
      <alignment vertical="top"/>
      <protection locked="0"/>
    </xf>
    <xf numFmtId="165" fontId="28" fillId="0" borderId="3" xfId="5" applyNumberFormat="1" applyFont="1" applyFill="1" applyBorder="1" applyProtection="1"/>
    <xf numFmtId="49" fontId="27" fillId="0" borderId="2" xfId="6" applyNumberFormat="1" applyFont="1" applyBorder="1" applyAlignment="1" applyProtection="1">
      <alignment horizontal="left" vertical="center"/>
    </xf>
    <xf numFmtId="171" fontId="27" fillId="0" borderId="2" xfId="6" applyNumberFormat="1" applyFont="1" applyBorder="1" applyAlignment="1" applyProtection="1">
      <alignment horizontal="left" vertical="center"/>
    </xf>
    <xf numFmtId="171" fontId="27" fillId="0" borderId="2" xfId="6" applyNumberFormat="1" applyFont="1" applyBorder="1" applyAlignment="1" applyProtection="1">
      <alignment horizontal="center" vertical="center"/>
    </xf>
    <xf numFmtId="165" fontId="7" fillId="0" borderId="0" xfId="5" applyNumberFormat="1" applyFont="1" applyFill="1" applyBorder="1" applyProtection="1">
      <protection locked="0"/>
    </xf>
    <xf numFmtId="165" fontId="31" fillId="0" borderId="0" xfId="5" applyNumberFormat="1" applyFont="1" applyFill="1" applyBorder="1" applyProtection="1"/>
    <xf numFmtId="165" fontId="7" fillId="0" borderId="0" xfId="5" applyNumberFormat="1" applyFont="1" applyFill="1" applyProtection="1">
      <protection locked="0"/>
    </xf>
    <xf numFmtId="165" fontId="7" fillId="0" borderId="0" xfId="5" applyNumberFormat="1" applyFont="1" applyFill="1" applyProtection="1"/>
    <xf numFmtId="165" fontId="31" fillId="0" borderId="0" xfId="5" applyNumberFormat="1" applyFont="1" applyFill="1" applyProtection="1"/>
    <xf numFmtId="165" fontId="31" fillId="0" borderId="0" xfId="5" applyNumberFormat="1" applyFont="1" applyFill="1" applyProtection="1">
      <protection locked="0"/>
    </xf>
    <xf numFmtId="165" fontId="7" fillId="0" borderId="0" xfId="5" applyNumberFormat="1" applyFont="1" applyFill="1" applyAlignment="1" applyProtection="1">
      <alignment vertical="top"/>
      <protection locked="0"/>
    </xf>
    <xf numFmtId="165" fontId="7" fillId="0" borderId="0" xfId="5" applyNumberFormat="1" applyFont="1" applyFill="1" applyAlignment="1" applyProtection="1">
      <alignment vertical="top"/>
    </xf>
    <xf numFmtId="166" fontId="7" fillId="0" borderId="0" xfId="5" applyNumberFormat="1" applyFont="1" applyFill="1" applyProtection="1">
      <protection locked="0"/>
    </xf>
    <xf numFmtId="166" fontId="7" fillId="0" borderId="0" xfId="5" applyNumberFormat="1" applyFont="1" applyFill="1" applyProtection="1"/>
    <xf numFmtId="166" fontId="7" fillId="0" borderId="0" xfId="5" applyNumberFormat="1" applyFont="1" applyFill="1" applyAlignment="1" applyProtection="1">
      <alignment vertical="top"/>
      <protection locked="0"/>
    </xf>
    <xf numFmtId="165" fontId="7" fillId="0" borderId="0" xfId="5" applyNumberFormat="1" applyFont="1" applyProtection="1"/>
    <xf numFmtId="165" fontId="7" fillId="0" borderId="4" xfId="5" applyNumberFormat="1" applyFont="1" applyFill="1" applyBorder="1" applyProtection="1">
      <protection locked="0"/>
    </xf>
    <xf numFmtId="165" fontId="7" fillId="0" borderId="4" xfId="5" applyNumberFormat="1" applyFont="1" applyFill="1" applyBorder="1" applyProtection="1"/>
    <xf numFmtId="165" fontId="27" fillId="0" borderId="5" xfId="5" applyNumberFormat="1" applyFont="1" applyFill="1" applyBorder="1" applyProtection="1">
      <protection locked="0"/>
    </xf>
    <xf numFmtId="165" fontId="27" fillId="0" borderId="5" xfId="5" applyNumberFormat="1" applyFont="1" applyFill="1" applyBorder="1" applyProtection="1"/>
    <xf numFmtId="165" fontId="27" fillId="0" borderId="0" xfId="5" applyNumberFormat="1" applyFont="1" applyFill="1" applyBorder="1" applyProtection="1">
      <protection locked="0"/>
    </xf>
    <xf numFmtId="165" fontId="27" fillId="0" borderId="0" xfId="5" applyNumberFormat="1" applyFont="1" applyFill="1" applyBorder="1" applyProtection="1"/>
    <xf numFmtId="165" fontId="7" fillId="0" borderId="0" xfId="5" applyNumberFormat="1" applyFont="1" applyFill="1" applyBorder="1" applyProtection="1"/>
    <xf numFmtId="165" fontId="7" fillId="0" borderId="0" xfId="5" applyNumberFormat="1" applyFont="1" applyFill="1" applyAlignment="1" applyProtection="1">
      <alignment horizontal="right"/>
      <protection locked="0"/>
    </xf>
    <xf numFmtId="165" fontId="7" fillId="0" borderId="0" xfId="5" applyNumberFormat="1" applyFont="1" applyFill="1" applyAlignment="1" applyProtection="1">
      <alignment horizontal="right"/>
    </xf>
    <xf numFmtId="165" fontId="7" fillId="0" borderId="0" xfId="5" applyNumberFormat="1" applyFont="1" applyFill="1" applyBorder="1" applyAlignment="1" applyProtection="1">
      <alignment horizontal="right"/>
      <protection locked="0"/>
    </xf>
    <xf numFmtId="165" fontId="7" fillId="0" borderId="0" xfId="5" applyNumberFormat="1" applyFont="1" applyFill="1" applyBorder="1" applyAlignment="1" applyProtection="1">
      <alignment horizontal="right"/>
    </xf>
    <xf numFmtId="166" fontId="7" fillId="0" borderId="0" xfId="5" applyNumberFormat="1" applyFont="1" applyFill="1" applyAlignment="1" applyProtection="1">
      <alignment wrapText="1" shrinkToFit="1"/>
      <protection locked="0"/>
    </xf>
    <xf numFmtId="166" fontId="7" fillId="0" borderId="0" xfId="5" applyNumberFormat="1" applyFont="1" applyFill="1" applyAlignment="1" applyProtection="1">
      <alignment wrapText="1" shrinkToFit="1"/>
    </xf>
    <xf numFmtId="165" fontId="7" fillId="0" borderId="0" xfId="5" applyNumberFormat="1" applyFont="1" applyFill="1" applyBorder="1" applyAlignment="1" applyProtection="1">
      <alignment vertical="top"/>
      <protection locked="0"/>
    </xf>
    <xf numFmtId="165" fontId="7" fillId="0" borderId="4" xfId="5" applyNumberFormat="1" applyFont="1" applyFill="1" applyBorder="1" applyAlignment="1" applyProtection="1">
      <alignment vertical="top"/>
      <protection locked="0"/>
    </xf>
    <xf numFmtId="165" fontId="7" fillId="0" borderId="0" xfId="5" applyNumberFormat="1" applyFont="1" applyAlignment="1" applyProtection="1">
      <alignment horizontal="right"/>
    </xf>
    <xf numFmtId="165" fontId="7" fillId="0" borderId="0" xfId="5" applyNumberFormat="1" applyFont="1" applyFill="1" applyBorder="1" applyAlignment="1" applyProtection="1">
      <alignment vertical="top"/>
    </xf>
    <xf numFmtId="165" fontId="31" fillId="0" borderId="11" xfId="5" applyNumberFormat="1" applyFont="1" applyFill="1" applyBorder="1" applyProtection="1">
      <protection locked="0"/>
    </xf>
    <xf numFmtId="165" fontId="31" fillId="0" borderId="11" xfId="5" applyNumberFormat="1" applyFont="1" applyFill="1" applyBorder="1" applyProtection="1"/>
    <xf numFmtId="165" fontId="27" fillId="0" borderId="6" xfId="5" applyNumberFormat="1" applyFont="1" applyFill="1" applyBorder="1" applyProtection="1">
      <protection locked="0"/>
    </xf>
    <xf numFmtId="165" fontId="27" fillId="0" borderId="6" xfId="5" applyNumberFormat="1" applyFont="1" applyFill="1" applyBorder="1" applyProtection="1"/>
    <xf numFmtId="49" fontId="41" fillId="0" borderId="2" xfId="6" applyNumberFormat="1" applyFont="1" applyBorder="1" applyAlignment="1" applyProtection="1">
      <alignment horizontal="center" vertical="top"/>
    </xf>
    <xf numFmtId="171" fontId="41" fillId="0" borderId="2" xfId="6" applyNumberFormat="1" applyFont="1" applyBorder="1" applyAlignment="1" applyProtection="1">
      <alignment horizontal="left" vertical="center"/>
    </xf>
    <xf numFmtId="171" fontId="41" fillId="0" borderId="2" xfId="6" applyNumberFormat="1" applyFont="1" applyBorder="1" applyAlignment="1" applyProtection="1">
      <alignment horizontal="center" vertical="center"/>
    </xf>
    <xf numFmtId="166" fontId="41" fillId="0" borderId="7" xfId="5" applyNumberFormat="1" applyFont="1" applyFill="1" applyBorder="1" applyProtection="1">
      <protection locked="0"/>
    </xf>
    <xf numFmtId="166" fontId="41" fillId="0" borderId="7" xfId="5" applyNumberFormat="1" applyFont="1" applyFill="1" applyBorder="1" applyProtection="1"/>
    <xf numFmtId="174" fontId="43" fillId="0" borderId="0" xfId="5" applyNumberFormat="1" applyFont="1" applyProtection="1">
      <protection locked="0"/>
    </xf>
    <xf numFmtId="0" fontId="27" fillId="0" borderId="0" xfId="0" applyFont="1"/>
    <xf numFmtId="166" fontId="7" fillId="0" borderId="0" xfId="39" applyNumberFormat="1" applyFont="1" applyAlignment="1" applyProtection="1">
      <alignment vertical="top"/>
      <protection locked="0"/>
    </xf>
    <xf numFmtId="4" fontId="7" fillId="0" borderId="0" xfId="0" applyNumberFormat="1" applyFont="1" applyAlignment="1" applyProtection="1">
      <alignment horizontal="right" vertical="top"/>
      <protection locked="0"/>
    </xf>
    <xf numFmtId="178" fontId="7" fillId="0" borderId="0" xfId="39" applyNumberFormat="1" applyFont="1" applyAlignment="1" applyProtection="1">
      <alignment vertical="top"/>
      <protection locked="0"/>
    </xf>
    <xf numFmtId="178" fontId="27" fillId="0" borderId="0" xfId="39" applyNumberFormat="1" applyFont="1" applyAlignment="1" applyProtection="1">
      <alignment vertical="top"/>
      <protection locked="0"/>
    </xf>
    <xf numFmtId="166" fontId="7" fillId="0" borderId="0" xfId="39" applyNumberFormat="1" applyFont="1" applyProtection="1">
      <protection locked="0"/>
    </xf>
    <xf numFmtId="178" fontId="7" fillId="0" borderId="0" xfId="39" applyNumberFormat="1" applyFont="1" applyProtection="1">
      <protection locked="0"/>
    </xf>
    <xf numFmtId="178" fontId="27" fillId="0" borderId="0" xfId="39" applyNumberFormat="1" applyFont="1" applyProtection="1">
      <protection locked="0"/>
    </xf>
    <xf numFmtId="178" fontId="27" fillId="0" borderId="15" xfId="39" applyNumberFormat="1" applyFont="1" applyBorder="1" applyAlignment="1" applyProtection="1">
      <alignment vertical="top"/>
      <protection locked="0"/>
    </xf>
    <xf numFmtId="179" fontId="7" fillId="0" borderId="0" xfId="31" applyNumberFormat="1" applyFont="1" applyFill="1" applyAlignment="1" applyProtection="1">
      <alignment horizontal="right" vertical="top"/>
    </xf>
    <xf numFmtId="2" fontId="7" fillId="0" borderId="0" xfId="31" applyNumberFormat="1" applyFont="1" applyFill="1" applyAlignment="1" applyProtection="1">
      <alignment horizontal="right" vertical="top"/>
    </xf>
    <xf numFmtId="178" fontId="27" fillId="0" borderId="0" xfId="29" applyNumberFormat="1" applyFont="1" applyAlignment="1" applyProtection="1">
      <alignment vertical="top"/>
      <protection locked="0"/>
    </xf>
    <xf numFmtId="178" fontId="27" fillId="0" borderId="0" xfId="29" applyNumberFormat="1" applyFont="1" applyProtection="1">
      <protection locked="0"/>
    </xf>
    <xf numFmtId="178" fontId="27" fillId="0" borderId="15" xfId="39" applyNumberFormat="1" applyFont="1" applyBorder="1" applyAlignment="1" applyProtection="1">
      <alignment vertical="center"/>
      <protection locked="0"/>
    </xf>
    <xf numFmtId="180" fontId="27" fillId="0" borderId="0" xfId="0" applyNumberFormat="1" applyFont="1"/>
    <xf numFmtId="180" fontId="7" fillId="0" borderId="0" xfId="0" applyNumberFormat="1" applyFont="1"/>
    <xf numFmtId="43" fontId="7" fillId="0" borderId="0" xfId="38" applyFont="1" applyFill="1" applyBorder="1"/>
    <xf numFmtId="166" fontId="7" fillId="0" borderId="0" xfId="0" applyNumberFormat="1" applyFont="1"/>
    <xf numFmtId="0" fontId="49" fillId="0" borderId="0" xfId="0" applyFont="1"/>
    <xf numFmtId="43" fontId="27" fillId="0" borderId="0" xfId="38" applyFont="1" applyFill="1"/>
    <xf numFmtId="166" fontId="27" fillId="0" borderId="0" xfId="38" applyNumberFormat="1" applyFont="1" applyFill="1"/>
    <xf numFmtId="0" fontId="27" fillId="0" borderId="22" xfId="0" applyFont="1" applyBorder="1"/>
    <xf numFmtId="180" fontId="27" fillId="0" borderId="23" xfId="0" applyNumberFormat="1" applyFont="1" applyBorder="1"/>
    <xf numFmtId="43" fontId="27" fillId="0" borderId="23" xfId="38" applyFont="1" applyFill="1" applyBorder="1"/>
    <xf numFmtId="166" fontId="27" fillId="0" borderId="24" xfId="38" applyNumberFormat="1" applyFont="1" applyFill="1" applyBorder="1"/>
    <xf numFmtId="43" fontId="27" fillId="0" borderId="0" xfId="38" applyFont="1" applyFill="1" applyBorder="1"/>
    <xf numFmtId="166" fontId="27" fillId="0" borderId="0" xfId="38" applyNumberFormat="1" applyFont="1" applyFill="1" applyBorder="1"/>
    <xf numFmtId="43" fontId="7" fillId="0" borderId="0" xfId="38" applyFont="1" applyFill="1"/>
    <xf numFmtId="166" fontId="7" fillId="0" borderId="0" xfId="38" applyNumberFormat="1" applyFont="1" applyFill="1"/>
    <xf numFmtId="0" fontId="7" fillId="0" borderId="29" xfId="0" applyFont="1" applyBorder="1"/>
    <xf numFmtId="180" fontId="7" fillId="0" borderId="29" xfId="0" applyNumberFormat="1" applyFont="1" applyBorder="1"/>
    <xf numFmtId="43" fontId="7" fillId="0" borderId="29" xfId="38" applyFont="1" applyFill="1" applyBorder="1"/>
    <xf numFmtId="166" fontId="7" fillId="0" borderId="29" xfId="38" applyNumberFormat="1" applyFont="1" applyFill="1" applyBorder="1"/>
    <xf numFmtId="0" fontId="7" fillId="0" borderId="30" xfId="0" applyFont="1" applyBorder="1"/>
    <xf numFmtId="180" fontId="7" fillId="0" borderId="30" xfId="0" applyNumberFormat="1" applyFont="1" applyBorder="1"/>
    <xf numFmtId="43" fontId="7" fillId="0" borderId="30" xfId="38" applyFont="1" applyFill="1" applyBorder="1"/>
    <xf numFmtId="166" fontId="7" fillId="0" borderId="30" xfId="38" applyNumberFormat="1" applyFont="1" applyFill="1" applyBorder="1"/>
    <xf numFmtId="166" fontId="27" fillId="0" borderId="0" xfId="0" applyNumberFormat="1" applyFont="1"/>
    <xf numFmtId="166" fontId="7" fillId="0" borderId="30" xfId="0" applyNumberFormat="1" applyFont="1" applyBorder="1"/>
    <xf numFmtId="164" fontId="7" fillId="0" borderId="0" xfId="38" applyNumberFormat="1" applyFont="1" applyFill="1"/>
    <xf numFmtId="2" fontId="7" fillId="0" borderId="0" xfId="0" applyNumberFormat="1" applyFont="1"/>
    <xf numFmtId="182" fontId="7" fillId="0" borderId="0" xfId="0" applyNumberFormat="1" applyFont="1"/>
    <xf numFmtId="181" fontId="7" fillId="0" borderId="0" xfId="38" applyNumberFormat="1" applyFont="1" applyFill="1"/>
    <xf numFmtId="183" fontId="7" fillId="0" borderId="0" xfId="38" applyNumberFormat="1" applyFont="1" applyFill="1" applyAlignment="1">
      <alignment horizontal="right"/>
    </xf>
    <xf numFmtId="182" fontId="27" fillId="0" borderId="0" xfId="0" applyNumberFormat="1" applyFont="1"/>
    <xf numFmtId="181" fontId="7" fillId="0" borderId="0" xfId="38" applyNumberFormat="1" applyFont="1"/>
    <xf numFmtId="166" fontId="7" fillId="0" borderId="0" xfId="38" applyNumberFormat="1" applyFont="1"/>
    <xf numFmtId="182" fontId="47" fillId="0" borderId="0" xfId="0" applyNumberFormat="1" applyFont="1"/>
    <xf numFmtId="180" fontId="47" fillId="0" borderId="0" xfId="0" applyNumberFormat="1" applyFont="1"/>
    <xf numFmtId="183" fontId="7" fillId="0" borderId="0" xfId="38" applyNumberFormat="1" applyFont="1" applyAlignment="1">
      <alignment horizontal="right"/>
    </xf>
    <xf numFmtId="166" fontId="27" fillId="4" borderId="24" xfId="38" applyNumberFormat="1" applyFont="1" applyFill="1" applyBorder="1"/>
    <xf numFmtId="0" fontId="27" fillId="0" borderId="0" xfId="0" applyFont="1" applyBorder="1"/>
    <xf numFmtId="180" fontId="27" fillId="0" borderId="0" xfId="0" applyNumberFormat="1" applyFont="1" applyBorder="1"/>
    <xf numFmtId="4" fontId="18" fillId="3" borderId="16" xfId="0" applyNumberFormat="1" applyFont="1" applyFill="1" applyBorder="1" applyAlignment="1">
      <alignment horizontal="right"/>
    </xf>
    <xf numFmtId="0" fontId="25" fillId="0" borderId="4" xfId="0" applyFont="1" applyBorder="1" applyAlignment="1">
      <alignment horizontal="center" wrapText="1"/>
    </xf>
    <xf numFmtId="10" fontId="18" fillId="0" borderId="0" xfId="0" applyNumberFormat="1" applyFont="1" applyBorder="1" applyAlignment="1">
      <alignment horizontal="right" vertical="center"/>
    </xf>
    <xf numFmtId="4" fontId="18" fillId="6" borderId="4" xfId="0" applyNumberFormat="1" applyFont="1" applyFill="1" applyBorder="1" applyAlignment="1">
      <alignment vertical="center"/>
    </xf>
    <xf numFmtId="4" fontId="18" fillId="6" borderId="4" xfId="0" applyNumberFormat="1" applyFont="1" applyFill="1" applyBorder="1" applyAlignment="1">
      <alignment horizontal="center" vertical="center"/>
    </xf>
    <xf numFmtId="0" fontId="18" fillId="6" borderId="4" xfId="0" applyFont="1" applyFill="1" applyBorder="1" applyAlignment="1">
      <alignment horizontal="right" vertical="center"/>
    </xf>
    <xf numFmtId="4" fontId="18" fillId="6" borderId="4" xfId="0" applyNumberFormat="1" applyFont="1" applyFill="1" applyBorder="1" applyAlignment="1">
      <alignment horizontal="right" vertical="center"/>
    </xf>
    <xf numFmtId="10" fontId="18" fillId="6" borderId="4" xfId="0" applyNumberFormat="1" applyFont="1" applyFill="1" applyBorder="1" applyAlignment="1">
      <alignment horizontal="right" vertical="center"/>
    </xf>
    <xf numFmtId="0" fontId="0" fillId="0" borderId="18" xfId="0" applyBorder="1"/>
    <xf numFmtId="49" fontId="18" fillId="0" borderId="19" xfId="0" applyNumberFormat="1" applyFont="1" applyBorder="1" applyAlignment="1">
      <alignment horizontal="center" vertical="top"/>
    </xf>
    <xf numFmtId="4" fontId="18" fillId="6" borderId="28" xfId="0" applyNumberFormat="1" applyFont="1" applyFill="1" applyBorder="1" applyAlignment="1">
      <alignment horizontal="right" vertical="center"/>
    </xf>
    <xf numFmtId="1" fontId="18" fillId="0" borderId="20" xfId="0" applyNumberFormat="1" applyFont="1" applyBorder="1" applyAlignment="1">
      <alignment horizontal="center" vertical="top"/>
    </xf>
    <xf numFmtId="4" fontId="18" fillId="0" borderId="0" xfId="0" applyNumberFormat="1" applyFont="1" applyBorder="1" applyAlignment="1"/>
    <xf numFmtId="0" fontId="18" fillId="0" borderId="0" xfId="0" applyFont="1" applyBorder="1" applyAlignment="1">
      <alignment horizontal="right"/>
    </xf>
    <xf numFmtId="4" fontId="18" fillId="0" borderId="0" xfId="0" applyNumberFormat="1" applyFont="1" applyBorder="1" applyAlignment="1">
      <alignment horizontal="right"/>
    </xf>
    <xf numFmtId="10" fontId="18" fillId="0" borderId="0" xfId="0" applyNumberFormat="1" applyFont="1" applyBorder="1" applyAlignment="1">
      <alignment horizontal="right"/>
    </xf>
    <xf numFmtId="4" fontId="18" fillId="0" borderId="36" xfId="0" applyNumberFormat="1" applyFont="1" applyFill="1" applyBorder="1" applyAlignment="1">
      <alignment horizontal="right" vertical="center"/>
    </xf>
    <xf numFmtId="2" fontId="14" fillId="3" borderId="34" xfId="0" applyNumberFormat="1" applyFont="1" applyFill="1" applyBorder="1" applyAlignment="1">
      <alignment vertical="top"/>
    </xf>
    <xf numFmtId="0" fontId="13" fillId="3" borderId="16" xfId="0" applyFont="1" applyFill="1" applyBorder="1" applyAlignment="1">
      <alignment vertical="justify"/>
    </xf>
    <xf numFmtId="0" fontId="13" fillId="3" borderId="16" xfId="0" applyFont="1" applyFill="1" applyBorder="1" applyAlignment="1"/>
    <xf numFmtId="0" fontId="13" fillId="3" borderId="16" xfId="0" applyFont="1" applyFill="1" applyBorder="1" applyAlignment="1">
      <alignment horizontal="right"/>
    </xf>
    <xf numFmtId="4" fontId="18" fillId="5" borderId="37" xfId="0" applyNumberFormat="1" applyFont="1" applyFill="1" applyBorder="1" applyAlignment="1">
      <alignment horizontal="right"/>
    </xf>
    <xf numFmtId="2" fontId="14" fillId="0" borderId="20" xfId="0" applyNumberFormat="1" applyFont="1" applyBorder="1" applyAlignment="1">
      <alignment vertical="top"/>
    </xf>
    <xf numFmtId="2" fontId="14" fillId="0" borderId="18" xfId="0" applyNumberFormat="1" applyFont="1" applyBorder="1" applyAlignment="1">
      <alignment vertical="top"/>
    </xf>
    <xf numFmtId="2" fontId="14" fillId="3" borderId="18" xfId="0" applyNumberFormat="1" applyFont="1" applyFill="1" applyBorder="1" applyAlignment="1">
      <alignment vertical="top"/>
    </xf>
    <xf numFmtId="0" fontId="13" fillId="3" borderId="15" xfId="0" applyFont="1" applyFill="1" applyBorder="1" applyAlignment="1">
      <alignment vertical="justify"/>
    </xf>
    <xf numFmtId="0" fontId="13" fillId="3" borderId="15" xfId="0" applyFont="1" applyFill="1" applyBorder="1" applyAlignment="1"/>
    <xf numFmtId="0" fontId="13" fillId="3" borderId="15" xfId="0" applyFont="1" applyFill="1" applyBorder="1" applyAlignment="1">
      <alignment horizontal="right"/>
    </xf>
    <xf numFmtId="4" fontId="18" fillId="5" borderId="15" xfId="0" applyNumberFormat="1" applyFont="1" applyFill="1" applyBorder="1" applyAlignment="1">
      <alignment horizontal="right"/>
    </xf>
    <xf numFmtId="4" fontId="18" fillId="3" borderId="15" xfId="0" applyNumberFormat="1" applyFont="1" applyFill="1" applyBorder="1" applyAlignment="1">
      <alignment horizontal="right"/>
    </xf>
    <xf numFmtId="4" fontId="18" fillId="3" borderId="35" xfId="0" applyNumberFormat="1" applyFont="1" applyFill="1" applyBorder="1" applyAlignment="1">
      <alignment horizontal="right"/>
    </xf>
    <xf numFmtId="165" fontId="28" fillId="0" borderId="3" xfId="5" applyNumberFormat="1" applyFont="1" applyBorder="1" applyProtection="1"/>
    <xf numFmtId="0" fontId="38" fillId="0" borderId="0" xfId="5" applyFont="1" applyProtection="1"/>
    <xf numFmtId="4" fontId="29" fillId="0" borderId="0" xfId="5" applyNumberFormat="1" applyFont="1" applyProtection="1"/>
    <xf numFmtId="0" fontId="28" fillId="0" borderId="0" xfId="5" applyFont="1" applyProtection="1"/>
    <xf numFmtId="0" fontId="37" fillId="0" borderId="0" xfId="5" applyFont="1" applyProtection="1"/>
    <xf numFmtId="4" fontId="30" fillId="0" borderId="0" xfId="5" applyNumberFormat="1" applyFont="1" applyProtection="1"/>
    <xf numFmtId="0" fontId="31" fillId="0" borderId="0" xfId="5" applyFont="1" applyProtection="1"/>
    <xf numFmtId="0" fontId="32" fillId="0" borderId="0" xfId="0" applyFont="1" applyAlignment="1" applyProtection="1">
      <alignment horizontal="left"/>
    </xf>
    <xf numFmtId="0" fontId="20" fillId="0" borderId="0" xfId="0" applyFont="1" applyProtection="1"/>
    <xf numFmtId="0" fontId="20" fillId="0" borderId="0" xfId="0" applyFont="1" applyAlignment="1" applyProtection="1">
      <alignment horizontal="center"/>
    </xf>
    <xf numFmtId="174" fontId="20" fillId="0" borderId="0" xfId="0" applyNumberFormat="1" applyFont="1" applyAlignment="1" applyProtection="1">
      <alignment horizontal="center"/>
    </xf>
    <xf numFmtId="0" fontId="32" fillId="0" borderId="0" xfId="0" applyFont="1" applyProtection="1"/>
    <xf numFmtId="0" fontId="32" fillId="0" borderId="0" xfId="0" applyFont="1" applyAlignment="1" applyProtection="1">
      <alignment horizontal="center"/>
    </xf>
    <xf numFmtId="174" fontId="32" fillId="0" borderId="0" xfId="0" applyNumberFormat="1" applyFont="1" applyAlignment="1" applyProtection="1">
      <alignment horizontal="center"/>
    </xf>
    <xf numFmtId="0" fontId="32" fillId="0" borderId="15" xfId="0" applyFont="1" applyBorder="1" applyAlignment="1" applyProtection="1">
      <alignment horizontal="left"/>
    </xf>
    <xf numFmtId="0" fontId="20" fillId="0" borderId="15" xfId="0" applyFont="1" applyBorder="1" applyProtection="1"/>
    <xf numFmtId="0" fontId="20" fillId="0" borderId="15" xfId="0" applyFont="1" applyBorder="1" applyAlignment="1" applyProtection="1">
      <alignment horizontal="center"/>
    </xf>
    <xf numFmtId="174" fontId="20" fillId="0" borderId="15" xfId="0" applyNumberFormat="1" applyFont="1" applyBorder="1" applyAlignment="1" applyProtection="1">
      <alignment horizontal="center"/>
    </xf>
    <xf numFmtId="0" fontId="32" fillId="0" borderId="16" xfId="0" applyFont="1" applyBorder="1" applyAlignment="1" applyProtection="1">
      <alignment horizontal="left"/>
    </xf>
    <xf numFmtId="0" fontId="20" fillId="0" borderId="16" xfId="0" applyFont="1" applyBorder="1" applyProtection="1"/>
    <xf numFmtId="0" fontId="20" fillId="0" borderId="16" xfId="0" applyFont="1" applyBorder="1" applyAlignment="1" applyProtection="1">
      <alignment horizontal="center"/>
    </xf>
    <xf numFmtId="174" fontId="20" fillId="0" borderId="16" xfId="0" applyNumberFormat="1" applyFont="1" applyBorder="1" applyAlignment="1" applyProtection="1">
      <alignment horizontal="center"/>
    </xf>
    <xf numFmtId="0" fontId="32" fillId="0" borderId="4" xfId="0" applyFont="1" applyBorder="1" applyAlignment="1" applyProtection="1">
      <alignment horizontal="left"/>
    </xf>
    <xf numFmtId="0" fontId="32" fillId="0" borderId="4" xfId="0" applyFont="1" applyBorder="1" applyProtection="1"/>
    <xf numFmtId="0" fontId="32" fillId="0" borderId="4" xfId="0" applyFont="1" applyBorder="1" applyAlignment="1" applyProtection="1">
      <alignment horizontal="center"/>
    </xf>
    <xf numFmtId="174" fontId="32" fillId="0" borderId="4" xfId="0" applyNumberFormat="1" applyFont="1" applyBorder="1" applyAlignment="1" applyProtection="1">
      <alignment horizontal="center"/>
    </xf>
    <xf numFmtId="2" fontId="27" fillId="0" borderId="0" xfId="0" applyNumberFormat="1" applyFont="1" applyAlignment="1" applyProtection="1">
      <alignment horizontal="left" vertical="top"/>
    </xf>
    <xf numFmtId="2" fontId="7" fillId="0" borderId="0" xfId="0" applyNumberFormat="1" applyFont="1" applyAlignment="1" applyProtection="1">
      <alignment horizontal="left" vertical="top"/>
    </xf>
    <xf numFmtId="0" fontId="20" fillId="0" borderId="0" xfId="0" applyFont="1" applyAlignment="1" applyProtection="1">
      <alignment horizontal="left" vertical="top" wrapText="1"/>
    </xf>
    <xf numFmtId="49" fontId="33" fillId="0" borderId="0" xfId="5" applyNumberFormat="1" applyFont="1" applyAlignment="1" applyProtection="1">
      <alignment horizontal="left" vertical="top"/>
    </xf>
    <xf numFmtId="49" fontId="31" fillId="0" borderId="0" xfId="5" applyNumberFormat="1" applyFont="1" applyAlignment="1" applyProtection="1">
      <alignment horizontal="left" vertical="top" wrapText="1"/>
    </xf>
    <xf numFmtId="4" fontId="31" fillId="0" borderId="0" xfId="5" applyNumberFormat="1" applyFont="1" applyAlignment="1" applyProtection="1">
      <alignment horizontal="right"/>
    </xf>
    <xf numFmtId="165" fontId="31" fillId="0" borderId="0" xfId="5" applyNumberFormat="1" applyFont="1" applyProtection="1"/>
    <xf numFmtId="0" fontId="34" fillId="2" borderId="0" xfId="0" applyFont="1" applyFill="1" applyAlignment="1" applyProtection="1">
      <alignment horizontal="left" vertical="center"/>
    </xf>
    <xf numFmtId="0" fontId="34" fillId="2" borderId="0" xfId="0" applyFont="1" applyFill="1" applyAlignment="1" applyProtection="1">
      <alignment horizontal="center" vertical="center" wrapText="1"/>
    </xf>
    <xf numFmtId="0" fontId="34" fillId="2" borderId="0" xfId="0" applyFont="1" applyFill="1" applyAlignment="1" applyProtection="1">
      <alignment horizontal="center" vertical="center"/>
    </xf>
    <xf numFmtId="1" fontId="27" fillId="0" borderId="0" xfId="5" applyNumberFormat="1" applyFont="1" applyAlignment="1" applyProtection="1">
      <alignment horizontal="left" vertical="top"/>
    </xf>
    <xf numFmtId="49" fontId="27" fillId="0" borderId="0" xfId="5" applyNumberFormat="1" applyFont="1" applyAlignment="1" applyProtection="1">
      <alignment horizontal="left" vertical="top" wrapText="1"/>
    </xf>
    <xf numFmtId="4" fontId="7" fillId="0" borderId="0" xfId="5" applyNumberFormat="1" applyFont="1" applyAlignment="1" applyProtection="1">
      <alignment horizontal="right"/>
    </xf>
    <xf numFmtId="49" fontId="27" fillId="0" borderId="0" xfId="5" applyNumberFormat="1" applyFont="1" applyAlignment="1" applyProtection="1">
      <alignment horizontal="left" vertical="top"/>
    </xf>
    <xf numFmtId="49" fontId="7" fillId="0" borderId="0" xfId="5" applyNumberFormat="1" applyFont="1" applyAlignment="1" applyProtection="1">
      <alignment horizontal="left" vertical="top" wrapText="1"/>
    </xf>
    <xf numFmtId="2" fontId="27" fillId="0" borderId="0" xfId="5" applyNumberFormat="1" applyFont="1" applyAlignment="1" applyProtection="1">
      <alignment horizontal="left" vertical="top"/>
    </xf>
    <xf numFmtId="167" fontId="7" fillId="0" borderId="0" xfId="5" applyNumberFormat="1" applyFont="1" applyAlignment="1" applyProtection="1">
      <alignment horizontal="right"/>
    </xf>
    <xf numFmtId="0" fontId="7" fillId="0" borderId="0" xfId="5" applyFont="1" applyAlignment="1" applyProtection="1">
      <alignment horizontal="left" vertical="top" wrapText="1"/>
    </xf>
    <xf numFmtId="4" fontId="7" fillId="0" borderId="0" xfId="5" applyNumberFormat="1" applyFont="1" applyAlignment="1" applyProtection="1">
      <alignment horizontal="right" vertical="top"/>
    </xf>
    <xf numFmtId="165" fontId="7" fillId="0" borderId="0" xfId="5" applyNumberFormat="1" applyFont="1" applyAlignment="1" applyProtection="1">
      <alignment vertical="top"/>
    </xf>
    <xf numFmtId="0" fontId="7" fillId="0" borderId="0" xfId="0" applyFont="1" applyAlignment="1" applyProtection="1">
      <alignment wrapText="1"/>
    </xf>
    <xf numFmtId="49" fontId="7" fillId="0" borderId="0" xfId="5" applyNumberFormat="1" applyFont="1" applyAlignment="1" applyProtection="1">
      <alignment horizontal="justify" vertical="top" wrapText="1"/>
    </xf>
    <xf numFmtId="166" fontId="7" fillId="0" borderId="0" xfId="5" applyNumberFormat="1" applyFont="1" applyProtection="1"/>
    <xf numFmtId="49" fontId="27" fillId="0" borderId="0" xfId="5" applyNumberFormat="1" applyFont="1" applyAlignment="1" applyProtection="1">
      <alignment horizontal="left"/>
    </xf>
    <xf numFmtId="49" fontId="27" fillId="0" borderId="0" xfId="5" applyNumberFormat="1" applyFont="1" applyFill="1" applyAlignment="1" applyProtection="1">
      <alignment horizontal="left" vertical="top"/>
    </xf>
    <xf numFmtId="49" fontId="7" fillId="0" borderId="0" xfId="5" applyNumberFormat="1" applyFont="1" applyFill="1" applyAlignment="1" applyProtection="1">
      <alignment horizontal="left" vertical="top" wrapText="1"/>
    </xf>
    <xf numFmtId="4" fontId="7" fillId="0" borderId="0" xfId="5" applyNumberFormat="1" applyFont="1" applyFill="1" applyAlignment="1" applyProtection="1">
      <alignment horizontal="right"/>
    </xf>
    <xf numFmtId="0" fontId="37" fillId="0" borderId="0" xfId="5" applyFont="1" applyFill="1" applyProtection="1"/>
    <xf numFmtId="4" fontId="30" fillId="0" borderId="0" xfId="5" applyNumberFormat="1" applyFont="1" applyFill="1" applyProtection="1"/>
    <xf numFmtId="0" fontId="31" fillId="0" borderId="0" xfId="5" applyFont="1" applyFill="1" applyProtection="1"/>
    <xf numFmtId="49" fontId="27" fillId="0" borderId="4" xfId="5" applyNumberFormat="1" applyFont="1" applyFill="1" applyBorder="1" applyAlignment="1" applyProtection="1">
      <alignment horizontal="left" vertical="top"/>
    </xf>
    <xf numFmtId="4" fontId="7" fillId="0" borderId="4" xfId="5" applyNumberFormat="1" applyFont="1" applyFill="1" applyBorder="1" applyAlignment="1" applyProtection="1">
      <alignment horizontal="left" vertical="top"/>
    </xf>
    <xf numFmtId="4" fontId="7" fillId="0" borderId="4" xfId="5" applyNumberFormat="1" applyFont="1" applyFill="1" applyBorder="1" applyAlignment="1" applyProtection="1">
      <alignment horizontal="right"/>
    </xf>
    <xf numFmtId="0" fontId="37" fillId="0" borderId="0" xfId="5" applyFont="1" applyFill="1" applyAlignment="1" applyProtection="1">
      <alignment wrapText="1"/>
    </xf>
    <xf numFmtId="0" fontId="31" fillId="0" borderId="0" xfId="5" applyFont="1" applyFill="1" applyAlignment="1" applyProtection="1">
      <alignment wrapText="1"/>
    </xf>
    <xf numFmtId="49" fontId="35" fillId="0" borderId="7" xfId="5" applyNumberFormat="1" applyFont="1" applyBorder="1" applyAlignment="1" applyProtection="1">
      <alignment horizontal="left" vertical="top"/>
    </xf>
    <xf numFmtId="49" fontId="27" fillId="0" borderId="5" xfId="5" applyNumberFormat="1" applyFont="1" applyBorder="1" applyAlignment="1" applyProtection="1">
      <alignment horizontal="left" vertical="top" wrapText="1"/>
    </xf>
    <xf numFmtId="4" fontId="27" fillId="0" borderId="5" xfId="5" applyNumberFormat="1" applyFont="1" applyBorder="1" applyAlignment="1" applyProtection="1">
      <alignment horizontal="right"/>
    </xf>
    <xf numFmtId="165" fontId="27" fillId="0" borderId="5" xfId="5" applyNumberFormat="1" applyFont="1" applyBorder="1" applyProtection="1"/>
    <xf numFmtId="4" fontId="27" fillId="0" borderId="0" xfId="5" applyNumberFormat="1" applyFont="1" applyAlignment="1" applyProtection="1">
      <alignment horizontal="right"/>
    </xf>
    <xf numFmtId="165" fontId="27" fillId="0" borderId="0" xfId="5" applyNumberFormat="1" applyFont="1" applyProtection="1"/>
    <xf numFmtId="4" fontId="7" fillId="0" borderId="0" xfId="5" applyNumberFormat="1" applyFont="1" applyProtection="1"/>
    <xf numFmtId="49" fontId="27" fillId="0" borderId="17" xfId="5" applyNumberFormat="1" applyFont="1" applyBorder="1" applyAlignment="1" applyProtection="1">
      <alignment horizontal="left" vertical="top"/>
    </xf>
    <xf numFmtId="49" fontId="7" fillId="0" borderId="17" xfId="5" applyNumberFormat="1" applyFont="1" applyBorder="1" applyAlignment="1" applyProtection="1">
      <alignment horizontal="left" vertical="top" wrapText="1"/>
    </xf>
    <xf numFmtId="4" fontId="7" fillId="0" borderId="17" xfId="5" applyNumberFormat="1" applyFont="1" applyBorder="1" applyAlignment="1" applyProtection="1">
      <alignment horizontal="right"/>
    </xf>
    <xf numFmtId="165" fontId="7" fillId="0" borderId="17" xfId="5" applyNumberFormat="1" applyFont="1" applyBorder="1" applyProtection="1"/>
    <xf numFmtId="49" fontId="35" fillId="0" borderId="0" xfId="5" applyNumberFormat="1" applyFont="1" applyAlignment="1" applyProtection="1">
      <alignment horizontal="left" vertical="top"/>
    </xf>
    <xf numFmtId="0" fontId="36" fillId="0" borderId="0" xfId="5" applyFont="1" applyProtection="1"/>
    <xf numFmtId="4" fontId="7" fillId="0" borderId="17" xfId="5" applyNumberFormat="1" applyFont="1" applyBorder="1" applyAlignment="1" applyProtection="1">
      <alignment horizontal="right" vertical="top"/>
    </xf>
    <xf numFmtId="165" fontId="7" fillId="0" borderId="17" xfId="5" applyNumberFormat="1" applyFont="1" applyBorder="1" applyAlignment="1" applyProtection="1">
      <alignment vertical="top"/>
    </xf>
    <xf numFmtId="49" fontId="27" fillId="0" borderId="5" xfId="5" applyNumberFormat="1" applyFont="1" applyBorder="1" applyAlignment="1" applyProtection="1">
      <alignment horizontal="left" vertical="top"/>
    </xf>
    <xf numFmtId="4" fontId="31" fillId="0" borderId="5" xfId="5" applyNumberFormat="1" applyFont="1" applyBorder="1" applyAlignment="1" applyProtection="1">
      <alignment horizontal="right"/>
    </xf>
    <xf numFmtId="49" fontId="7" fillId="0" borderId="7" xfId="5" applyNumberFormat="1" applyFont="1" applyBorder="1" applyAlignment="1" applyProtection="1">
      <alignment horizontal="left" vertical="top" wrapText="1"/>
    </xf>
    <xf numFmtId="10" fontId="7" fillId="0" borderId="7" xfId="5" applyNumberFormat="1" applyFont="1" applyBorder="1" applyAlignment="1" applyProtection="1">
      <alignment horizontal="right" vertical="top"/>
    </xf>
    <xf numFmtId="165" fontId="7" fillId="0" borderId="7" xfId="5" applyNumberFormat="1" applyFont="1" applyBorder="1" applyAlignment="1" applyProtection="1">
      <alignment vertical="top"/>
    </xf>
    <xf numFmtId="165" fontId="27" fillId="0" borderId="7" xfId="5" applyNumberFormat="1" applyFont="1" applyBorder="1" applyAlignment="1" applyProtection="1">
      <alignment vertical="top"/>
    </xf>
    <xf numFmtId="165" fontId="27" fillId="0" borderId="0" xfId="5" applyNumberFormat="1" applyFont="1" applyAlignment="1" applyProtection="1">
      <alignment vertical="top"/>
    </xf>
    <xf numFmtId="0" fontId="37" fillId="0" borderId="0" xfId="5" applyFont="1" applyAlignment="1" applyProtection="1">
      <alignment wrapText="1"/>
    </xf>
    <xf numFmtId="2" fontId="27" fillId="0" borderId="0" xfId="5" applyNumberFormat="1" applyFont="1" applyFill="1" applyAlignment="1" applyProtection="1">
      <alignment horizontal="left" vertical="top"/>
    </xf>
    <xf numFmtId="49" fontId="27" fillId="0" borderId="6" xfId="5" applyNumberFormat="1" applyFont="1" applyFill="1" applyBorder="1" applyAlignment="1" applyProtection="1">
      <alignment horizontal="left" vertical="top"/>
    </xf>
    <xf numFmtId="49" fontId="27" fillId="0" borderId="6" xfId="5" applyNumberFormat="1" applyFont="1" applyFill="1" applyBorder="1" applyAlignment="1" applyProtection="1">
      <alignment horizontal="left" vertical="top" wrapText="1"/>
    </xf>
    <xf numFmtId="4" fontId="27" fillId="0" borderId="6" xfId="5" applyNumberFormat="1" applyFont="1" applyFill="1" applyBorder="1" applyAlignment="1" applyProtection="1">
      <alignment horizontal="right"/>
    </xf>
    <xf numFmtId="0" fontId="31" fillId="0" borderId="0" xfId="5" applyFont="1" applyAlignment="1" applyProtection="1">
      <alignment horizontal="left"/>
    </xf>
    <xf numFmtId="0" fontId="31" fillId="0" borderId="0" xfId="5" applyFont="1" applyAlignment="1" applyProtection="1">
      <alignment wrapText="1"/>
    </xf>
    <xf numFmtId="0" fontId="7" fillId="0" borderId="0" xfId="5" applyFont="1" applyProtection="1"/>
    <xf numFmtId="174" fontId="20" fillId="0" borderId="0" xfId="0" applyNumberFormat="1" applyFont="1" applyAlignment="1" applyProtection="1">
      <alignment horizontal="center"/>
      <protection locked="0"/>
    </xf>
    <xf numFmtId="0" fontId="34" fillId="2" borderId="0" xfId="0" applyFont="1" applyFill="1" applyAlignment="1" applyProtection="1">
      <alignment horizontal="center" vertical="center"/>
      <protection locked="0"/>
    </xf>
    <xf numFmtId="0" fontId="7" fillId="0" borderId="0" xfId="5" applyFont="1" applyFill="1" applyProtection="1">
      <protection locked="0"/>
    </xf>
    <xf numFmtId="0" fontId="38" fillId="0" borderId="0" xfId="5" applyFont="1" applyFill="1" applyProtection="1"/>
    <xf numFmtId="4" fontId="29" fillId="0" borderId="0" xfId="5" applyNumberFormat="1" applyFont="1" applyFill="1" applyProtection="1"/>
    <xf numFmtId="0" fontId="28" fillId="0" borderId="0" xfId="5" applyFont="1" applyFill="1" applyProtection="1"/>
    <xf numFmtId="0" fontId="32" fillId="0" borderId="13" xfId="0" applyFont="1" applyBorder="1" applyAlignment="1" applyProtection="1">
      <alignment horizontal="left"/>
    </xf>
    <xf numFmtId="0" fontId="20" fillId="0" borderId="13" xfId="0" applyFont="1" applyBorder="1" applyProtection="1"/>
    <xf numFmtId="0" fontId="20" fillId="0" borderId="13" xfId="0" applyFont="1" applyBorder="1" applyAlignment="1" applyProtection="1">
      <alignment horizontal="center"/>
    </xf>
    <xf numFmtId="174" fontId="20" fillId="0" borderId="13" xfId="0" applyNumberFormat="1" applyFont="1" applyBorder="1" applyAlignment="1" applyProtection="1">
      <alignment horizontal="center"/>
    </xf>
    <xf numFmtId="0" fontId="32" fillId="0" borderId="14" xfId="0" applyFont="1" applyBorder="1" applyAlignment="1" applyProtection="1">
      <alignment horizontal="left"/>
    </xf>
    <xf numFmtId="0" fontId="20" fillId="0" borderId="14" xfId="0" applyFont="1" applyBorder="1" applyProtection="1"/>
    <xf numFmtId="0" fontId="20" fillId="0" borderId="14" xfId="0" applyFont="1" applyBorder="1" applyAlignment="1" applyProtection="1">
      <alignment horizontal="center"/>
    </xf>
    <xf numFmtId="174" fontId="20" fillId="0" borderId="14" xfId="0" applyNumberFormat="1" applyFont="1" applyBorder="1" applyAlignment="1" applyProtection="1">
      <alignment horizontal="center"/>
    </xf>
    <xf numFmtId="2" fontId="7" fillId="0" borderId="0" xfId="0" applyNumberFormat="1" applyFont="1" applyFill="1" applyAlignment="1" applyProtection="1">
      <alignment horizontal="left" vertical="top"/>
    </xf>
    <xf numFmtId="0" fontId="20" fillId="0" borderId="0" xfId="0" applyFont="1" applyFill="1" applyAlignment="1" applyProtection="1">
      <alignment horizontal="left" vertical="top" wrapText="1"/>
    </xf>
    <xf numFmtId="0" fontId="20" fillId="0" borderId="0" xfId="0" applyFont="1" applyFill="1" applyAlignment="1" applyProtection="1">
      <alignment horizontal="center"/>
    </xf>
    <xf numFmtId="174" fontId="20" fillId="0" borderId="0" xfId="0" applyNumberFormat="1" applyFont="1" applyFill="1" applyAlignment="1" applyProtection="1">
      <alignment horizontal="center"/>
    </xf>
    <xf numFmtId="0" fontId="20" fillId="0" borderId="0" xfId="0" applyFont="1" applyFill="1" applyProtection="1"/>
    <xf numFmtId="49" fontId="33" fillId="0" borderId="0" xfId="5" applyNumberFormat="1" applyFont="1" applyFill="1" applyBorder="1" applyAlignment="1" applyProtection="1">
      <alignment horizontal="left" vertical="top"/>
    </xf>
    <xf numFmtId="49" fontId="31" fillId="0" borderId="0" xfId="5" applyNumberFormat="1" applyFont="1" applyFill="1" applyBorder="1" applyAlignment="1" applyProtection="1">
      <alignment horizontal="left" vertical="top" wrapText="1"/>
    </xf>
    <xf numFmtId="4" fontId="31" fillId="0" borderId="0" xfId="5" applyNumberFormat="1" applyFont="1" applyFill="1" applyBorder="1" applyAlignment="1" applyProtection="1">
      <alignment horizontal="right"/>
    </xf>
    <xf numFmtId="1" fontId="27" fillId="0" borderId="0" xfId="5" applyNumberFormat="1" applyFont="1" applyFill="1" applyAlignment="1" applyProtection="1">
      <alignment horizontal="left" vertical="top"/>
    </xf>
    <xf numFmtId="49" fontId="27" fillId="0" borderId="0" xfId="5" applyNumberFormat="1" applyFont="1" applyFill="1" applyAlignment="1" applyProtection="1">
      <alignment horizontal="left" vertical="top" wrapText="1"/>
    </xf>
    <xf numFmtId="167" fontId="7" fillId="0" borderId="0" xfId="5" applyNumberFormat="1" applyFont="1" applyFill="1" applyAlignment="1" applyProtection="1">
      <alignment horizontal="right"/>
    </xf>
    <xf numFmtId="0" fontId="7" fillId="0" borderId="0" xfId="5" applyNumberFormat="1" applyFont="1" applyFill="1" applyAlignment="1" applyProtection="1">
      <alignment horizontal="left" vertical="top" wrapText="1"/>
    </xf>
    <xf numFmtId="4" fontId="31" fillId="0" borderId="0" xfId="5" applyNumberFormat="1" applyFont="1" applyFill="1" applyAlignment="1" applyProtection="1">
      <alignment horizontal="right"/>
    </xf>
    <xf numFmtId="49" fontId="7" fillId="0" borderId="0" xfId="5" applyNumberFormat="1" applyFont="1" applyFill="1" applyBorder="1" applyAlignment="1" applyProtection="1">
      <alignment horizontal="left" vertical="top" wrapText="1"/>
    </xf>
    <xf numFmtId="4" fontId="7" fillId="0" borderId="0" xfId="5" applyNumberFormat="1" applyFont="1" applyFill="1" applyAlignment="1" applyProtection="1">
      <alignment horizontal="right" vertical="top"/>
    </xf>
    <xf numFmtId="0" fontId="7" fillId="0" borderId="0" xfId="0" applyFont="1" applyFill="1" applyAlignment="1" applyProtection="1">
      <alignment wrapText="1"/>
    </xf>
    <xf numFmtId="49" fontId="7" fillId="0" borderId="0" xfId="5" applyNumberFormat="1" applyFont="1" applyFill="1" applyAlignment="1" applyProtection="1">
      <alignment horizontal="justify" vertical="top" wrapText="1"/>
    </xf>
    <xf numFmtId="49" fontId="27" fillId="0" borderId="0" xfId="5" applyNumberFormat="1" applyFont="1" applyFill="1" applyAlignment="1" applyProtection="1">
      <alignment horizontal="left"/>
    </xf>
    <xf numFmtId="166" fontId="7" fillId="0" borderId="0" xfId="5" applyNumberFormat="1" applyFont="1" applyAlignment="1" applyProtection="1">
      <alignment vertical="top"/>
    </xf>
    <xf numFmtId="166" fontId="7" fillId="0" borderId="0" xfId="5" applyNumberFormat="1" applyFont="1" applyFill="1" applyAlignment="1" applyProtection="1">
      <alignment vertical="top"/>
    </xf>
    <xf numFmtId="0" fontId="36" fillId="0" borderId="0" xfId="5" applyFont="1" applyFill="1" applyProtection="1"/>
    <xf numFmtId="0" fontId="7" fillId="0" borderId="0" xfId="5" applyFont="1" applyFill="1" applyProtection="1"/>
    <xf numFmtId="49" fontId="35" fillId="0" borderId="7" xfId="5" applyNumberFormat="1" applyFont="1" applyFill="1" applyBorder="1" applyAlignment="1" applyProtection="1">
      <alignment horizontal="left" vertical="top"/>
    </xf>
    <xf numFmtId="49" fontId="27" fillId="0" borderId="5" xfId="5" applyNumberFormat="1" applyFont="1" applyFill="1" applyBorder="1" applyAlignment="1" applyProtection="1">
      <alignment horizontal="left" vertical="top" wrapText="1"/>
    </xf>
    <xf numFmtId="4" fontId="27" fillId="0" borderId="5" xfId="5" applyNumberFormat="1" applyFont="1" applyFill="1" applyBorder="1" applyAlignment="1" applyProtection="1">
      <alignment horizontal="right"/>
    </xf>
    <xf numFmtId="49" fontId="27" fillId="0" borderId="0" xfId="5" applyNumberFormat="1" applyFont="1" applyFill="1" applyBorder="1" applyAlignment="1" applyProtection="1">
      <alignment horizontal="left" vertical="top"/>
    </xf>
    <xf numFmtId="49" fontId="27" fillId="0" borderId="0" xfId="5" applyNumberFormat="1" applyFont="1" applyFill="1" applyBorder="1" applyAlignment="1" applyProtection="1">
      <alignment horizontal="left" vertical="top" wrapText="1"/>
    </xf>
    <xf numFmtId="4" fontId="27" fillId="0" borderId="0" xfId="5" applyNumberFormat="1" applyFont="1" applyFill="1" applyBorder="1" applyAlignment="1" applyProtection="1">
      <alignment horizontal="right"/>
    </xf>
    <xf numFmtId="4" fontId="7" fillId="0" borderId="0" xfId="5" applyNumberFormat="1" applyFont="1" applyFill="1" applyBorder="1" applyAlignment="1" applyProtection="1">
      <alignment horizontal="right"/>
    </xf>
    <xf numFmtId="4" fontId="7" fillId="0" borderId="0" xfId="5" applyNumberFormat="1" applyFont="1" applyFill="1" applyAlignment="1" applyProtection="1"/>
    <xf numFmtId="4" fontId="7" fillId="0" borderId="0" xfId="5" applyNumberFormat="1" applyFont="1" applyFill="1" applyBorder="1" applyAlignment="1" applyProtection="1"/>
    <xf numFmtId="0" fontId="7" fillId="0" borderId="0" xfId="5" applyFont="1" applyFill="1" applyAlignment="1" applyProtection="1">
      <alignment horizontal="left" vertical="top" wrapText="1"/>
    </xf>
    <xf numFmtId="49" fontId="7" fillId="0" borderId="4" xfId="5" applyNumberFormat="1" applyFont="1" applyFill="1" applyBorder="1" applyAlignment="1" applyProtection="1">
      <alignment horizontal="left" vertical="top" wrapText="1"/>
    </xf>
    <xf numFmtId="49" fontId="35" fillId="0" borderId="0" xfId="5" applyNumberFormat="1" applyFont="1" applyFill="1" applyBorder="1" applyAlignment="1" applyProtection="1">
      <alignment horizontal="left" vertical="top"/>
    </xf>
    <xf numFmtId="49" fontId="27" fillId="0" borderId="0" xfId="5" applyNumberFormat="1" applyFont="1" applyFill="1" applyAlignment="1" applyProtection="1">
      <alignment horizontal="left" wrapText="1" shrinkToFit="1"/>
    </xf>
    <xf numFmtId="49" fontId="27" fillId="0" borderId="0" xfId="5" applyNumberFormat="1" applyFont="1" applyFill="1" applyAlignment="1" applyProtection="1">
      <alignment vertical="top" wrapText="1" shrinkToFit="1"/>
    </xf>
    <xf numFmtId="4" fontId="7" fillId="0" borderId="0" xfId="5" applyNumberFormat="1" applyFont="1" applyFill="1" applyAlignment="1" applyProtection="1">
      <alignment horizontal="right" wrapText="1" shrinkToFit="1"/>
    </xf>
    <xf numFmtId="0" fontId="7" fillId="0" borderId="0" xfId="0" applyFont="1" applyProtection="1"/>
    <xf numFmtId="4" fontId="7" fillId="0" borderId="0" xfId="5" applyNumberFormat="1" applyFont="1" applyFill="1" applyBorder="1" applyAlignment="1" applyProtection="1">
      <alignment horizontal="right" vertical="top"/>
    </xf>
    <xf numFmtId="0" fontId="37" fillId="0" borderId="0" xfId="5" applyFont="1" applyAlignment="1" applyProtection="1">
      <alignment vertical="top"/>
    </xf>
    <xf numFmtId="0" fontId="36" fillId="0" borderId="0" xfId="5" applyFont="1" applyAlignment="1" applyProtection="1">
      <alignment vertical="top"/>
    </xf>
    <xf numFmtId="4" fontId="7" fillId="0" borderId="4" xfId="5" applyNumberFormat="1" applyFont="1" applyFill="1" applyBorder="1" applyAlignment="1" applyProtection="1">
      <alignment horizontal="right" vertical="top"/>
    </xf>
    <xf numFmtId="165" fontId="7" fillId="0" borderId="4" xfId="5" applyNumberFormat="1" applyFont="1" applyFill="1" applyBorder="1" applyAlignment="1" applyProtection="1">
      <alignment vertical="top"/>
    </xf>
    <xf numFmtId="49" fontId="27" fillId="0" borderId="5" xfId="5" applyNumberFormat="1" applyFont="1" applyFill="1" applyBorder="1" applyAlignment="1" applyProtection="1">
      <alignment horizontal="left" vertical="top"/>
    </xf>
    <xf numFmtId="4" fontId="31" fillId="0" borderId="5" xfId="5" applyNumberFormat="1" applyFont="1" applyFill="1" applyBorder="1" applyAlignment="1" applyProtection="1">
      <alignment horizontal="right"/>
    </xf>
    <xf numFmtId="49" fontId="35" fillId="0" borderId="0" xfId="5" applyNumberFormat="1" applyFont="1" applyFill="1" applyAlignment="1" applyProtection="1">
      <alignment horizontal="left" vertical="top"/>
    </xf>
    <xf numFmtId="49" fontId="31" fillId="0" borderId="0" xfId="5" applyNumberFormat="1" applyFont="1" applyFill="1" applyAlignment="1" applyProtection="1">
      <alignment horizontal="left" vertical="top" wrapText="1"/>
    </xf>
    <xf numFmtId="49" fontId="27" fillId="0" borderId="0" xfId="5" applyNumberFormat="1" applyFont="1" applyFill="1" applyAlignment="1" applyProtection="1">
      <alignment horizontal="justify" vertical="top" wrapText="1"/>
    </xf>
    <xf numFmtId="1" fontId="27" fillId="0" borderId="0" xfId="0" quotePrefix="1" applyNumberFormat="1" applyFont="1" applyBorder="1" applyAlignment="1" applyProtection="1">
      <alignment horizontal="left" vertical="top"/>
    </xf>
    <xf numFmtId="0" fontId="27" fillId="0" borderId="0" xfId="0" applyFont="1" applyBorder="1" applyAlignment="1" applyProtection="1">
      <alignment vertical="justify" wrapText="1"/>
    </xf>
    <xf numFmtId="0" fontId="7" fillId="0" borderId="0" xfId="0" applyFont="1" applyBorder="1" applyAlignment="1" applyProtection="1">
      <alignment horizontal="center"/>
    </xf>
    <xf numFmtId="174" fontId="7" fillId="0" borderId="0" xfId="0" applyNumberFormat="1" applyFont="1" applyBorder="1" applyAlignment="1" applyProtection="1"/>
    <xf numFmtId="174" fontId="7" fillId="0" borderId="0" xfId="0" applyNumberFormat="1" applyFont="1" applyBorder="1" applyAlignment="1" applyProtection="1">
      <alignment horizontal="right"/>
    </xf>
    <xf numFmtId="0" fontId="7" fillId="0" borderId="0" xfId="0" applyFont="1" applyAlignment="1" applyProtection="1">
      <alignment horizontal="center"/>
    </xf>
    <xf numFmtId="0" fontId="7" fillId="0" borderId="0" xfId="0" applyFont="1" applyFill="1" applyAlignment="1" applyProtection="1">
      <alignment horizontal="justify" vertical="top" wrapText="1"/>
    </xf>
    <xf numFmtId="0" fontId="7" fillId="0" borderId="0" xfId="0" applyFont="1" applyAlignment="1" applyProtection="1">
      <alignment horizontal="justify" vertical="top" wrapText="1"/>
    </xf>
    <xf numFmtId="1" fontId="27" fillId="0" borderId="0" xfId="0" quotePrefix="1" applyNumberFormat="1" applyFont="1" applyFill="1" applyBorder="1" applyAlignment="1" applyProtection="1">
      <alignment horizontal="left" vertical="top"/>
    </xf>
    <xf numFmtId="49" fontId="7" fillId="0" borderId="0" xfId="0" applyNumberFormat="1" applyFont="1" applyFill="1" applyBorder="1" applyAlignment="1" applyProtection="1">
      <alignment horizontal="justify" vertical="top" wrapText="1"/>
    </xf>
    <xf numFmtId="0" fontId="7" fillId="0" borderId="0" xfId="0" applyFont="1" applyFill="1" applyBorder="1" applyAlignment="1" applyProtection="1">
      <alignment horizontal="center"/>
    </xf>
    <xf numFmtId="174" fontId="7" fillId="0" borderId="0" xfId="0" applyNumberFormat="1" applyFont="1" applyFill="1" applyBorder="1" applyAlignment="1" applyProtection="1"/>
    <xf numFmtId="174" fontId="7" fillId="0" borderId="0" xfId="0" applyNumberFormat="1" applyFont="1" applyFill="1" applyBorder="1" applyAlignment="1" applyProtection="1">
      <alignment horizontal="right"/>
    </xf>
    <xf numFmtId="0" fontId="7" fillId="0" borderId="0" xfId="0" applyFont="1" applyFill="1" applyProtection="1"/>
    <xf numFmtId="0" fontId="7" fillId="0" borderId="0" xfId="0" applyFont="1" applyFill="1" applyAlignment="1" applyProtection="1">
      <alignment horizontal="center"/>
    </xf>
    <xf numFmtId="174" fontId="7" fillId="0" borderId="0" xfId="0" applyNumberFormat="1" applyFont="1" applyFill="1" applyAlignment="1" applyProtection="1"/>
    <xf numFmtId="0" fontId="27" fillId="0" borderId="0" xfId="0" applyFont="1" applyFill="1" applyBorder="1" applyAlignment="1" applyProtection="1">
      <alignment vertical="justify" wrapText="1"/>
    </xf>
    <xf numFmtId="49" fontId="27" fillId="0" borderId="0" xfId="5" applyNumberFormat="1" applyFont="1" applyFill="1" applyAlignment="1" applyProtection="1">
      <alignment horizontal="justify" vertical="top"/>
    </xf>
    <xf numFmtId="49" fontId="7" fillId="0" borderId="0" xfId="5" applyNumberFormat="1" applyFont="1" applyFill="1" applyBorder="1" applyAlignment="1" applyProtection="1">
      <alignment horizontal="justify" vertical="top" wrapText="1"/>
    </xf>
    <xf numFmtId="4" fontId="7" fillId="0" borderId="0" xfId="5" applyNumberFormat="1" applyFont="1" applyAlignment="1" applyProtection="1"/>
    <xf numFmtId="166" fontId="7" fillId="0" borderId="0" xfId="5" applyNumberFormat="1" applyFont="1" applyFill="1" applyBorder="1" applyAlignment="1" applyProtection="1">
      <alignment vertical="top"/>
    </xf>
    <xf numFmtId="176" fontId="7" fillId="0" borderId="0" xfId="0" applyNumberFormat="1" applyFont="1" applyBorder="1" applyAlignment="1" applyProtection="1">
      <alignment horizontal="right"/>
    </xf>
    <xf numFmtId="176" fontId="7" fillId="0" borderId="0" xfId="0" applyNumberFormat="1" applyFont="1" applyFill="1" applyBorder="1" applyAlignment="1" applyProtection="1">
      <alignment horizontal="right"/>
    </xf>
    <xf numFmtId="174" fontId="20" fillId="0" borderId="0" xfId="37" applyNumberFormat="1" applyFont="1" applyFill="1" applyAlignment="1" applyProtection="1">
      <alignment horizontal="center"/>
    </xf>
    <xf numFmtId="0" fontId="7" fillId="0" borderId="0" xfId="18" applyFont="1" applyFill="1" applyAlignment="1" applyProtection="1">
      <alignment horizontal="left"/>
    </xf>
    <xf numFmtId="0" fontId="7" fillId="0" borderId="0" xfId="0" applyFont="1" applyFill="1" applyAlignment="1" applyProtection="1">
      <alignment horizontal="justify" vertical="center" wrapText="1"/>
    </xf>
    <xf numFmtId="174" fontId="7" fillId="0" borderId="0" xfId="36" applyNumberFormat="1" applyFont="1" applyFill="1" applyBorder="1" applyAlignment="1" applyProtection="1">
      <alignment horizontal="right"/>
    </xf>
    <xf numFmtId="49" fontId="7" fillId="0" borderId="0" xfId="5" applyNumberFormat="1" applyFont="1" applyFill="1" applyAlignment="1" applyProtection="1">
      <alignment horizontal="left" vertical="top"/>
    </xf>
    <xf numFmtId="49" fontId="7" fillId="0" borderId="0" xfId="5" applyNumberFormat="1" applyFont="1" applyFill="1" applyBorder="1" applyAlignment="1" applyProtection="1">
      <alignment horizontal="left" vertical="top"/>
    </xf>
    <xf numFmtId="49" fontId="35" fillId="0" borderId="11" xfId="5" applyNumberFormat="1" applyFont="1" applyFill="1" applyBorder="1" applyAlignment="1" applyProtection="1">
      <alignment horizontal="left" vertical="top"/>
    </xf>
    <xf numFmtId="49" fontId="31" fillId="0" borderId="11" xfId="5" applyNumberFormat="1" applyFont="1" applyFill="1" applyBorder="1" applyAlignment="1" applyProtection="1">
      <alignment horizontal="left" vertical="top" wrapText="1"/>
    </xf>
    <xf numFmtId="4" fontId="31" fillId="0" borderId="11" xfId="5" applyNumberFormat="1" applyFont="1" applyFill="1" applyBorder="1" applyAlignment="1" applyProtection="1">
      <alignment horizontal="right"/>
    </xf>
    <xf numFmtId="49" fontId="7" fillId="0" borderId="7" xfId="5" applyNumberFormat="1" applyFont="1" applyFill="1" applyBorder="1" applyAlignment="1" applyProtection="1">
      <alignment horizontal="left" vertical="top" wrapText="1"/>
    </xf>
    <xf numFmtId="10" fontId="7" fillId="0" borderId="7" xfId="5" applyNumberFormat="1" applyFont="1" applyFill="1" applyBorder="1" applyAlignment="1" applyProtection="1">
      <alignment horizontal="right" vertical="top"/>
    </xf>
    <xf numFmtId="165" fontId="7" fillId="0" borderId="7" xfId="5" applyNumberFormat="1" applyFont="1" applyFill="1" applyBorder="1" applyAlignment="1" applyProtection="1">
      <alignment vertical="top"/>
    </xf>
    <xf numFmtId="165" fontId="27" fillId="0" borderId="7" xfId="5" applyNumberFormat="1" applyFont="1" applyFill="1" applyBorder="1" applyAlignment="1" applyProtection="1">
      <alignment vertical="top"/>
    </xf>
    <xf numFmtId="165" fontId="27" fillId="0" borderId="0" xfId="5" applyNumberFormat="1" applyFont="1" applyFill="1" applyBorder="1" applyAlignment="1" applyProtection="1">
      <alignment vertical="top"/>
    </xf>
    <xf numFmtId="1" fontId="27" fillId="0" borderId="0" xfId="5" applyNumberFormat="1" applyFont="1" applyFill="1" applyBorder="1" applyAlignment="1" applyProtection="1">
      <alignment horizontal="left" vertical="top"/>
    </xf>
    <xf numFmtId="0" fontId="31" fillId="0" borderId="0" xfId="5" applyFont="1" applyFill="1" applyAlignment="1" applyProtection="1">
      <alignment horizontal="left"/>
    </xf>
    <xf numFmtId="0" fontId="31" fillId="0" borderId="0" xfId="5" applyFont="1" applyFill="1" applyProtection="1">
      <protection locked="0"/>
    </xf>
    <xf numFmtId="0" fontId="7" fillId="0" borderId="0" xfId="0" applyFont="1" applyBorder="1" applyAlignment="1" applyProtection="1">
      <alignment horizontal="right"/>
      <protection locked="0"/>
    </xf>
    <xf numFmtId="0" fontId="7" fillId="0" borderId="0" xfId="0" applyFont="1" applyFill="1" applyAlignment="1" applyProtection="1">
      <alignment horizontal="justify" vertical="top" wrapText="1"/>
      <protection locked="0"/>
    </xf>
    <xf numFmtId="0" fontId="7" fillId="0" borderId="0" xfId="0" applyFont="1" applyFill="1" applyBorder="1" applyAlignment="1" applyProtection="1">
      <alignment horizontal="right"/>
      <protection locked="0"/>
    </xf>
    <xf numFmtId="0" fontId="7" fillId="0" borderId="0" xfId="0" applyFont="1" applyFill="1" applyProtection="1">
      <protection locked="0"/>
    </xf>
    <xf numFmtId="166" fontId="7" fillId="0" borderId="0" xfId="5" applyNumberFormat="1" applyFont="1" applyFill="1" applyBorder="1" applyAlignment="1" applyProtection="1">
      <alignment vertical="top"/>
      <protection locked="0"/>
    </xf>
    <xf numFmtId="4" fontId="7" fillId="0" borderId="0" xfId="0" applyNumberFormat="1" applyFont="1" applyFill="1" applyAlignment="1" applyProtection="1">
      <alignment horizontal="right"/>
      <protection locked="0"/>
    </xf>
    <xf numFmtId="0" fontId="39" fillId="0" borderId="0" xfId="37" applyFont="1" applyAlignment="1" applyProtection="1">
      <alignment horizontal="left" vertical="top"/>
    </xf>
    <xf numFmtId="0" fontId="39" fillId="0" borderId="0" xfId="37" applyFont="1" applyProtection="1"/>
    <xf numFmtId="0" fontId="39" fillId="0" borderId="0" xfId="37" applyFont="1" applyAlignment="1" applyProtection="1">
      <alignment horizontal="center"/>
    </xf>
    <xf numFmtId="174" fontId="39" fillId="0" borderId="0" xfId="37" applyNumberFormat="1" applyFont="1" applyAlignment="1" applyProtection="1">
      <alignment horizontal="center"/>
    </xf>
    <xf numFmtId="0" fontId="40" fillId="0" borderId="0" xfId="37" applyFont="1" applyProtection="1"/>
    <xf numFmtId="0" fontId="40" fillId="0" borderId="0" xfId="37" applyFont="1" applyAlignment="1" applyProtection="1">
      <alignment horizontal="center"/>
    </xf>
    <xf numFmtId="174" fontId="40" fillId="0" borderId="0" xfId="37" applyNumberFormat="1" applyFont="1" applyAlignment="1" applyProtection="1">
      <alignment horizontal="center"/>
    </xf>
    <xf numFmtId="0" fontId="39" fillId="0" borderId="15" xfId="37" applyFont="1" applyBorder="1" applyAlignment="1" applyProtection="1">
      <alignment horizontal="left" vertical="top"/>
    </xf>
    <xf numFmtId="0" fontId="40" fillId="0" borderId="15" xfId="37" applyFont="1" applyBorder="1" applyProtection="1"/>
    <xf numFmtId="0" fontId="40" fillId="0" borderId="15" xfId="37" applyFont="1" applyBorder="1" applyAlignment="1" applyProtection="1">
      <alignment horizontal="center"/>
    </xf>
    <xf numFmtId="174" fontId="40" fillId="0" borderId="15" xfId="37" applyNumberFormat="1" applyFont="1" applyBorder="1" applyAlignment="1" applyProtection="1">
      <alignment horizontal="center"/>
    </xf>
    <xf numFmtId="0" fontId="39" fillId="0" borderId="16" xfId="37" applyFont="1" applyBorder="1" applyAlignment="1" applyProtection="1">
      <alignment horizontal="left" vertical="top"/>
    </xf>
    <xf numFmtId="0" fontId="40" fillId="0" borderId="16" xfId="37" applyFont="1" applyBorder="1" applyProtection="1"/>
    <xf numFmtId="0" fontId="40" fillId="0" borderId="16" xfId="37" applyFont="1" applyBorder="1" applyAlignment="1" applyProtection="1">
      <alignment horizontal="center"/>
    </xf>
    <xf numFmtId="174" fontId="40" fillId="0" borderId="16" xfId="37" applyNumberFormat="1" applyFont="1" applyBorder="1" applyAlignment="1" applyProtection="1">
      <alignment horizontal="center"/>
    </xf>
    <xf numFmtId="0" fontId="39" fillId="0" borderId="4" xfId="37" applyFont="1" applyBorder="1" applyAlignment="1" applyProtection="1">
      <alignment horizontal="left" vertical="top"/>
    </xf>
    <xf numFmtId="0" fontId="39" fillId="0" borderId="4" xfId="37" applyFont="1" applyBorder="1" applyProtection="1"/>
    <xf numFmtId="0" fontId="39" fillId="0" borderId="4" xfId="37" applyFont="1" applyBorder="1" applyAlignment="1" applyProtection="1">
      <alignment horizontal="center"/>
    </xf>
    <xf numFmtId="174" fontId="39" fillId="0" borderId="4" xfId="37" applyNumberFormat="1" applyFont="1" applyBorder="1" applyAlignment="1" applyProtection="1">
      <alignment horizontal="center"/>
    </xf>
    <xf numFmtId="2" fontId="41" fillId="0" borderId="0" xfId="37" applyNumberFormat="1" applyFont="1" applyAlignment="1" applyProtection="1">
      <alignment vertical="top"/>
    </xf>
    <xf numFmtId="2" fontId="43" fillId="0" borderId="0" xfId="37" applyNumberFormat="1" applyFont="1" applyAlignment="1" applyProtection="1">
      <alignment vertical="top"/>
    </xf>
    <xf numFmtId="0" fontId="40" fillId="0" borderId="0" xfId="37" applyFont="1" applyAlignment="1" applyProtection="1">
      <alignment wrapText="1"/>
    </xf>
    <xf numFmtId="0" fontId="42" fillId="2" borderId="0" xfId="15" applyFont="1" applyFill="1" applyAlignment="1" applyProtection="1">
      <alignment horizontal="right" vertical="top"/>
    </xf>
    <xf numFmtId="0" fontId="42" fillId="2" borderId="0" xfId="15" applyFont="1" applyFill="1" applyAlignment="1" applyProtection="1">
      <alignment horizontal="center" vertical="top" wrapText="1"/>
    </xf>
    <xf numFmtId="0" fontId="42" fillId="2" borderId="0" xfId="15" applyFont="1" applyFill="1" applyAlignment="1" applyProtection="1">
      <alignment horizontal="center" vertical="top"/>
    </xf>
    <xf numFmtId="174" fontId="42" fillId="2" borderId="0" xfId="15" applyNumberFormat="1" applyFont="1" applyFill="1" applyAlignment="1" applyProtection="1">
      <alignment horizontal="center" vertical="top"/>
    </xf>
    <xf numFmtId="49" fontId="41" fillId="0" borderId="0" xfId="5" applyNumberFormat="1" applyFont="1" applyFill="1" applyAlignment="1" applyProtection="1">
      <alignment vertical="top" wrapText="1"/>
    </xf>
    <xf numFmtId="49" fontId="43" fillId="0" borderId="0" xfId="5" applyNumberFormat="1" applyFont="1" applyFill="1" applyAlignment="1" applyProtection="1">
      <alignment vertical="top" wrapText="1"/>
    </xf>
    <xf numFmtId="2" fontId="41" fillId="0" borderId="0" xfId="5" applyNumberFormat="1" applyFont="1" applyFill="1" applyAlignment="1" applyProtection="1">
      <alignment horizontal="left" vertical="top"/>
    </xf>
    <xf numFmtId="49" fontId="43" fillId="0" borderId="0" xfId="5" applyNumberFormat="1" applyFont="1" applyFill="1" applyAlignment="1" applyProtection="1">
      <alignment horizontal="left" vertical="top" wrapText="1"/>
    </xf>
    <xf numFmtId="49" fontId="41" fillId="0" borderId="0" xfId="5" applyNumberFormat="1" applyFont="1" applyFill="1" applyAlignment="1" applyProtection="1">
      <alignment horizontal="left" vertical="top" wrapText="1"/>
    </xf>
    <xf numFmtId="0" fontId="43" fillId="0" borderId="0" xfId="5" applyNumberFormat="1" applyFont="1" applyFill="1" applyAlignment="1" applyProtection="1">
      <alignment horizontal="left" vertical="top" wrapText="1"/>
    </xf>
    <xf numFmtId="0" fontId="39" fillId="0" borderId="17" xfId="37" applyFont="1" applyBorder="1" applyAlignment="1" applyProtection="1">
      <alignment horizontal="left" vertical="top"/>
    </xf>
    <xf numFmtId="0" fontId="40" fillId="0" borderId="17" xfId="37" applyFont="1" applyBorder="1" applyProtection="1"/>
    <xf numFmtId="0" fontId="40" fillId="0" borderId="17" xfId="37" applyFont="1" applyBorder="1" applyAlignment="1" applyProtection="1">
      <alignment horizontal="center"/>
    </xf>
    <xf numFmtId="174" fontId="40" fillId="0" borderId="17" xfId="37" applyNumberFormat="1" applyFont="1" applyBorder="1" applyAlignment="1" applyProtection="1">
      <alignment horizontal="center"/>
    </xf>
    <xf numFmtId="49" fontId="41" fillId="0" borderId="7" xfId="5" applyNumberFormat="1" applyFont="1" applyFill="1" applyBorder="1" applyAlignment="1" applyProtection="1">
      <alignment horizontal="left" vertical="top"/>
    </xf>
    <xf numFmtId="49" fontId="41" fillId="0" borderId="7" xfId="5" applyNumberFormat="1" applyFont="1" applyFill="1" applyBorder="1" applyAlignment="1" applyProtection="1">
      <alignment vertical="top" wrapText="1"/>
    </xf>
    <xf numFmtId="4" fontId="41" fillId="0" borderId="7" xfId="5" applyNumberFormat="1" applyFont="1" applyFill="1" applyBorder="1" applyAlignment="1" applyProtection="1">
      <alignment horizontal="right"/>
    </xf>
    <xf numFmtId="49" fontId="41" fillId="0" borderId="0" xfId="5" applyNumberFormat="1" applyFont="1" applyFill="1" applyAlignment="1" applyProtection="1">
      <alignment horizontal="left" vertical="top"/>
    </xf>
    <xf numFmtId="49" fontId="41" fillId="0" borderId="0" xfId="5" applyNumberFormat="1" applyFont="1" applyFill="1" applyAlignment="1" applyProtection="1">
      <alignment horizontal="justify" vertical="top" wrapText="1"/>
    </xf>
    <xf numFmtId="0" fontId="39" fillId="0" borderId="0" xfId="37" applyFont="1" applyFill="1" applyAlignment="1" applyProtection="1">
      <alignment horizontal="left" vertical="top"/>
    </xf>
    <xf numFmtId="0" fontId="40" fillId="0" borderId="0" xfId="37" applyFont="1" applyFill="1" applyProtection="1"/>
    <xf numFmtId="0" fontId="43" fillId="0" borderId="0" xfId="5" applyFont="1" applyFill="1" applyAlignment="1" applyProtection="1">
      <alignment horizontal="left" vertical="top" wrapText="1"/>
    </xf>
    <xf numFmtId="0" fontId="39" fillId="0" borderId="17" xfId="37" applyFont="1" applyFill="1" applyBorder="1" applyAlignment="1" applyProtection="1">
      <alignment horizontal="left" vertical="top"/>
    </xf>
    <xf numFmtId="0" fontId="40" fillId="0" borderId="17" xfId="37" applyFont="1" applyFill="1" applyBorder="1" applyProtection="1"/>
    <xf numFmtId="0" fontId="39" fillId="0" borderId="0" xfId="37" applyFont="1" applyFill="1" applyProtection="1"/>
    <xf numFmtId="0" fontId="40" fillId="0" borderId="0" xfId="37" applyFont="1" applyFill="1" applyAlignment="1" applyProtection="1">
      <alignment horizontal="center"/>
    </xf>
    <xf numFmtId="174" fontId="40" fillId="0" borderId="0" xfId="37" applyNumberFormat="1" applyFont="1" applyFill="1" applyAlignment="1" applyProtection="1">
      <alignment horizontal="center"/>
    </xf>
    <xf numFmtId="0" fontId="43" fillId="0" borderId="25" xfId="5" applyFont="1" applyFill="1" applyBorder="1" applyAlignment="1" applyProtection="1">
      <alignment horizontal="left" vertical="top" wrapText="1"/>
    </xf>
    <xf numFmtId="0" fontId="40" fillId="0" borderId="25" xfId="37" applyFont="1" applyFill="1" applyBorder="1" applyAlignment="1" applyProtection="1">
      <alignment horizontal="center"/>
    </xf>
    <xf numFmtId="174" fontId="40" fillId="0" borderId="25" xfId="37" applyNumberFormat="1" applyFont="1" applyFill="1" applyBorder="1" applyAlignment="1" applyProtection="1">
      <alignment horizontal="center"/>
    </xf>
    <xf numFmtId="49" fontId="43" fillId="0" borderId="0" xfId="5" applyNumberFormat="1" applyFont="1" applyFill="1" applyAlignment="1" applyProtection="1">
      <alignment horizontal="justify" vertical="top" wrapText="1"/>
    </xf>
    <xf numFmtId="0" fontId="43" fillId="0" borderId="0" xfId="37" applyFont="1" applyFill="1" applyAlignment="1" applyProtection="1">
      <alignment horizontal="justify" vertical="top" wrapText="1"/>
    </xf>
    <xf numFmtId="1" fontId="41" fillId="0" borderId="0" xfId="5" applyNumberFormat="1" applyFont="1" applyFill="1" applyAlignment="1" applyProtection="1">
      <alignment horizontal="right" vertical="top"/>
    </xf>
    <xf numFmtId="4" fontId="43" fillId="0" borderId="0" xfId="5" applyNumberFormat="1" applyFont="1" applyFill="1" applyAlignment="1" applyProtection="1">
      <alignment horizontal="right" vertical="top"/>
    </xf>
    <xf numFmtId="165" fontId="43" fillId="0" borderId="0" xfId="5" applyNumberFormat="1" applyFont="1" applyFill="1" applyAlignment="1" applyProtection="1">
      <alignment vertical="top"/>
    </xf>
    <xf numFmtId="49" fontId="41" fillId="0" borderId="0" xfId="5" applyNumberFormat="1" applyFont="1" applyFill="1" applyAlignment="1" applyProtection="1">
      <alignment horizontal="right" vertical="top"/>
    </xf>
    <xf numFmtId="49" fontId="45" fillId="0" borderId="7" xfId="5" applyNumberFormat="1" applyFont="1" applyFill="1" applyBorder="1" applyAlignment="1" applyProtection="1">
      <alignment horizontal="right" vertical="top"/>
    </xf>
    <xf numFmtId="49" fontId="43" fillId="0" borderId="7" xfId="5" applyNumberFormat="1" applyFont="1" applyFill="1" applyBorder="1" applyAlignment="1" applyProtection="1">
      <alignment horizontal="left" vertical="top" wrapText="1"/>
    </xf>
    <xf numFmtId="10" fontId="43" fillId="0" borderId="7" xfId="5" applyNumberFormat="1" applyFont="1" applyFill="1" applyBorder="1" applyAlignment="1" applyProtection="1">
      <alignment horizontal="right" vertical="top"/>
    </xf>
    <xf numFmtId="165" fontId="43" fillId="0" borderId="7" xfId="5" applyNumberFormat="1" applyFont="1" applyFill="1" applyBorder="1" applyAlignment="1" applyProtection="1">
      <alignment vertical="top"/>
    </xf>
    <xf numFmtId="165" fontId="41" fillId="0" borderId="7" xfId="5" applyNumberFormat="1" applyFont="1" applyFill="1" applyBorder="1" applyAlignment="1" applyProtection="1">
      <alignment vertical="top"/>
    </xf>
    <xf numFmtId="174" fontId="40" fillId="0" borderId="0" xfId="37" applyNumberFormat="1" applyFont="1" applyAlignment="1" applyProtection="1">
      <alignment horizontal="center"/>
      <protection locked="0"/>
    </xf>
    <xf numFmtId="174" fontId="40" fillId="0" borderId="17" xfId="37" applyNumberFormat="1" applyFont="1" applyBorder="1" applyAlignment="1" applyProtection="1">
      <alignment horizontal="center"/>
      <protection locked="0"/>
    </xf>
    <xf numFmtId="174" fontId="40" fillId="0" borderId="0" xfId="37" applyNumberFormat="1" applyFont="1" applyFill="1" applyAlignment="1" applyProtection="1">
      <alignment horizontal="center"/>
      <protection locked="0"/>
    </xf>
    <xf numFmtId="174" fontId="40" fillId="0" borderId="25" xfId="37" applyNumberFormat="1" applyFont="1" applyFill="1" applyBorder="1" applyAlignment="1" applyProtection="1">
      <alignment horizontal="center"/>
      <protection locked="0"/>
    </xf>
    <xf numFmtId="2" fontId="41" fillId="0" borderId="0" xfId="0" applyNumberFormat="1" applyFont="1" applyAlignment="1" applyProtection="1">
      <alignment horizontal="left" vertical="center"/>
    </xf>
    <xf numFmtId="0" fontId="43" fillId="0" borderId="0" xfId="0" applyFont="1" applyAlignment="1" applyProtection="1">
      <alignment horizontal="left" vertical="center"/>
    </xf>
    <xf numFmtId="0" fontId="43" fillId="0" borderId="0" xfId="0" applyFont="1" applyAlignment="1" applyProtection="1">
      <alignment vertical="center"/>
    </xf>
    <xf numFmtId="49" fontId="41" fillId="0" borderId="4" xfId="0" applyNumberFormat="1" applyFont="1" applyBorder="1" applyAlignment="1" applyProtection="1">
      <alignment vertical="center"/>
    </xf>
    <xf numFmtId="0" fontId="41" fillId="0" borderId="4" xfId="0" applyFont="1" applyBorder="1" applyAlignment="1" applyProtection="1">
      <alignment vertical="center"/>
    </xf>
    <xf numFmtId="49" fontId="41" fillId="0" borderId="17" xfId="0" applyNumberFormat="1" applyFont="1" applyBorder="1" applyAlignment="1" applyProtection="1">
      <alignment vertical="center"/>
    </xf>
    <xf numFmtId="0" fontId="41" fillId="0" borderId="17" xfId="0" applyFont="1" applyBorder="1" applyAlignment="1" applyProtection="1">
      <alignment vertical="center"/>
    </xf>
    <xf numFmtId="174" fontId="41" fillId="0" borderId="0" xfId="0" applyNumberFormat="1" applyFont="1" applyAlignment="1" applyProtection="1">
      <alignment vertical="center"/>
    </xf>
    <xf numFmtId="49" fontId="41" fillId="0" borderId="0" xfId="0" applyNumberFormat="1" applyFont="1" applyAlignment="1" applyProtection="1">
      <alignment vertical="center"/>
    </xf>
    <xf numFmtId="0" fontId="41" fillId="0" borderId="0" xfId="0" applyFont="1" applyAlignment="1" applyProtection="1">
      <alignment vertical="center"/>
    </xf>
    <xf numFmtId="49" fontId="41" fillId="0" borderId="15" xfId="0" applyNumberFormat="1" applyFont="1" applyBorder="1" applyAlignment="1" applyProtection="1">
      <alignment vertical="center"/>
    </xf>
    <xf numFmtId="0" fontId="41" fillId="0" borderId="15" xfId="0" applyFont="1" applyBorder="1" applyAlignment="1" applyProtection="1">
      <alignment vertical="center"/>
    </xf>
    <xf numFmtId="0" fontId="43" fillId="0" borderId="15" xfId="0" applyFont="1" applyBorder="1" applyAlignment="1" applyProtection="1">
      <alignment vertical="center"/>
    </xf>
    <xf numFmtId="174" fontId="41" fillId="0" borderId="15" xfId="0" applyNumberFormat="1" applyFont="1" applyBorder="1" applyAlignment="1" applyProtection="1">
      <alignment horizontal="right" vertical="center"/>
    </xf>
    <xf numFmtId="174" fontId="41" fillId="0" borderId="0" xfId="0" applyNumberFormat="1" applyFont="1" applyAlignment="1" applyProtection="1">
      <alignment horizontal="right" vertical="center"/>
    </xf>
    <xf numFmtId="0" fontId="41" fillId="0" borderId="15" xfId="0" applyFont="1" applyBorder="1" applyAlignment="1" applyProtection="1">
      <alignment horizontal="left" vertical="center" wrapText="1"/>
    </xf>
    <xf numFmtId="174" fontId="41" fillId="0" borderId="15" xfId="0" applyNumberFormat="1" applyFont="1" applyBorder="1" applyAlignment="1" applyProtection="1">
      <alignment vertical="center"/>
    </xf>
    <xf numFmtId="49" fontId="43" fillId="0" borderId="0" xfId="0" applyNumberFormat="1" applyFont="1" applyAlignment="1" applyProtection="1">
      <alignment vertical="center"/>
    </xf>
    <xf numFmtId="174" fontId="41" fillId="0" borderId="0" xfId="0" applyNumberFormat="1" applyFont="1" applyAlignment="1" applyProtection="1">
      <alignment horizontal="center" vertical="center"/>
    </xf>
    <xf numFmtId="0" fontId="43" fillId="0" borderId="21" xfId="0" applyFont="1" applyBorder="1" applyAlignment="1" applyProtection="1">
      <alignment vertical="center"/>
    </xf>
    <xf numFmtId="174" fontId="41" fillId="0" borderId="21" xfId="0" applyNumberFormat="1" applyFont="1" applyBorder="1" applyAlignment="1" applyProtection="1">
      <alignment horizontal="right" vertical="center"/>
    </xf>
    <xf numFmtId="174" fontId="43" fillId="0" borderId="0" xfId="0" applyNumberFormat="1" applyFont="1" applyAlignment="1" applyProtection="1">
      <alignment vertical="center"/>
    </xf>
    <xf numFmtId="2" fontId="43" fillId="0" borderId="0" xfId="0" applyNumberFormat="1" applyFont="1" applyAlignment="1" applyProtection="1">
      <alignment horizontal="left" vertical="center"/>
    </xf>
    <xf numFmtId="0" fontId="46" fillId="0" borderId="0" xfId="0" applyFont="1" applyAlignment="1" applyProtection="1">
      <alignment vertical="center"/>
    </xf>
    <xf numFmtId="49" fontId="46" fillId="0" borderId="0" xfId="0" applyNumberFormat="1" applyFont="1" applyAlignment="1" applyProtection="1">
      <alignment vertical="center"/>
    </xf>
    <xf numFmtId="49" fontId="43" fillId="0" borderId="15" xfId="0" applyNumberFormat="1" applyFont="1" applyBorder="1" applyAlignment="1" applyProtection="1">
      <alignment horizontal="center" vertical="top"/>
    </xf>
    <xf numFmtId="0" fontId="43" fillId="0" borderId="15" xfId="0" applyFont="1" applyBorder="1" applyAlignment="1" applyProtection="1">
      <alignment horizontal="center" vertical="justify"/>
    </xf>
    <xf numFmtId="0" fontId="43" fillId="0" borderId="15" xfId="0" applyFont="1" applyBorder="1" applyAlignment="1" applyProtection="1">
      <alignment horizontal="center"/>
    </xf>
    <xf numFmtId="0" fontId="43" fillId="0" borderId="15" xfId="0" applyFont="1" applyBorder="1" applyAlignment="1" applyProtection="1">
      <alignment horizontal="right"/>
    </xf>
    <xf numFmtId="174" fontId="43" fillId="0" borderId="15" xfId="0" applyNumberFormat="1" applyFont="1" applyBorder="1" applyAlignment="1" applyProtection="1">
      <alignment horizontal="right"/>
    </xf>
    <xf numFmtId="49" fontId="43" fillId="0" borderId="0" xfId="0" applyNumberFormat="1" applyFont="1" applyAlignment="1" applyProtection="1">
      <alignment horizontal="left" vertical="center" wrapText="1"/>
    </xf>
    <xf numFmtId="0" fontId="43" fillId="0" borderId="0" xfId="0" applyFont="1" applyAlignment="1" applyProtection="1">
      <alignment horizontal="left" vertical="center" wrapText="1"/>
    </xf>
    <xf numFmtId="4" fontId="43" fillId="0" borderId="0" xfId="0" applyNumberFormat="1" applyFont="1" applyAlignment="1" applyProtection="1">
      <alignment horizontal="center" vertical="center" wrapText="1"/>
    </xf>
    <xf numFmtId="4" fontId="43" fillId="0" borderId="0" xfId="0" applyNumberFormat="1" applyFont="1" applyAlignment="1" applyProtection="1">
      <alignment horizontal="right" vertical="center" wrapText="1"/>
    </xf>
    <xf numFmtId="174" fontId="43" fillId="0" borderId="0" xfId="0" applyNumberFormat="1" applyFont="1" applyAlignment="1" applyProtection="1">
      <alignment horizontal="right" vertical="center"/>
    </xf>
    <xf numFmtId="49" fontId="41" fillId="0" borderId="7" xfId="0" applyNumberFormat="1" applyFont="1" applyBorder="1" applyAlignment="1" applyProtection="1">
      <alignment horizontal="left" vertical="center" wrapText="1"/>
    </xf>
    <xf numFmtId="0" fontId="41" fillId="0" borderId="7" xfId="0" applyFont="1" applyBorder="1" applyAlignment="1" applyProtection="1">
      <alignment horizontal="left" vertical="center" wrapText="1"/>
    </xf>
    <xf numFmtId="4" fontId="43" fillId="0" borderId="7" xfId="0" applyNumberFormat="1" applyFont="1" applyBorder="1" applyAlignment="1" applyProtection="1">
      <alignment horizontal="center" vertical="center" wrapText="1"/>
    </xf>
    <xf numFmtId="4" fontId="43" fillId="0" borderId="7" xfId="0" applyNumberFormat="1" applyFont="1" applyBorder="1" applyAlignment="1" applyProtection="1">
      <alignment horizontal="right" vertical="center" wrapText="1"/>
    </xf>
    <xf numFmtId="174" fontId="43" fillId="0" borderId="7" xfId="0" applyNumberFormat="1" applyFont="1" applyBorder="1" applyAlignment="1" applyProtection="1">
      <alignment vertical="center"/>
    </xf>
    <xf numFmtId="174" fontId="43" fillId="0" borderId="7" xfId="0" applyNumberFormat="1" applyFont="1" applyBorder="1" applyAlignment="1" applyProtection="1">
      <alignment horizontal="right" vertical="center"/>
    </xf>
    <xf numFmtId="49" fontId="41" fillId="0" borderId="0" xfId="0" applyNumberFormat="1" applyFont="1" applyAlignment="1" applyProtection="1">
      <alignment horizontal="left" vertical="center" wrapText="1"/>
    </xf>
    <xf numFmtId="0" fontId="41" fillId="0" borderId="0" xfId="0" applyFont="1" applyAlignment="1" applyProtection="1">
      <alignment horizontal="left" vertical="center" wrapText="1"/>
    </xf>
    <xf numFmtId="49" fontId="43" fillId="0" borderId="0" xfId="0" applyNumberFormat="1" applyFont="1" applyAlignment="1" applyProtection="1">
      <alignment horizontal="left" vertical="center"/>
    </xf>
    <xf numFmtId="0" fontId="43" fillId="0" borderId="0" xfId="0" applyFont="1" applyAlignment="1" applyProtection="1">
      <alignment horizontal="justify" vertical="top" wrapText="1"/>
    </xf>
    <xf numFmtId="4" fontId="43" fillId="0" borderId="0" xfId="0" applyNumberFormat="1" applyFont="1" applyAlignment="1" applyProtection="1">
      <alignment horizontal="center"/>
    </xf>
    <xf numFmtId="4" fontId="43" fillId="0" borderId="0" xfId="0" applyNumberFormat="1" applyFont="1" applyAlignment="1" applyProtection="1">
      <alignment horizontal="right"/>
    </xf>
    <xf numFmtId="174" fontId="43" fillId="0" borderId="0" xfId="0" applyNumberFormat="1" applyFont="1" applyProtection="1"/>
    <xf numFmtId="4" fontId="43" fillId="0" borderId="0" xfId="0" applyNumberFormat="1" applyFont="1" applyAlignment="1" applyProtection="1">
      <alignment horizontal="center" wrapText="1"/>
    </xf>
    <xf numFmtId="4" fontId="43" fillId="0" borderId="0" xfId="0" applyNumberFormat="1" applyFont="1" applyAlignment="1" applyProtection="1">
      <alignment horizontal="right" wrapText="1"/>
    </xf>
    <xf numFmtId="174" fontId="43" fillId="0" borderId="0" xfId="0" applyNumberFormat="1" applyFont="1" applyAlignment="1" applyProtection="1">
      <alignment horizontal="right"/>
    </xf>
    <xf numFmtId="0" fontId="43" fillId="0" borderId="0" xfId="0" applyFont="1" applyAlignment="1" applyProtection="1">
      <alignment horizontal="justify" vertical="center" wrapText="1"/>
    </xf>
    <xf numFmtId="0" fontId="43" fillId="0" borderId="0" xfId="0" applyFont="1" applyAlignment="1" applyProtection="1">
      <alignment horizontal="center"/>
    </xf>
    <xf numFmtId="0" fontId="43" fillId="0" borderId="0" xfId="0" applyFont="1" applyAlignment="1" applyProtection="1">
      <alignment horizontal="center" vertical="center"/>
    </xf>
    <xf numFmtId="0" fontId="43" fillId="0" borderId="22" xfId="0" applyFont="1" applyBorder="1" applyAlignment="1" applyProtection="1">
      <alignment horizontal="left" vertical="center" wrapText="1"/>
    </xf>
    <xf numFmtId="4" fontId="41" fillId="0" borderId="23" xfId="0" applyNumberFormat="1" applyFont="1" applyBorder="1" applyAlignment="1" applyProtection="1">
      <alignment horizontal="center" vertical="center"/>
    </xf>
    <xf numFmtId="4" fontId="41" fillId="0" borderId="23" xfId="0" applyNumberFormat="1" applyFont="1" applyBorder="1" applyAlignment="1" applyProtection="1">
      <alignment horizontal="right" vertical="center"/>
    </xf>
    <xf numFmtId="174" fontId="41" fillId="0" borderId="23" xfId="0" applyNumberFormat="1" applyFont="1" applyBorder="1" applyAlignment="1" applyProtection="1">
      <alignment horizontal="right" vertical="center"/>
    </xf>
    <xf numFmtId="174" fontId="41" fillId="0" borderId="24" xfId="0" applyNumberFormat="1" applyFont="1" applyBorder="1" applyAlignment="1" applyProtection="1">
      <alignment horizontal="right" vertical="center"/>
    </xf>
    <xf numFmtId="4" fontId="41" fillId="0" borderId="0" xfId="0" applyNumberFormat="1" applyFont="1" applyAlignment="1" applyProtection="1">
      <alignment horizontal="center" vertical="center"/>
    </xf>
    <xf numFmtId="4" fontId="41" fillId="0" borderId="0" xfId="0" applyNumberFormat="1" applyFont="1" applyAlignment="1" applyProtection="1">
      <alignment horizontal="right" vertical="center"/>
    </xf>
    <xf numFmtId="49" fontId="41" fillId="0" borderId="0" xfId="5" applyNumberFormat="1" applyFont="1" applyAlignment="1" applyProtection="1">
      <alignment horizontal="left" vertical="center" wrapText="1"/>
    </xf>
    <xf numFmtId="49" fontId="43" fillId="0" borderId="0" xfId="5" applyNumberFormat="1" applyFont="1" applyAlignment="1" applyProtection="1">
      <alignment horizontal="left" vertical="center" wrapText="1"/>
    </xf>
    <xf numFmtId="49" fontId="43" fillId="0" borderId="0" xfId="0" applyNumberFormat="1" applyFont="1" applyAlignment="1" applyProtection="1">
      <alignment horizontal="left" vertical="top" wrapText="1"/>
    </xf>
    <xf numFmtId="4" fontId="43" fillId="0" borderId="0" xfId="0" applyNumberFormat="1" applyFont="1" applyAlignment="1" applyProtection="1">
      <alignment horizontal="justify" vertical="top" wrapText="1"/>
    </xf>
    <xf numFmtId="4" fontId="46" fillId="0" borderId="25" xfId="0" applyNumberFormat="1" applyFont="1" applyBorder="1" applyAlignment="1" applyProtection="1">
      <alignment horizontal="justify" vertical="top" wrapText="1"/>
    </xf>
    <xf numFmtId="4" fontId="43" fillId="0" borderId="25" xfId="0" applyNumberFormat="1" applyFont="1" applyBorder="1" applyAlignment="1" applyProtection="1">
      <alignment horizontal="center" wrapText="1"/>
    </xf>
    <xf numFmtId="4" fontId="43" fillId="0" borderId="25" xfId="0" applyNumberFormat="1" applyFont="1" applyBorder="1" applyAlignment="1" applyProtection="1">
      <alignment horizontal="right" wrapText="1"/>
    </xf>
    <xf numFmtId="174" fontId="43" fillId="0" borderId="25" xfId="0" applyNumberFormat="1" applyFont="1" applyBorder="1" applyAlignment="1" applyProtection="1">
      <alignment horizontal="right"/>
    </xf>
    <xf numFmtId="4" fontId="43" fillId="0" borderId="0" xfId="0" applyNumberFormat="1" applyFont="1" applyAlignment="1" applyProtection="1">
      <alignment horizontal="center" vertical="center"/>
    </xf>
    <xf numFmtId="4" fontId="43" fillId="0" borderId="0" xfId="0" applyNumberFormat="1" applyFont="1" applyAlignment="1" applyProtection="1">
      <alignment horizontal="right" vertical="center"/>
    </xf>
    <xf numFmtId="4" fontId="43" fillId="0" borderId="22" xfId="0" applyNumberFormat="1" applyFont="1" applyBorder="1" applyAlignment="1" applyProtection="1">
      <alignment horizontal="justify" vertical="center" wrapText="1"/>
    </xf>
    <xf numFmtId="4" fontId="43" fillId="0" borderId="7" xfId="0" applyNumberFormat="1" applyFont="1" applyBorder="1" applyAlignment="1" applyProtection="1">
      <alignment horizontal="center" vertical="center"/>
    </xf>
    <xf numFmtId="4" fontId="43" fillId="0" borderId="7" xfId="0" applyNumberFormat="1" applyFont="1" applyBorder="1" applyAlignment="1" applyProtection="1">
      <alignment horizontal="right" vertical="center"/>
    </xf>
    <xf numFmtId="174" fontId="41" fillId="0" borderId="7" xfId="0" applyNumberFormat="1" applyFont="1" applyBorder="1" applyAlignment="1" applyProtection="1">
      <alignment horizontal="right" vertical="center"/>
    </xf>
    <xf numFmtId="2" fontId="43" fillId="0" borderId="0" xfId="0" applyNumberFormat="1" applyFont="1" applyAlignment="1" applyProtection="1">
      <alignment horizontal="center" wrapText="1"/>
    </xf>
    <xf numFmtId="0" fontId="43" fillId="0" borderId="0" xfId="0" applyFont="1" applyAlignment="1" applyProtection="1">
      <alignment horizontal="center" wrapText="1"/>
    </xf>
    <xf numFmtId="0" fontId="43" fillId="0" borderId="25" xfId="0" applyFont="1" applyBorder="1" applyAlignment="1" applyProtection="1">
      <alignment horizontal="justify" vertical="top" wrapText="1"/>
    </xf>
    <xf numFmtId="0" fontId="43" fillId="0" borderId="25" xfId="0" applyFont="1" applyBorder="1" applyAlignment="1" applyProtection="1">
      <alignment horizontal="center"/>
    </xf>
    <xf numFmtId="0" fontId="43" fillId="0" borderId="0" xfId="0" applyFont="1" applyAlignment="1" applyProtection="1">
      <alignment horizontal="center" vertical="center" wrapText="1"/>
    </xf>
    <xf numFmtId="4" fontId="43" fillId="0" borderId="15" xfId="0" applyNumberFormat="1" applyFont="1" applyBorder="1" applyAlignment="1" applyProtection="1">
      <alignment horizontal="right" wrapText="1"/>
    </xf>
    <xf numFmtId="0" fontId="43" fillId="0" borderId="25" xfId="0" applyFont="1" applyBorder="1" applyAlignment="1" applyProtection="1">
      <alignment horizontal="left" vertical="center" wrapText="1"/>
    </xf>
    <xf numFmtId="0" fontId="43" fillId="0" borderId="25" xfId="0" applyFont="1" applyBorder="1" applyAlignment="1" applyProtection="1">
      <alignment horizontal="center" vertical="center" wrapText="1"/>
    </xf>
    <xf numFmtId="176" fontId="43" fillId="0" borderId="0" xfId="0" applyNumberFormat="1" applyFont="1" applyAlignment="1" applyProtection="1">
      <alignment horizontal="center" wrapText="1"/>
    </xf>
    <xf numFmtId="176" fontId="43" fillId="0" borderId="0" xfId="0" applyNumberFormat="1" applyFont="1" applyAlignment="1" applyProtection="1">
      <alignment horizontal="center" vertical="center"/>
    </xf>
    <xf numFmtId="0" fontId="43" fillId="0" borderId="25" xfId="0" applyFont="1" applyBorder="1" applyAlignment="1" applyProtection="1">
      <alignment horizontal="left" vertical="top" wrapText="1"/>
    </xf>
    <xf numFmtId="0" fontId="43" fillId="0" borderId="25" xfId="0" applyFont="1" applyBorder="1" applyAlignment="1" applyProtection="1">
      <alignment horizontal="center" wrapText="1"/>
    </xf>
    <xf numFmtId="0" fontId="43" fillId="0" borderId="25" xfId="0" applyFont="1" applyBorder="1" applyAlignment="1" applyProtection="1">
      <alignment horizontal="justify" vertical="center" wrapText="1"/>
    </xf>
    <xf numFmtId="0" fontId="43" fillId="0" borderId="0" xfId="0" applyFont="1" applyAlignment="1" applyProtection="1">
      <alignment horizontal="left" vertical="top" wrapText="1"/>
    </xf>
    <xf numFmtId="0" fontId="41" fillId="0" borderId="15" xfId="0" applyFont="1" applyBorder="1" applyAlignment="1" applyProtection="1">
      <alignment horizontal="left" vertical="center"/>
    </xf>
    <xf numFmtId="4" fontId="43" fillId="0" borderId="0" xfId="5" applyNumberFormat="1" applyFont="1" applyAlignment="1" applyProtection="1">
      <alignment horizontal="center"/>
    </xf>
    <xf numFmtId="166" fontId="43" fillId="0" borderId="0" xfId="5" applyNumberFormat="1" applyFont="1" applyProtection="1"/>
    <xf numFmtId="174" fontId="43" fillId="0" borderId="0" xfId="5" applyNumberFormat="1" applyFont="1" applyProtection="1"/>
    <xf numFmtId="4" fontId="43" fillId="0" borderId="0" xfId="5" applyNumberFormat="1" applyFont="1" applyAlignment="1" applyProtection="1">
      <alignment horizontal="right"/>
    </xf>
    <xf numFmtId="2" fontId="41" fillId="0" borderId="0" xfId="0" applyNumberFormat="1" applyFont="1" applyAlignment="1" applyProtection="1">
      <alignment horizontal="center"/>
    </xf>
    <xf numFmtId="0" fontId="43" fillId="0" borderId="0" xfId="0" applyFont="1" applyAlignment="1" applyProtection="1">
      <alignment horizontal="justify" vertical="top"/>
    </xf>
    <xf numFmtId="0" fontId="43" fillId="0" borderId="0" xfId="0" applyFont="1" applyAlignment="1" applyProtection="1">
      <alignment horizontal="right"/>
    </xf>
    <xf numFmtId="2" fontId="43" fillId="0" borderId="0" xfId="0" applyNumberFormat="1" applyFont="1" applyAlignment="1" applyProtection="1">
      <alignment horizontal="center"/>
    </xf>
    <xf numFmtId="49" fontId="43" fillId="0" borderId="0" xfId="5" applyNumberFormat="1" applyFont="1" applyAlignment="1" applyProtection="1">
      <alignment vertical="top" wrapText="1"/>
    </xf>
    <xf numFmtId="0" fontId="43" fillId="0" borderId="22" xfId="0" applyFont="1" applyBorder="1" applyAlignment="1" applyProtection="1">
      <alignment horizontal="left" vertical="center"/>
    </xf>
    <xf numFmtId="4" fontId="43" fillId="0" borderId="23" xfId="0" applyNumberFormat="1" applyFont="1" applyBorder="1" applyAlignment="1" applyProtection="1">
      <alignment horizontal="center" vertical="center"/>
    </xf>
    <xf numFmtId="4" fontId="43" fillId="0" borderId="23" xfId="0" applyNumberFormat="1" applyFont="1" applyBorder="1" applyAlignment="1" applyProtection="1">
      <alignment horizontal="right" vertical="center"/>
    </xf>
    <xf numFmtId="2" fontId="43" fillId="0" borderId="0" xfId="0" applyNumberFormat="1" applyFont="1" applyAlignment="1" applyProtection="1">
      <alignment horizontal="right" vertical="center"/>
    </xf>
    <xf numFmtId="2" fontId="43" fillId="0" borderId="0" xfId="0" applyNumberFormat="1" applyFont="1" applyAlignment="1" applyProtection="1">
      <alignment horizontal="center" vertical="center"/>
    </xf>
    <xf numFmtId="0" fontId="43" fillId="0" borderId="0" xfId="0" applyFont="1" applyAlignment="1" applyProtection="1">
      <alignment horizontal="right" vertical="center"/>
    </xf>
    <xf numFmtId="174" fontId="43" fillId="0" borderId="0" xfId="0" applyNumberFormat="1" applyFont="1" applyAlignment="1" applyProtection="1">
      <alignment vertical="center"/>
      <protection locked="0"/>
    </xf>
    <xf numFmtId="174" fontId="43" fillId="0" borderId="0" xfId="0" applyNumberFormat="1" applyFont="1" applyProtection="1">
      <protection locked="0"/>
    </xf>
    <xf numFmtId="174" fontId="41" fillId="0" borderId="23" xfId="0" applyNumberFormat="1" applyFont="1" applyBorder="1" applyAlignment="1" applyProtection="1">
      <alignment horizontal="right" vertical="center"/>
      <protection locked="0"/>
    </xf>
    <xf numFmtId="174" fontId="41" fillId="0" borderId="0" xfId="0" applyNumberFormat="1" applyFont="1" applyAlignment="1" applyProtection="1">
      <alignment vertical="center"/>
      <protection locked="0"/>
    </xf>
    <xf numFmtId="174" fontId="43" fillId="0" borderId="7" xfId="0" applyNumberFormat="1" applyFont="1" applyBorder="1" applyAlignment="1" applyProtection="1">
      <alignment vertical="center"/>
      <protection locked="0"/>
    </xf>
    <xf numFmtId="174" fontId="43" fillId="0" borderId="25" xfId="0" applyNumberFormat="1" applyFont="1" applyBorder="1" applyProtection="1">
      <protection locked="0"/>
    </xf>
    <xf numFmtId="174" fontId="41" fillId="0" borderId="7" xfId="0" applyNumberFormat="1" applyFont="1" applyBorder="1" applyAlignment="1" applyProtection="1">
      <alignment vertical="center"/>
      <protection locked="0"/>
    </xf>
    <xf numFmtId="174" fontId="43" fillId="0" borderId="25" xfId="0" applyNumberFormat="1" applyFont="1" applyBorder="1" applyAlignment="1" applyProtection="1">
      <alignment horizontal="right"/>
      <protection locked="0"/>
    </xf>
    <xf numFmtId="174" fontId="43" fillId="0" borderId="0" xfId="0" applyNumberFormat="1" applyFont="1" applyAlignment="1" applyProtection="1">
      <alignment horizontal="right"/>
      <protection locked="0"/>
    </xf>
    <xf numFmtId="174" fontId="43" fillId="0" borderId="15" xfId="0" applyNumberFormat="1" applyFont="1" applyBorder="1" applyProtection="1">
      <protection locked="0"/>
    </xf>
    <xf numFmtId="49" fontId="7" fillId="0" borderId="0" xfId="39" applyNumberFormat="1" applyFont="1" applyAlignment="1" applyProtection="1">
      <alignment horizontal="left" vertical="top" wrapText="1"/>
    </xf>
    <xf numFmtId="4" fontId="27" fillId="0" borderId="0" xfId="39" applyNumberFormat="1" applyFont="1" applyAlignment="1" applyProtection="1">
      <alignment vertical="top"/>
    </xf>
    <xf numFmtId="2" fontId="27" fillId="0" borderId="0" xfId="39" applyNumberFormat="1" applyFont="1" applyAlignment="1" applyProtection="1">
      <alignment vertical="top"/>
    </xf>
    <xf numFmtId="178" fontId="27" fillId="0" borderId="0" xfId="39" applyNumberFormat="1" applyFont="1" applyAlignment="1" applyProtection="1">
      <alignment vertical="top"/>
    </xf>
    <xf numFmtId="166" fontId="27" fillId="0" borderId="0" xfId="39" applyNumberFormat="1" applyFont="1" applyAlignment="1" applyProtection="1">
      <alignment vertical="top"/>
    </xf>
    <xf numFmtId="0" fontId="27" fillId="0" borderId="0" xfId="39" applyFont="1" applyProtection="1"/>
    <xf numFmtId="166" fontId="27" fillId="0" borderId="0" xfId="39" applyNumberFormat="1" applyFont="1" applyProtection="1"/>
    <xf numFmtId="4" fontId="27" fillId="0" borderId="0" xfId="39" applyNumberFormat="1" applyFont="1" applyAlignment="1" applyProtection="1">
      <alignment horizontal="left" vertical="top" wrapText="1"/>
    </xf>
    <xf numFmtId="166" fontId="27" fillId="0" borderId="26" xfId="39" applyNumberFormat="1" applyFont="1" applyBorder="1" applyAlignment="1" applyProtection="1">
      <alignment vertical="top"/>
    </xf>
    <xf numFmtId="0" fontId="27" fillId="0" borderId="0" xfId="0" applyFont="1" applyProtection="1"/>
    <xf numFmtId="0" fontId="27" fillId="0" borderId="0" xfId="29" applyFont="1" applyProtection="1"/>
    <xf numFmtId="166" fontId="27" fillId="0" borderId="0" xfId="29" applyNumberFormat="1" applyFont="1" applyProtection="1"/>
    <xf numFmtId="166" fontId="27" fillId="0" borderId="31" xfId="39" applyNumberFormat="1" applyFont="1" applyBorder="1" applyAlignment="1" applyProtection="1">
      <alignment vertical="top"/>
    </xf>
    <xf numFmtId="49" fontId="7" fillId="4" borderId="0" xfId="39" applyNumberFormat="1" applyFont="1" applyFill="1" applyAlignment="1" applyProtection="1">
      <alignment horizontal="left" vertical="top" wrapText="1"/>
    </xf>
    <xf numFmtId="166" fontId="27" fillId="4" borderId="31" xfId="39" applyNumberFormat="1" applyFont="1" applyFill="1" applyBorder="1" applyAlignment="1" applyProtection="1">
      <alignment vertical="top"/>
    </xf>
    <xf numFmtId="49" fontId="7" fillId="0" borderId="0" xfId="39" applyNumberFormat="1" applyFont="1" applyAlignment="1" applyProtection="1">
      <alignment horizontal="left" vertical="center" wrapText="1"/>
    </xf>
    <xf numFmtId="4" fontId="27" fillId="0" borderId="22" xfId="39" applyNumberFormat="1" applyFont="1" applyBorder="1" applyAlignment="1" applyProtection="1">
      <alignment horizontal="left" vertical="top" wrapText="1"/>
    </xf>
    <xf numFmtId="4" fontId="27" fillId="0" borderId="23" xfId="39" applyNumberFormat="1" applyFont="1" applyBorder="1" applyAlignment="1" applyProtection="1">
      <alignment horizontal="left" vertical="top" wrapText="1"/>
    </xf>
    <xf numFmtId="2" fontId="27" fillId="0" borderId="23" xfId="39" applyNumberFormat="1" applyFont="1" applyBorder="1" applyAlignment="1" applyProtection="1">
      <alignment vertical="top"/>
    </xf>
    <xf numFmtId="178" fontId="27" fillId="0" borderId="23" xfId="39" applyNumberFormat="1" applyFont="1" applyBorder="1" applyAlignment="1" applyProtection="1">
      <alignment vertical="top"/>
    </xf>
    <xf numFmtId="166" fontId="27" fillId="0" borderId="32" xfId="39" applyNumberFormat="1" applyFont="1" applyBorder="1" applyAlignment="1" applyProtection="1">
      <alignment vertical="top"/>
    </xf>
    <xf numFmtId="0" fontId="27" fillId="0" borderId="0" xfId="0" applyFont="1" applyAlignment="1" applyProtection="1">
      <alignment vertical="center"/>
    </xf>
    <xf numFmtId="0" fontId="27" fillId="0" borderId="0" xfId="29" applyFont="1" applyAlignment="1" applyProtection="1">
      <alignment vertical="center"/>
    </xf>
    <xf numFmtId="166" fontId="27" fillId="0" borderId="0" xfId="29" applyNumberFormat="1" applyFont="1" applyAlignment="1" applyProtection="1">
      <alignment vertical="center"/>
    </xf>
    <xf numFmtId="166" fontId="27" fillId="0" borderId="0" xfId="39" applyNumberFormat="1" applyFont="1" applyAlignment="1" applyProtection="1">
      <alignment vertical="center"/>
    </xf>
    <xf numFmtId="4" fontId="7" fillId="0" borderId="0" xfId="39" applyNumberFormat="1" applyFont="1" applyAlignment="1" applyProtection="1">
      <alignment horizontal="left" vertical="top" wrapText="1"/>
    </xf>
    <xf numFmtId="2" fontId="7" fillId="0" borderId="0" xfId="39" applyNumberFormat="1" applyFont="1" applyAlignment="1" applyProtection="1">
      <alignment vertical="top"/>
    </xf>
    <xf numFmtId="178" fontId="7" fillId="0" borderId="0" xfId="39" applyNumberFormat="1" applyFont="1" applyAlignment="1" applyProtection="1">
      <alignment vertical="top"/>
    </xf>
    <xf numFmtId="166" fontId="7" fillId="0" borderId="0" xfId="39" applyNumberFormat="1" applyFont="1" applyAlignment="1" applyProtection="1">
      <alignment vertical="top"/>
    </xf>
    <xf numFmtId="166" fontId="7" fillId="0" borderId="0" xfId="39" applyNumberFormat="1" applyFont="1" applyProtection="1"/>
    <xf numFmtId="0" fontId="7" fillId="0" borderId="27" xfId="40" applyFont="1" applyBorder="1" applyAlignment="1" applyProtection="1">
      <alignment horizontal="center" vertical="center"/>
    </xf>
    <xf numFmtId="0" fontId="27" fillId="0" borderId="27" xfId="40" applyFont="1" applyBorder="1" applyAlignment="1" applyProtection="1">
      <alignment horizontal="center" vertical="top"/>
    </xf>
    <xf numFmtId="0" fontId="27" fillId="0" borderId="27" xfId="40" applyFont="1" applyBorder="1" applyAlignment="1" applyProtection="1">
      <alignment horizontal="center" vertical="top" wrapText="1"/>
    </xf>
    <xf numFmtId="2" fontId="27" fillId="0" borderId="27" xfId="40" applyNumberFormat="1" applyFont="1" applyBorder="1" applyAlignment="1" applyProtection="1">
      <alignment horizontal="center" vertical="top"/>
    </xf>
    <xf numFmtId="177" fontId="27" fillId="0" borderId="27" xfId="30" applyFont="1" applyFill="1" applyBorder="1" applyAlignment="1" applyProtection="1">
      <alignment horizontal="center" vertical="top"/>
    </xf>
    <xf numFmtId="49" fontId="27" fillId="0" borderId="0" xfId="39" applyNumberFormat="1" applyFont="1" applyAlignment="1" applyProtection="1">
      <alignment horizontal="left" vertical="top" wrapText="1"/>
    </xf>
    <xf numFmtId="49" fontId="27" fillId="0" borderId="0" xfId="29" applyNumberFormat="1" applyFont="1" applyProtection="1"/>
    <xf numFmtId="0" fontId="27" fillId="0" borderId="0" xfId="29" applyFont="1" applyAlignment="1" applyProtection="1">
      <alignment vertical="top"/>
    </xf>
    <xf numFmtId="2" fontId="27" fillId="0" borderId="0" xfId="29" applyNumberFormat="1" applyFont="1" applyAlignment="1" applyProtection="1">
      <alignment vertical="top"/>
    </xf>
    <xf numFmtId="166" fontId="27" fillId="0" borderId="0" xfId="29" applyNumberFormat="1" applyFont="1" applyAlignment="1" applyProtection="1">
      <alignment vertical="top"/>
    </xf>
    <xf numFmtId="49" fontId="7" fillId="0" borderId="0" xfId="39" applyNumberFormat="1" applyFont="1" applyAlignment="1" applyProtection="1">
      <alignment horizontal="center" vertical="top" wrapText="1"/>
    </xf>
    <xf numFmtId="0" fontId="7" fillId="0" borderId="0" xfId="29" applyFont="1" applyAlignment="1" applyProtection="1">
      <alignment vertical="top" wrapText="1"/>
    </xf>
    <xf numFmtId="0" fontId="7" fillId="0" borderId="0" xfId="29" applyFont="1" applyAlignment="1" applyProtection="1">
      <alignment horizontal="right" vertical="top" wrapText="1"/>
    </xf>
    <xf numFmtId="49" fontId="7" fillId="0" borderId="0" xfId="29" applyNumberFormat="1" applyFont="1" applyAlignment="1" applyProtection="1">
      <alignment horizontal="center"/>
    </xf>
    <xf numFmtId="2" fontId="7" fillId="0" borderId="0" xfId="0" applyNumberFormat="1" applyFont="1" applyAlignment="1" applyProtection="1">
      <alignment horizontal="right" vertical="top"/>
    </xf>
    <xf numFmtId="4" fontId="7" fillId="0" borderId="0" xfId="0" applyNumberFormat="1" applyFont="1" applyAlignment="1" applyProtection="1">
      <alignment horizontal="right" vertical="top"/>
    </xf>
    <xf numFmtId="49" fontId="7" fillId="0" borderId="0" xfId="29" applyNumberFormat="1" applyFont="1" applyAlignment="1" applyProtection="1">
      <alignment horizontal="center" vertical="top"/>
    </xf>
    <xf numFmtId="4" fontId="7" fillId="0" borderId="0" xfId="7" applyNumberFormat="1" applyFont="1" applyAlignment="1" applyProtection="1">
      <alignment horizontal="justify" vertical="top" wrapText="1"/>
    </xf>
    <xf numFmtId="0" fontId="7" fillId="0" borderId="0" xfId="29" applyFont="1" applyProtection="1"/>
    <xf numFmtId="0" fontId="7" fillId="0" borderId="0" xfId="39" applyFont="1" applyAlignment="1" applyProtection="1">
      <alignment horizontal="left" vertical="top" wrapText="1"/>
    </xf>
    <xf numFmtId="166" fontId="7" fillId="0" borderId="0" xfId="29" applyNumberFormat="1" applyFont="1" applyProtection="1"/>
    <xf numFmtId="49" fontId="7" fillId="0" borderId="0" xfId="29" applyNumberFormat="1" applyFont="1" applyProtection="1"/>
    <xf numFmtId="0" fontId="7" fillId="0" borderId="0" xfId="39" applyFont="1" applyAlignment="1" applyProtection="1">
      <alignment horizontal="right" vertical="top" wrapText="1"/>
    </xf>
    <xf numFmtId="2" fontId="7" fillId="0" borderId="0" xfId="29" applyNumberFormat="1" applyFont="1" applyAlignment="1" applyProtection="1">
      <alignment horizontal="right" vertical="top"/>
    </xf>
    <xf numFmtId="166" fontId="7" fillId="0" borderId="0" xfId="29" applyNumberFormat="1" applyFont="1" applyAlignment="1" applyProtection="1">
      <alignment vertical="top"/>
    </xf>
    <xf numFmtId="0" fontId="27" fillId="0" borderId="0" xfId="39" applyFont="1" applyAlignment="1" applyProtection="1">
      <alignment horizontal="right" vertical="top" wrapText="1"/>
    </xf>
    <xf numFmtId="2" fontId="27" fillId="0" borderId="0" xfId="39" applyNumberFormat="1" applyFont="1" applyAlignment="1" applyProtection="1">
      <alignment horizontal="right" vertical="top"/>
    </xf>
    <xf numFmtId="4" fontId="27" fillId="0" borderId="0" xfId="39" applyNumberFormat="1" applyFont="1" applyProtection="1"/>
    <xf numFmtId="2" fontId="7" fillId="0" borderId="0" xfId="39" applyNumberFormat="1" applyFont="1" applyProtection="1"/>
    <xf numFmtId="2" fontId="27" fillId="0" borderId="0" xfId="39" applyNumberFormat="1" applyFont="1" applyProtection="1"/>
    <xf numFmtId="0" fontId="7" fillId="0" borderId="0" xfId="29" applyFont="1" applyAlignment="1" applyProtection="1">
      <alignment horizontal="right" wrapText="1"/>
    </xf>
    <xf numFmtId="2" fontId="7" fillId="0" borderId="0" xfId="29" applyNumberFormat="1" applyFont="1" applyAlignment="1" applyProtection="1">
      <alignment horizontal="right"/>
    </xf>
    <xf numFmtId="2" fontId="27" fillId="0" borderId="0" xfId="39" applyNumberFormat="1" applyFont="1" applyAlignment="1" applyProtection="1">
      <alignment horizontal="right"/>
    </xf>
    <xf numFmtId="166" fontId="27" fillId="0" borderId="26" xfId="39" applyNumberFormat="1" applyFont="1" applyBorder="1" applyProtection="1"/>
    <xf numFmtId="49" fontId="7" fillId="0" borderId="0" xfId="29" applyNumberFormat="1" applyFont="1" applyAlignment="1" applyProtection="1">
      <alignment vertical="top"/>
    </xf>
    <xf numFmtId="2" fontId="7" fillId="0" borderId="0" xfId="39" applyNumberFormat="1" applyFont="1" applyAlignment="1" applyProtection="1">
      <alignment horizontal="right" vertical="top"/>
    </xf>
    <xf numFmtId="49" fontId="27" fillId="0" borderId="18" xfId="39" applyNumberFormat="1" applyFont="1" applyBorder="1" applyAlignment="1" applyProtection="1">
      <alignment horizontal="left" vertical="top" wrapText="1"/>
    </xf>
    <xf numFmtId="4" fontId="27" fillId="0" borderId="15" xfId="39" applyNumberFormat="1" applyFont="1" applyBorder="1" applyAlignment="1" applyProtection="1">
      <alignment horizontal="left" vertical="top" wrapText="1"/>
    </xf>
    <xf numFmtId="2" fontId="27" fillId="0" borderId="15" xfId="39" applyNumberFormat="1" applyFont="1" applyBorder="1" applyAlignment="1" applyProtection="1">
      <alignment vertical="top"/>
    </xf>
    <xf numFmtId="49" fontId="7" fillId="0" borderId="0" xfId="29" applyNumberFormat="1" applyFont="1" applyAlignment="1" applyProtection="1">
      <alignment horizontal="right" vertical="top"/>
    </xf>
    <xf numFmtId="49" fontId="27" fillId="0" borderId="0" xfId="29" applyNumberFormat="1" applyFont="1" applyAlignment="1" applyProtection="1">
      <alignment horizontal="left"/>
    </xf>
    <xf numFmtId="49" fontId="7" fillId="0" borderId="0" xfId="29" applyNumberFormat="1" applyFont="1" applyAlignment="1" applyProtection="1">
      <alignment horizontal="right"/>
    </xf>
    <xf numFmtId="49" fontId="7" fillId="0" borderId="0" xfId="39" applyNumberFormat="1" applyFont="1" applyAlignment="1" applyProtection="1">
      <alignment horizontal="right" vertical="top" wrapText="1"/>
    </xf>
    <xf numFmtId="166" fontId="27" fillId="0" borderId="4" xfId="39" applyNumberFormat="1" applyFont="1" applyBorder="1" applyAlignment="1" applyProtection="1">
      <alignment vertical="top"/>
    </xf>
    <xf numFmtId="166" fontId="27" fillId="0" borderId="28" xfId="39" applyNumberFormat="1" applyFont="1" applyBorder="1" applyAlignment="1" applyProtection="1">
      <alignment vertical="top"/>
    </xf>
    <xf numFmtId="2" fontId="27" fillId="0" borderId="0" xfId="29" applyNumberFormat="1" applyFont="1" applyAlignment="1" applyProtection="1">
      <alignment horizontal="right" vertical="top"/>
    </xf>
    <xf numFmtId="0" fontId="7" fillId="0" borderId="0" xfId="29" quotePrefix="1" applyFont="1" applyAlignment="1" applyProtection="1">
      <alignment vertical="top" wrapText="1"/>
    </xf>
    <xf numFmtId="166" fontId="27" fillId="0" borderId="17" xfId="39" applyNumberFormat="1" applyFont="1" applyBorder="1" applyAlignment="1" applyProtection="1">
      <alignment vertical="top"/>
    </xf>
    <xf numFmtId="0" fontId="27" fillId="0" borderId="15" xfId="29" applyFont="1" applyBorder="1" applyAlignment="1" applyProtection="1">
      <alignment vertical="top"/>
    </xf>
    <xf numFmtId="166" fontId="27" fillId="0" borderId="15" xfId="39" applyNumberFormat="1" applyFont="1" applyBorder="1" applyAlignment="1" applyProtection="1">
      <alignment vertical="top"/>
    </xf>
    <xf numFmtId="2" fontId="7" fillId="0" borderId="0" xfId="39" applyNumberFormat="1" applyFont="1" applyAlignment="1" applyProtection="1">
      <alignment horizontal="right"/>
    </xf>
    <xf numFmtId="49" fontId="27" fillId="0" borderId="18" xfId="39" applyNumberFormat="1" applyFont="1" applyBorder="1" applyAlignment="1" applyProtection="1">
      <alignment horizontal="left" vertical="center" wrapText="1"/>
    </xf>
    <xf numFmtId="0" fontId="27" fillId="0" borderId="15" xfId="29" applyFont="1" applyBorder="1" applyAlignment="1" applyProtection="1">
      <alignment vertical="center"/>
    </xf>
    <xf numFmtId="4" fontId="27" fillId="0" borderId="15" xfId="39" applyNumberFormat="1" applyFont="1" applyBorder="1" applyAlignment="1" applyProtection="1">
      <alignment horizontal="left" vertical="center" wrapText="1"/>
    </xf>
    <xf numFmtId="2" fontId="27" fillId="0" borderId="15" xfId="39" applyNumberFormat="1" applyFont="1" applyBorder="1" applyAlignment="1" applyProtection="1">
      <alignment vertical="center"/>
    </xf>
    <xf numFmtId="178" fontId="27" fillId="0" borderId="15" xfId="39" applyNumberFormat="1" applyFont="1" applyBorder="1" applyAlignment="1" applyProtection="1">
      <alignment vertical="center"/>
    </xf>
    <xf numFmtId="166" fontId="27" fillId="0" borderId="26" xfId="39" applyNumberFormat="1" applyFont="1" applyBorder="1" applyAlignment="1" applyProtection="1">
      <alignment vertical="center"/>
    </xf>
    <xf numFmtId="0" fontId="27" fillId="0" borderId="0" xfId="39" applyFont="1" applyAlignment="1" applyProtection="1">
      <alignment vertical="center"/>
    </xf>
    <xf numFmtId="4" fontId="27" fillId="0" borderId="0" xfId="39" applyNumberFormat="1" applyFont="1" applyAlignment="1" applyProtection="1">
      <alignment vertical="center"/>
    </xf>
    <xf numFmtId="2" fontId="27" fillId="0" borderId="0" xfId="39" applyNumberFormat="1" applyFont="1" applyAlignment="1" applyProtection="1">
      <alignment vertical="center"/>
    </xf>
    <xf numFmtId="178" fontId="27" fillId="0" borderId="0" xfId="39" applyNumberFormat="1" applyFont="1" applyAlignment="1" applyProtection="1">
      <alignment vertical="center"/>
    </xf>
    <xf numFmtId="4" fontId="7" fillId="0" borderId="0" xfId="39" applyNumberFormat="1" applyFont="1" applyAlignment="1" applyProtection="1">
      <alignment horizontal="left" vertical="center" wrapText="1"/>
    </xf>
    <xf numFmtId="2" fontId="7" fillId="0" borderId="0" xfId="39" applyNumberFormat="1" applyFont="1" applyAlignment="1" applyProtection="1">
      <alignment vertical="center"/>
    </xf>
    <xf numFmtId="178" fontId="7" fillId="0" borderId="0" xfId="39" applyNumberFormat="1" applyFont="1" applyAlignment="1" applyProtection="1">
      <alignment vertical="center"/>
    </xf>
    <xf numFmtId="166" fontId="7" fillId="0" borderId="0" xfId="39" applyNumberFormat="1" applyFont="1" applyAlignment="1" applyProtection="1">
      <alignment vertical="center"/>
    </xf>
    <xf numFmtId="49" fontId="27" fillId="0" borderId="0" xfId="29" applyNumberFormat="1" applyFont="1" applyAlignment="1" applyProtection="1">
      <alignment vertical="center"/>
    </xf>
    <xf numFmtId="4" fontId="27" fillId="0" borderId="0" xfId="39" applyNumberFormat="1" applyFont="1" applyAlignment="1" applyProtection="1">
      <alignment horizontal="left" vertical="center" wrapText="1"/>
    </xf>
    <xf numFmtId="49" fontId="27" fillId="0" borderId="0" xfId="39" applyNumberFormat="1" applyFont="1" applyAlignment="1" applyProtection="1">
      <alignment horizontal="left" vertical="center" wrapText="1"/>
    </xf>
    <xf numFmtId="166" fontId="27" fillId="0" borderId="16" xfId="39" applyNumberFormat="1" applyFont="1" applyBorder="1" applyAlignment="1" applyProtection="1">
      <alignment vertical="center"/>
    </xf>
    <xf numFmtId="4" fontId="27" fillId="0" borderId="15" xfId="39" applyNumberFormat="1" applyFont="1" applyBorder="1" applyAlignment="1" applyProtection="1">
      <alignment vertical="center"/>
    </xf>
    <xf numFmtId="178" fontId="27" fillId="0" borderId="0" xfId="39" applyNumberFormat="1" applyFont="1" applyAlignment="1" applyProtection="1">
      <alignment vertical="center"/>
      <protection locked="0"/>
    </xf>
    <xf numFmtId="178" fontId="7" fillId="0" borderId="0" xfId="39" applyNumberFormat="1" applyFont="1" applyAlignment="1" applyProtection="1">
      <alignment vertical="center"/>
      <protection locked="0"/>
    </xf>
    <xf numFmtId="43" fontId="7" fillId="0" borderId="0" xfId="38" applyFont="1" applyFill="1" applyProtection="1">
      <protection locked="0"/>
    </xf>
    <xf numFmtId="0" fontId="7" fillId="0" borderId="0" xfId="0" applyFont="1" applyProtection="1">
      <protection locked="0"/>
    </xf>
    <xf numFmtId="0" fontId="7" fillId="0" borderId="30" xfId="0" applyFont="1" applyBorder="1" applyProtection="1">
      <protection locked="0"/>
    </xf>
    <xf numFmtId="0" fontId="27" fillId="0" borderId="0" xfId="0" applyFont="1" applyProtection="1">
      <protection locked="0"/>
    </xf>
    <xf numFmtId="164" fontId="7" fillId="0" borderId="0" xfId="38" applyNumberFormat="1" applyFont="1" applyFill="1" applyProtection="1">
      <protection locked="0"/>
    </xf>
    <xf numFmtId="181" fontId="7" fillId="0" borderId="0" xfId="38" applyNumberFormat="1" applyFont="1" applyFill="1" applyProtection="1">
      <protection locked="0"/>
    </xf>
    <xf numFmtId="181" fontId="7" fillId="0" borderId="0" xfId="38" applyNumberFormat="1" applyFont="1" applyFill="1" applyAlignment="1" applyProtection="1">
      <alignment horizontal="right"/>
      <protection locked="0"/>
    </xf>
    <xf numFmtId="182" fontId="27" fillId="0" borderId="0" xfId="0" applyNumberFormat="1" applyFont="1" applyAlignment="1" applyProtection="1">
      <alignment horizontal="right"/>
      <protection locked="0"/>
    </xf>
    <xf numFmtId="182" fontId="7" fillId="0" borderId="0" xfId="0" applyNumberFormat="1" applyFont="1" applyAlignment="1" applyProtection="1">
      <alignment horizontal="right"/>
      <protection locked="0"/>
    </xf>
    <xf numFmtId="184" fontId="7" fillId="0" borderId="0" xfId="0" applyNumberFormat="1" applyFont="1" applyAlignment="1" applyProtection="1">
      <alignment horizontal="right"/>
      <protection locked="0"/>
    </xf>
    <xf numFmtId="164" fontId="7" fillId="0" borderId="0" xfId="38" applyNumberFormat="1" applyFont="1" applyFill="1" applyAlignment="1" applyProtection="1">
      <alignment horizontal="right"/>
      <protection locked="0"/>
    </xf>
    <xf numFmtId="43" fontId="7" fillId="0" borderId="30" xfId="38" applyFont="1" applyFill="1" applyBorder="1" applyProtection="1">
      <protection locked="0"/>
    </xf>
    <xf numFmtId="43" fontId="27" fillId="0" borderId="0" xfId="38" applyFont="1" applyFill="1" applyProtection="1">
      <protection locked="0"/>
    </xf>
    <xf numFmtId="182" fontId="7" fillId="0" borderId="0" xfId="0" applyNumberFormat="1" applyFont="1" applyProtection="1">
      <protection locked="0"/>
    </xf>
    <xf numFmtId="184" fontId="7" fillId="0" borderId="0" xfId="0" applyNumberFormat="1" applyFont="1" applyProtection="1">
      <protection locked="0"/>
    </xf>
    <xf numFmtId="181" fontId="7" fillId="0" borderId="0" xfId="38" applyNumberFormat="1" applyFont="1" applyProtection="1">
      <protection locked="0"/>
    </xf>
    <xf numFmtId="4" fontId="18" fillId="0" borderId="26" xfId="0" applyNumberFormat="1" applyFont="1" applyBorder="1" applyAlignment="1">
      <alignment horizontal="center" vertical="center" wrapText="1"/>
    </xf>
    <xf numFmtId="0" fontId="50" fillId="0" borderId="4" xfId="0" applyFont="1" applyBorder="1" applyAlignment="1">
      <alignment horizontal="center" wrapText="1"/>
    </xf>
    <xf numFmtId="4" fontId="51" fillId="6" borderId="4" xfId="0" applyNumberFormat="1" applyFont="1" applyFill="1" applyBorder="1" applyAlignment="1">
      <alignment horizontal="right" vertical="center"/>
    </xf>
    <xf numFmtId="4" fontId="51" fillId="0" borderId="0" xfId="0" applyNumberFormat="1" applyFont="1" applyBorder="1" applyAlignment="1">
      <alignment horizontal="right"/>
    </xf>
    <xf numFmtId="4" fontId="51" fillId="0" borderId="0" xfId="0" applyNumberFormat="1" applyFont="1" applyBorder="1" applyAlignment="1">
      <alignment horizontal="right" vertical="center"/>
    </xf>
    <xf numFmtId="4" fontId="51" fillId="3" borderId="16" xfId="0" applyNumberFormat="1" applyFont="1" applyFill="1" applyBorder="1" applyAlignment="1">
      <alignment horizontal="right"/>
    </xf>
    <xf numFmtId="4" fontId="51" fillId="5" borderId="15" xfId="0" applyNumberFormat="1" applyFont="1" applyFill="1" applyBorder="1" applyAlignment="1">
      <alignment horizontal="right"/>
    </xf>
    <xf numFmtId="0" fontId="13" fillId="0" borderId="0" xfId="0" applyFont="1" applyBorder="1" applyAlignment="1">
      <alignment vertical="justify" wrapText="1"/>
    </xf>
    <xf numFmtId="4" fontId="18" fillId="3" borderId="39" xfId="0" applyNumberFormat="1" applyFont="1" applyFill="1" applyBorder="1" applyAlignment="1">
      <alignment horizontal="right"/>
    </xf>
    <xf numFmtId="4" fontId="18" fillId="3" borderId="38" xfId="0" applyNumberFormat="1" applyFont="1" applyFill="1" applyBorder="1" applyAlignment="1">
      <alignment horizontal="right"/>
    </xf>
    <xf numFmtId="2" fontId="13" fillId="0" borderId="20" xfId="0" applyNumberFormat="1" applyFont="1" applyBorder="1" applyAlignment="1">
      <alignment vertical="top"/>
    </xf>
    <xf numFmtId="0" fontId="25" fillId="0" borderId="0" xfId="0" applyFont="1"/>
    <xf numFmtId="0" fontId="18" fillId="0" borderId="0" xfId="0" applyFont="1" applyBorder="1" applyAlignment="1"/>
    <xf numFmtId="10" fontId="18" fillId="0" borderId="0" xfId="0" applyNumberFormat="1" applyFont="1" applyFill="1" applyBorder="1" applyAlignment="1">
      <alignment horizontal="right"/>
    </xf>
    <xf numFmtId="4" fontId="18" fillId="0" borderId="40" xfId="0" applyNumberFormat="1" applyFont="1" applyFill="1" applyBorder="1" applyAlignment="1">
      <alignment horizontal="right" vertical="center"/>
    </xf>
    <xf numFmtId="4" fontId="18" fillId="0" borderId="41" xfId="0" applyNumberFormat="1" applyFont="1" applyFill="1" applyBorder="1" applyAlignment="1">
      <alignment horizontal="right" vertical="center"/>
    </xf>
    <xf numFmtId="0" fontId="13" fillId="0" borderId="4" xfId="0" applyFont="1" applyBorder="1" applyAlignment="1">
      <alignment vertical="justify"/>
    </xf>
    <xf numFmtId="0" fontId="13" fillId="0" borderId="4" xfId="0" applyFont="1" applyBorder="1" applyAlignment="1"/>
    <xf numFmtId="0" fontId="13" fillId="0" borderId="4" xfId="0" applyFont="1" applyBorder="1" applyAlignment="1">
      <alignment horizontal="right"/>
    </xf>
    <xf numFmtId="4" fontId="51" fillId="0" borderId="4" xfId="0" applyNumberFormat="1" applyFont="1" applyFill="1" applyBorder="1" applyAlignment="1">
      <alignment horizontal="right"/>
    </xf>
    <xf numFmtId="4" fontId="18" fillId="0" borderId="4" xfId="0" applyNumberFormat="1" applyFont="1" applyFill="1" applyBorder="1" applyAlignment="1">
      <alignment horizontal="right"/>
    </xf>
    <xf numFmtId="10" fontId="18" fillId="7" borderId="0" xfId="0" applyNumberFormat="1" applyFont="1" applyFill="1" applyBorder="1" applyAlignment="1" applyProtection="1">
      <alignment horizontal="right"/>
      <protection locked="0"/>
    </xf>
    <xf numFmtId="4" fontId="16" fillId="3" borderId="18" xfId="0" applyNumberFormat="1" applyFont="1" applyFill="1" applyBorder="1" applyAlignment="1">
      <alignment horizontal="center" vertical="center" wrapText="1"/>
    </xf>
    <xf numFmtId="4" fontId="16" fillId="3" borderId="15" xfId="0" applyNumberFormat="1" applyFont="1" applyFill="1" applyBorder="1" applyAlignment="1">
      <alignment horizontal="center" vertical="center" wrapText="1"/>
    </xf>
    <xf numFmtId="4" fontId="16" fillId="3" borderId="38" xfId="0" applyNumberFormat="1" applyFont="1" applyFill="1" applyBorder="1" applyAlignment="1">
      <alignment horizontal="center" vertical="center" wrapText="1"/>
    </xf>
    <xf numFmtId="4" fontId="16" fillId="3" borderId="35" xfId="0" applyNumberFormat="1" applyFont="1" applyFill="1" applyBorder="1" applyAlignment="1">
      <alignment horizontal="center" vertical="center" wrapText="1"/>
    </xf>
    <xf numFmtId="4" fontId="16" fillId="3" borderId="18" xfId="0" applyNumberFormat="1" applyFont="1" applyFill="1" applyBorder="1" applyAlignment="1">
      <alignment horizontal="center" vertical="center"/>
    </xf>
    <xf numFmtId="4" fontId="16" fillId="3" borderId="15" xfId="0" applyNumberFormat="1" applyFont="1" applyFill="1" applyBorder="1" applyAlignment="1">
      <alignment horizontal="center" vertical="center"/>
    </xf>
    <xf numFmtId="4" fontId="16" fillId="3" borderId="38" xfId="0" applyNumberFormat="1" applyFont="1" applyFill="1" applyBorder="1" applyAlignment="1">
      <alignment horizontal="center" vertical="center"/>
    </xf>
    <xf numFmtId="4" fontId="16" fillId="3" borderId="35" xfId="0" applyNumberFormat="1" applyFont="1" applyFill="1" applyBorder="1" applyAlignment="1">
      <alignment horizontal="center" vertical="center"/>
    </xf>
    <xf numFmtId="49" fontId="27" fillId="0" borderId="1" xfId="5" applyNumberFormat="1" applyFont="1" applyBorder="1" applyAlignment="1" applyProtection="1">
      <alignment horizontal="left" vertical="top"/>
    </xf>
    <xf numFmtId="49" fontId="27" fillId="0" borderId="2" xfId="5" applyNumberFormat="1" applyFont="1" applyBorder="1" applyAlignment="1" applyProtection="1">
      <alignment horizontal="left" vertical="top"/>
    </xf>
    <xf numFmtId="0" fontId="7" fillId="0" borderId="12" xfId="5" applyFont="1" applyBorder="1" applyAlignment="1" applyProtection="1">
      <alignment horizontal="left" vertical="top" wrapText="1"/>
    </xf>
    <xf numFmtId="49" fontId="27" fillId="0" borderId="1" xfId="5" applyNumberFormat="1" applyFont="1" applyFill="1" applyBorder="1" applyAlignment="1" applyProtection="1">
      <alignment horizontal="left" vertical="top"/>
    </xf>
    <xf numFmtId="49" fontId="27" fillId="0" borderId="2" xfId="5" applyNumberFormat="1" applyFont="1" applyFill="1" applyBorder="1" applyAlignment="1" applyProtection="1">
      <alignment horizontal="left" vertical="top"/>
    </xf>
    <xf numFmtId="0" fontId="7" fillId="0" borderId="12" xfId="5" applyNumberFormat="1" applyFont="1" applyFill="1" applyBorder="1" applyAlignment="1" applyProtection="1">
      <alignment horizontal="left" vertical="top" wrapText="1"/>
    </xf>
    <xf numFmtId="174" fontId="42" fillId="2" borderId="0" xfId="15" applyNumberFormat="1" applyFont="1" applyFill="1" applyAlignment="1" applyProtection="1">
      <alignment horizontal="center" vertical="top" wrapText="1"/>
      <protection locked="0"/>
    </xf>
    <xf numFmtId="0" fontId="46" fillId="0" borderId="0" xfId="0" applyFont="1" applyAlignment="1" applyProtection="1">
      <alignment horizontal="left" vertical="top" wrapText="1"/>
    </xf>
    <xf numFmtId="0" fontId="41" fillId="0" borderId="0" xfId="0" applyFont="1" applyAlignment="1" applyProtection="1">
      <alignment horizontal="center" vertical="center"/>
    </xf>
    <xf numFmtId="0" fontId="41" fillId="0" borderId="4" xfId="0" applyFont="1" applyBorder="1" applyAlignment="1" applyProtection="1">
      <alignment horizontal="right" vertical="center"/>
    </xf>
    <xf numFmtId="0" fontId="41" fillId="0" borderId="21" xfId="0" applyFont="1" applyBorder="1" applyAlignment="1" applyProtection="1">
      <alignment vertical="center"/>
    </xf>
    <xf numFmtId="4" fontId="27" fillId="4" borderId="0" xfId="39" applyNumberFormat="1" applyFont="1" applyFill="1" applyBorder="1" applyAlignment="1" applyProtection="1">
      <alignment horizontal="left" vertical="top" wrapText="1"/>
    </xf>
    <xf numFmtId="4" fontId="27" fillId="4" borderId="33" xfId="39" applyNumberFormat="1" applyFont="1" applyFill="1" applyBorder="1" applyAlignment="1" applyProtection="1">
      <alignment horizontal="left" vertical="top" wrapText="1"/>
    </xf>
    <xf numFmtId="0" fontId="27" fillId="4" borderId="22" xfId="0" applyFont="1" applyFill="1" applyBorder="1" applyAlignment="1">
      <alignment horizontal="left" vertical="top" wrapText="1"/>
    </xf>
    <xf numFmtId="0" fontId="27" fillId="4" borderId="23" xfId="0" applyFont="1" applyFill="1" applyBorder="1" applyAlignment="1">
      <alignment horizontal="left" vertical="top" wrapText="1"/>
    </xf>
    <xf numFmtId="4" fontId="37" fillId="0" borderId="0" xfId="5" applyNumberFormat="1" applyFont="1" applyProtection="1"/>
  </cellXfs>
  <cellStyles count="41">
    <cellStyle name="Comma0" xfId="1" xr:uid="{00000000-0005-0000-0000-000000000000}"/>
    <cellStyle name="Currency0" xfId="2" xr:uid="{00000000-0005-0000-0000-000001000000}"/>
    <cellStyle name="Date" xfId="3" xr:uid="{00000000-0005-0000-0000-000002000000}"/>
    <cellStyle name="Excel Built-in Normal" xfId="18" xr:uid="{00000000-0005-0000-0000-000003000000}"/>
    <cellStyle name="Fixed" xfId="4" xr:uid="{00000000-0005-0000-0000-000004000000}"/>
    <cellStyle name="Napis" xfId="19" xr:uid="{00000000-0005-0000-0000-000005000000}"/>
    <cellStyle name="Naslov 1" xfId="8" builtinId="16" hidden="1"/>
    <cellStyle name="Naslov 2" xfId="9" builtinId="17" hidden="1"/>
    <cellStyle name="naslov2" xfId="29" xr:uid="{00000000-0005-0000-0000-000008000000}"/>
    <cellStyle name="Navadno" xfId="0" builtinId="0"/>
    <cellStyle name="Navadno 2" xfId="11" xr:uid="{00000000-0005-0000-0000-00000A000000}"/>
    <cellStyle name="Navadno 2 2" xfId="13" xr:uid="{00000000-0005-0000-0000-00000B000000}"/>
    <cellStyle name="Navadno 2 3" xfId="16" xr:uid="{00000000-0005-0000-0000-00000C000000}"/>
    <cellStyle name="Navadno 2 3 2" xfId="17" xr:uid="{00000000-0005-0000-0000-00000D000000}"/>
    <cellStyle name="Navadno 2 4" xfId="25" xr:uid="{00000000-0005-0000-0000-00000E000000}"/>
    <cellStyle name="Navadno 2_List4" xfId="20" xr:uid="{00000000-0005-0000-0000-00000F000000}"/>
    <cellStyle name="Navadno 3" xfId="15" xr:uid="{00000000-0005-0000-0000-000010000000}"/>
    <cellStyle name="Navadno 3 2" xfId="26" xr:uid="{00000000-0005-0000-0000-000011000000}"/>
    <cellStyle name="Navadno 3_List4" xfId="21" xr:uid="{00000000-0005-0000-0000-000012000000}"/>
    <cellStyle name="Navadno 4" xfId="22" xr:uid="{00000000-0005-0000-0000-000013000000}"/>
    <cellStyle name="Navadno 5" xfId="27" xr:uid="{00000000-0005-0000-0000-000014000000}"/>
    <cellStyle name="Navadno 5 2" xfId="33" xr:uid="{00000000-0005-0000-0000-000015000000}"/>
    <cellStyle name="Navadno 6" xfId="28" xr:uid="{00000000-0005-0000-0000-000016000000}"/>
    <cellStyle name="Navadno 7" xfId="35" xr:uid="{00000000-0005-0000-0000-000017000000}"/>
    <cellStyle name="Navadno 8" xfId="37" xr:uid="{00000000-0005-0000-0000-000018000000}"/>
    <cellStyle name="Navadno_Jerancic_POPIS_KANALIZACIJA" xfId="39" xr:uid="{00000000-0005-0000-0000-000019000000}"/>
    <cellStyle name="Navadno_SLOV_C" xfId="5" xr:uid="{00000000-0005-0000-0000-00001A000000}"/>
    <cellStyle name="Navadno_TENIS-OTOCEC" xfId="6" xr:uid="{00000000-0005-0000-0000-00001B000000}"/>
    <cellStyle name="Navadno_Tuje storitve" xfId="40" xr:uid="{00000000-0005-0000-0000-00001C000000}"/>
    <cellStyle name="Normal_I-BREZOV" xfId="7" xr:uid="{00000000-0005-0000-0000-00001D000000}"/>
    <cellStyle name="Odstotek" xfId="36" builtinId="5"/>
    <cellStyle name="Valuta 2" xfId="14" xr:uid="{00000000-0005-0000-0000-00001F000000}"/>
    <cellStyle name="Valuta 2 2" xfId="24" xr:uid="{00000000-0005-0000-0000-000020000000}"/>
    <cellStyle name="Valuta 2_List4" xfId="23" xr:uid="{00000000-0005-0000-0000-000021000000}"/>
    <cellStyle name="Valuta 3" xfId="30" xr:uid="{00000000-0005-0000-0000-000022000000}"/>
    <cellStyle name="Vejica" xfId="38" builtinId="3"/>
    <cellStyle name="Vejica 2" xfId="12" xr:uid="{00000000-0005-0000-0000-000024000000}"/>
    <cellStyle name="Vejica 3" xfId="31" xr:uid="{00000000-0005-0000-0000-000025000000}"/>
    <cellStyle name="Vejica 4" xfId="32" xr:uid="{00000000-0005-0000-0000-000026000000}"/>
    <cellStyle name="Vejica 4 2" xfId="34" xr:uid="{00000000-0005-0000-0000-000027000000}"/>
    <cellStyle name="Vsota" xfId="10" builtinId="25"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view="pageBreakPreview" topLeftCell="B4" zoomScale="145" zoomScaleNormal="145" zoomScaleSheetLayoutView="145" workbookViewId="0">
      <selection activeCell="D19" sqref="D19"/>
    </sheetView>
  </sheetViews>
  <sheetFormatPr defaultRowHeight="12.75"/>
  <cols>
    <col min="1" max="1" width="5.7109375" style="1" customWidth="1"/>
    <col min="2" max="2" width="23.140625" style="1" customWidth="1"/>
    <col min="3" max="3" width="9.140625" style="1"/>
    <col min="4" max="5" width="18.28515625" style="1" customWidth="1"/>
    <col min="6" max="6" width="8.42578125" style="1" bestFit="1" customWidth="1"/>
    <col min="7" max="7" width="10.5703125" style="1" bestFit="1" customWidth="1"/>
    <col min="8" max="8" width="8.42578125" style="1" bestFit="1" customWidth="1"/>
    <col min="9" max="9" width="16.42578125" style="1" bestFit="1" customWidth="1"/>
    <col min="10" max="10" width="13.42578125" style="1" customWidth="1"/>
    <col min="11" max="11" width="10.7109375" style="12" bestFit="1" customWidth="1"/>
    <col min="12" max="12" width="14" style="11" bestFit="1" customWidth="1"/>
    <col min="13" max="16384" width="9.140625" style="1"/>
  </cols>
  <sheetData>
    <row r="1" spans="1:12" ht="17.25">
      <c r="A1" s="681" t="s">
        <v>134</v>
      </c>
      <c r="B1" s="682"/>
      <c r="C1" s="682"/>
      <c r="D1" s="682"/>
      <c r="E1" s="682"/>
      <c r="F1" s="682"/>
      <c r="G1" s="682"/>
      <c r="H1" s="682"/>
      <c r="I1" s="682"/>
      <c r="J1" s="683"/>
      <c r="K1" s="682"/>
      <c r="L1" s="684"/>
    </row>
    <row r="2" spans="1:12" ht="93.75" customHeight="1">
      <c r="A2" s="677" t="s">
        <v>656</v>
      </c>
      <c r="B2" s="678"/>
      <c r="C2" s="678"/>
      <c r="D2" s="678"/>
      <c r="E2" s="678"/>
      <c r="F2" s="678"/>
      <c r="G2" s="678"/>
      <c r="H2" s="678"/>
      <c r="I2" s="678"/>
      <c r="J2" s="679"/>
      <c r="K2" s="678"/>
      <c r="L2" s="680"/>
    </row>
    <row r="3" spans="1:12" ht="42.75">
      <c r="A3" s="133"/>
      <c r="B3" s="16"/>
      <c r="C3" s="17"/>
      <c r="D3" s="15"/>
      <c r="E3" s="656" t="s">
        <v>721</v>
      </c>
      <c r="F3" s="126" t="s">
        <v>715</v>
      </c>
      <c r="G3" s="126" t="s">
        <v>716</v>
      </c>
      <c r="H3" s="126" t="s">
        <v>717</v>
      </c>
      <c r="I3" s="126" t="s">
        <v>718</v>
      </c>
      <c r="J3" s="126" t="s">
        <v>723</v>
      </c>
      <c r="K3" s="2" t="s">
        <v>714</v>
      </c>
      <c r="L3" s="655" t="s">
        <v>722</v>
      </c>
    </row>
    <row r="4" spans="1:12" ht="19.899999999999999" customHeight="1">
      <c r="A4" s="134" t="s">
        <v>213</v>
      </c>
      <c r="B4" s="128" t="s">
        <v>712</v>
      </c>
      <c r="C4" s="129"/>
      <c r="D4" s="130"/>
      <c r="E4" s="657">
        <f>+CESTA!E15</f>
        <v>14300</v>
      </c>
      <c r="F4" s="132">
        <v>1</v>
      </c>
      <c r="G4" s="131">
        <f>+E4*F4</f>
        <v>14300</v>
      </c>
      <c r="H4" s="132">
        <v>0</v>
      </c>
      <c r="I4" s="131">
        <f>+E4*H4</f>
        <v>0</v>
      </c>
      <c r="J4" s="131">
        <f>ROUND(E4*(1-D19),2)</f>
        <v>14300</v>
      </c>
      <c r="K4" s="131">
        <f>+J4*0.22</f>
        <v>3146</v>
      </c>
      <c r="L4" s="135">
        <f>+J4+K4</f>
        <v>17446</v>
      </c>
    </row>
    <row r="5" spans="1:12" ht="14.25">
      <c r="A5" s="136"/>
      <c r="B5" s="3"/>
      <c r="C5" s="137"/>
      <c r="D5" s="138"/>
      <c r="E5" s="658"/>
      <c r="F5" s="140"/>
      <c r="G5" s="139"/>
      <c r="H5" s="140"/>
      <c r="I5" s="139"/>
      <c r="J5" s="669"/>
      <c r="K5" s="669"/>
      <c r="L5" s="670"/>
    </row>
    <row r="6" spans="1:12" ht="19.899999999999999" customHeight="1">
      <c r="A6" s="134" t="s">
        <v>213</v>
      </c>
      <c r="B6" s="128" t="s">
        <v>713</v>
      </c>
      <c r="C6" s="129"/>
      <c r="D6" s="130"/>
      <c r="E6" s="657">
        <f>+'CESTA pločnik_3. faza'!E17</f>
        <v>13200</v>
      </c>
      <c r="F6" s="132">
        <v>0.3</v>
      </c>
      <c r="G6" s="131">
        <f>+E6*F6</f>
        <v>3960</v>
      </c>
      <c r="H6" s="132">
        <v>0.7</v>
      </c>
      <c r="I6" s="131">
        <f>+E6*H6</f>
        <v>9240</v>
      </c>
      <c r="J6" s="131">
        <f>ROUND(E6*(1-D19),2)</f>
        <v>13200</v>
      </c>
      <c r="K6" s="131">
        <f t="shared" ref="K6:K16" si="0">+J6*0.22</f>
        <v>2904</v>
      </c>
      <c r="L6" s="135">
        <f t="shared" ref="L6" si="1">+J6+K6</f>
        <v>16104</v>
      </c>
    </row>
    <row r="7" spans="1:12" ht="14.25">
      <c r="A7" s="136"/>
      <c r="B7" s="3"/>
      <c r="C7" s="137"/>
      <c r="D7" s="138"/>
      <c r="E7" s="658"/>
      <c r="F7" s="140"/>
      <c r="G7" s="139"/>
      <c r="H7" s="140"/>
      <c r="I7" s="139"/>
      <c r="J7" s="669"/>
      <c r="K7" s="669"/>
      <c r="L7" s="670">
        <f t="shared" ref="L7:L16" si="2">+J7+K7</f>
        <v>0</v>
      </c>
    </row>
    <row r="8" spans="1:12" ht="19.899999999999999" customHeight="1">
      <c r="A8" s="134"/>
      <c r="B8" s="128" t="s">
        <v>228</v>
      </c>
      <c r="C8" s="129"/>
      <c r="D8" s="130"/>
      <c r="E8" s="657">
        <f>+ODVODNJAVANJE_3.faza!E11</f>
        <v>12155</v>
      </c>
      <c r="F8" s="132">
        <v>0.3</v>
      </c>
      <c r="G8" s="131">
        <f>+E8*F8</f>
        <v>3646.5</v>
      </c>
      <c r="H8" s="132">
        <v>0.7</v>
      </c>
      <c r="I8" s="131">
        <f>+E8*H8</f>
        <v>8508.5</v>
      </c>
      <c r="J8" s="131">
        <f>ROUND(E8*(1-D19),2)</f>
        <v>12155</v>
      </c>
      <c r="K8" s="131">
        <f t="shared" si="0"/>
        <v>2674.1</v>
      </c>
      <c r="L8" s="135">
        <f t="shared" si="2"/>
        <v>14829.1</v>
      </c>
    </row>
    <row r="9" spans="1:12" ht="14.25">
      <c r="A9" s="136"/>
      <c r="B9" s="3"/>
      <c r="C9" s="137"/>
      <c r="D9" s="138"/>
      <c r="E9" s="658"/>
      <c r="F9" s="140"/>
      <c r="G9" s="139"/>
      <c r="H9" s="140"/>
      <c r="I9" s="139"/>
      <c r="J9" s="669"/>
      <c r="K9" s="669"/>
      <c r="L9" s="670">
        <f t="shared" si="2"/>
        <v>0</v>
      </c>
    </row>
    <row r="10" spans="1:12" ht="19.899999999999999" customHeight="1">
      <c r="A10" s="134" t="s">
        <v>212</v>
      </c>
      <c r="B10" s="128" t="s">
        <v>211</v>
      </c>
      <c r="C10" s="129"/>
      <c r="D10" s="130"/>
      <c r="E10" s="657">
        <f>+Vodovod_3.faza!F14</f>
        <v>0</v>
      </c>
      <c r="F10" s="132">
        <v>0</v>
      </c>
      <c r="G10" s="131">
        <f>+E10*F10</f>
        <v>0</v>
      </c>
      <c r="H10" s="132">
        <v>1</v>
      </c>
      <c r="I10" s="131">
        <f>+E10*H10</f>
        <v>0</v>
      </c>
      <c r="J10" s="131">
        <f>ROUND(E10*(1-D19),2)</f>
        <v>0</v>
      </c>
      <c r="K10" s="131">
        <f t="shared" si="0"/>
        <v>0</v>
      </c>
      <c r="L10" s="135">
        <f t="shared" si="2"/>
        <v>0</v>
      </c>
    </row>
    <row r="11" spans="1:12" ht="14.25">
      <c r="A11" s="136"/>
      <c r="B11" s="3"/>
      <c r="C11" s="137"/>
      <c r="D11" s="138"/>
      <c r="E11" s="658"/>
      <c r="F11" s="140"/>
      <c r="G11" s="139"/>
      <c r="H11" s="140"/>
      <c r="I11" s="139"/>
      <c r="J11" s="669"/>
      <c r="K11" s="669"/>
      <c r="L11" s="670">
        <f t="shared" si="2"/>
        <v>0</v>
      </c>
    </row>
    <row r="12" spans="1:12" ht="19.899999999999999" customHeight="1">
      <c r="A12" s="134" t="s">
        <v>135</v>
      </c>
      <c r="B12" s="128" t="s">
        <v>214</v>
      </c>
      <c r="C12" s="129"/>
      <c r="D12" s="130"/>
      <c r="E12" s="657">
        <f>+'CR_3.faza'!F8</f>
        <v>0</v>
      </c>
      <c r="F12" s="132">
        <v>0.3</v>
      </c>
      <c r="G12" s="131">
        <f>+E12*F12</f>
        <v>0</v>
      </c>
      <c r="H12" s="132">
        <v>0.7</v>
      </c>
      <c r="I12" s="131">
        <f>+E12*H12</f>
        <v>0</v>
      </c>
      <c r="J12" s="131">
        <f>ROUND(E12*(1-D19),2)</f>
        <v>0</v>
      </c>
      <c r="K12" s="131">
        <f t="shared" si="0"/>
        <v>0</v>
      </c>
      <c r="L12" s="135">
        <f t="shared" si="2"/>
        <v>0</v>
      </c>
    </row>
    <row r="13" spans="1:12" ht="14.25">
      <c r="A13" s="136"/>
      <c r="B13" s="3"/>
      <c r="C13" s="137"/>
      <c r="D13" s="138"/>
      <c r="E13" s="658"/>
      <c r="F13" s="140"/>
      <c r="G13" s="139"/>
      <c r="H13" s="140"/>
      <c r="I13" s="139"/>
      <c r="J13" s="669"/>
      <c r="K13" s="669"/>
      <c r="L13" s="670">
        <f t="shared" si="2"/>
        <v>0</v>
      </c>
    </row>
    <row r="14" spans="1:12" ht="19.899999999999999" customHeight="1">
      <c r="A14" s="134" t="s">
        <v>136</v>
      </c>
      <c r="B14" s="128" t="s">
        <v>216</v>
      </c>
      <c r="C14" s="129"/>
      <c r="D14" s="130"/>
      <c r="E14" s="657">
        <f>+'NN omrežje_3.faza'!F12</f>
        <v>0</v>
      </c>
      <c r="F14" s="132">
        <v>0</v>
      </c>
      <c r="G14" s="131">
        <f>+E14*F14</f>
        <v>0</v>
      </c>
      <c r="H14" s="132">
        <v>1</v>
      </c>
      <c r="I14" s="131">
        <f>+E14*H14</f>
        <v>0</v>
      </c>
      <c r="J14" s="131">
        <f>ROUND(E14*(1-D19),2)</f>
        <v>0</v>
      </c>
      <c r="K14" s="131">
        <f t="shared" si="0"/>
        <v>0</v>
      </c>
      <c r="L14" s="135">
        <f t="shared" si="2"/>
        <v>0</v>
      </c>
    </row>
    <row r="15" spans="1:12" ht="14.25">
      <c r="A15" s="136"/>
      <c r="B15" s="3"/>
      <c r="C15" s="137"/>
      <c r="D15" s="138"/>
      <c r="E15" s="658"/>
      <c r="F15" s="140"/>
      <c r="G15" s="139"/>
      <c r="H15" s="140"/>
      <c r="I15" s="139"/>
      <c r="J15" s="669"/>
      <c r="K15" s="669">
        <f t="shared" si="0"/>
        <v>0</v>
      </c>
      <c r="L15" s="670">
        <f t="shared" si="2"/>
        <v>0</v>
      </c>
    </row>
    <row r="16" spans="1:12" ht="19.899999999999999" customHeight="1">
      <c r="A16" s="134" t="s">
        <v>215</v>
      </c>
      <c r="B16" s="128" t="s">
        <v>217</v>
      </c>
      <c r="C16" s="129"/>
      <c r="D16" s="130"/>
      <c r="E16" s="657">
        <f>+TKO_3.faza!F18</f>
        <v>0</v>
      </c>
      <c r="F16" s="132">
        <v>0</v>
      </c>
      <c r="G16" s="131">
        <f>+E16*F16</f>
        <v>0</v>
      </c>
      <c r="H16" s="132">
        <v>1</v>
      </c>
      <c r="I16" s="131">
        <f>+E16*H16</f>
        <v>0</v>
      </c>
      <c r="J16" s="131">
        <f>ROUND(E16*(1-D19),2)</f>
        <v>0</v>
      </c>
      <c r="K16" s="131">
        <f t="shared" si="0"/>
        <v>0</v>
      </c>
      <c r="L16" s="135">
        <f t="shared" si="2"/>
        <v>0</v>
      </c>
    </row>
    <row r="17" spans="1:12" ht="14.25">
      <c r="A17" s="136"/>
      <c r="B17" s="4"/>
      <c r="C17" s="5"/>
      <c r="D17" s="6"/>
      <c r="E17" s="659"/>
      <c r="F17" s="127"/>
      <c r="G17" s="18"/>
      <c r="H17" s="127"/>
      <c r="I17" s="18"/>
      <c r="J17" s="18"/>
      <c r="K17" s="19"/>
      <c r="L17" s="141"/>
    </row>
    <row r="18" spans="1:12" ht="17.25" thickBot="1">
      <c r="A18" s="142"/>
      <c r="B18" s="143" t="s">
        <v>141</v>
      </c>
      <c r="C18" s="144"/>
      <c r="D18" s="145"/>
      <c r="E18" s="660">
        <f>SUM(E4:E16)</f>
        <v>39655</v>
      </c>
      <c r="F18" s="125"/>
      <c r="G18" s="125">
        <f t="shared" ref="G18:L18" si="3">SUM(G4:G16)</f>
        <v>21906.5</v>
      </c>
      <c r="H18" s="125"/>
      <c r="I18" s="125">
        <f t="shared" si="3"/>
        <v>17748.5</v>
      </c>
      <c r="J18" s="663">
        <f>SUM(J4:J17)</f>
        <v>39655</v>
      </c>
      <c r="K18" s="125">
        <f>SUM(K4:K16)</f>
        <v>8724.1</v>
      </c>
      <c r="L18" s="146">
        <f t="shared" si="3"/>
        <v>48379.1</v>
      </c>
    </row>
    <row r="19" spans="1:12" s="666" customFormat="1" ht="16.5">
      <c r="A19" s="665"/>
      <c r="B19" s="8" t="s">
        <v>719</v>
      </c>
      <c r="C19" s="667"/>
      <c r="D19" s="676"/>
      <c r="E19" s="658">
        <f>-ROUND(E18*$D$19,2)</f>
        <v>0</v>
      </c>
      <c r="F19" s="658"/>
      <c r="G19" s="139">
        <f>-ROUND(G18*$D$19,2)</f>
        <v>0</v>
      </c>
      <c r="H19" s="139"/>
      <c r="I19" s="139">
        <f>-ROUND(I18*$D$19,2)</f>
        <v>0</v>
      </c>
      <c r="J19" s="658"/>
      <c r="K19" s="658"/>
      <c r="L19" s="658"/>
    </row>
    <row r="20" spans="1:12" ht="15.75" customHeight="1">
      <c r="A20" s="147"/>
      <c r="B20" s="662" t="s">
        <v>720</v>
      </c>
      <c r="C20" s="667"/>
      <c r="D20" s="668"/>
      <c r="E20" s="658">
        <f>(E18+E19)</f>
        <v>39655</v>
      </c>
      <c r="F20" s="658"/>
      <c r="G20" s="139">
        <f t="shared" ref="G20:I20" si="4">(G18+G19)</f>
        <v>21906.5</v>
      </c>
      <c r="H20" s="139"/>
      <c r="I20" s="139">
        <f t="shared" si="4"/>
        <v>17748.5</v>
      </c>
      <c r="J20" s="658"/>
      <c r="K20" s="658"/>
      <c r="L20" s="658"/>
    </row>
    <row r="21" spans="1:12" ht="16.5">
      <c r="A21" s="148"/>
      <c r="B21" s="671" t="s">
        <v>64</v>
      </c>
      <c r="C21" s="672"/>
      <c r="D21" s="673"/>
      <c r="E21" s="674">
        <f>E20*0.22</f>
        <v>8724.1</v>
      </c>
      <c r="F21" s="674"/>
      <c r="G21" s="675">
        <f t="shared" ref="G21:I21" si="5">G20*0.22</f>
        <v>4819.43</v>
      </c>
      <c r="H21" s="675"/>
      <c r="I21" s="675">
        <f t="shared" si="5"/>
        <v>3904.67</v>
      </c>
      <c r="J21" s="674"/>
      <c r="K21" s="674"/>
      <c r="L21" s="674"/>
    </row>
    <row r="22" spans="1:12" ht="16.5">
      <c r="A22" s="149"/>
      <c r="B22" s="150" t="s">
        <v>138</v>
      </c>
      <c r="C22" s="151"/>
      <c r="D22" s="152"/>
      <c r="E22" s="661">
        <f>E20+E21</f>
        <v>48379.1</v>
      </c>
      <c r="F22" s="661"/>
      <c r="G22" s="153">
        <f>G20+G21</f>
        <v>26725.93</v>
      </c>
      <c r="H22" s="153"/>
      <c r="I22" s="153">
        <f>I20+I21</f>
        <v>21653.17</v>
      </c>
      <c r="J22" s="664"/>
      <c r="K22" s="154"/>
      <c r="L22" s="155"/>
    </row>
    <row r="23" spans="1:12" ht="16.5">
      <c r="A23" s="7"/>
      <c r="B23" s="8"/>
      <c r="C23" s="9"/>
      <c r="D23" s="10"/>
      <c r="E23" s="10"/>
      <c r="F23" s="10"/>
      <c r="G23" s="10"/>
      <c r="H23" s="10"/>
      <c r="I23" s="10"/>
      <c r="J23" s="10"/>
      <c r="K23" s="13"/>
    </row>
  </sheetData>
  <sheetProtection algorithmName="SHA-512" hashValue="PQ7ew3x7flWqdQ0CoJG4ldxPa6UnXwJTsbuqhqqv4Hy48pKZsSkOafewWCjAqbaKZ8FXWjtMChOyV7qKJY5kcw==" saltValue="zvJZQD558tAXnpEXoZKKng==" spinCount="100000" sheet="1" objects="1" scenarios="1"/>
  <mergeCells count="2">
    <mergeCell ref="A2:L2"/>
    <mergeCell ref="A1:L1"/>
  </mergeCells>
  <pageMargins left="0.31496062992125984" right="0.31496062992125984" top="0.74803149606299213" bottom="0.74803149606299213" header="0.31496062992125984" footer="0.31496062992125984"/>
  <pageSetup paperSize="9" scale="92" orientation="landscape" r:id="rId1"/>
  <headerFooter>
    <oddFooter>&amp;CStran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0"/>
  <sheetViews>
    <sheetView tabSelected="1" topLeftCell="A76" zoomScaleNormal="100" workbookViewId="0">
      <selection activeCell="C92" sqref="C92"/>
    </sheetView>
  </sheetViews>
  <sheetFormatPr defaultColWidth="12.5703125" defaultRowHeight="15"/>
  <cols>
    <col min="1" max="1" width="5.85546875" style="228" customWidth="1"/>
    <col min="2" max="2" width="55.5703125" style="186" customWidth="1"/>
    <col min="3" max="3" width="8.7109375" style="187" bestFit="1" customWidth="1"/>
    <col min="4" max="4" width="15.28515625" style="44" bestFit="1" customWidth="1"/>
    <col min="5" max="5" width="13.42578125" style="188" bestFit="1" customWidth="1"/>
    <col min="6" max="6" width="12.5703125" style="160"/>
    <col min="7" max="7" width="12.5703125" style="161"/>
    <col min="8" max="8" width="12.5703125" style="162"/>
    <col min="9" max="9" width="14.140625" style="162" customWidth="1"/>
    <col min="10" max="10" width="34.140625" style="162" customWidth="1"/>
    <col min="11" max="16384" width="12.5703125" style="162"/>
  </cols>
  <sheetData>
    <row r="1" spans="1:7" s="159" customFormat="1" ht="15.75" thickBot="1">
      <c r="A1" s="685" t="s">
        <v>58</v>
      </c>
      <c r="B1" s="686"/>
      <c r="C1" s="686"/>
      <c r="D1" s="686"/>
      <c r="E1" s="156"/>
      <c r="F1" s="157"/>
      <c r="G1" s="158"/>
    </row>
    <row r="2" spans="1:7" ht="102" customHeight="1">
      <c r="A2" s="687" t="s">
        <v>107</v>
      </c>
      <c r="B2" s="687"/>
      <c r="C2" s="687"/>
      <c r="D2" s="687"/>
      <c r="E2" s="687"/>
    </row>
    <row r="3" spans="1:7" s="164" customFormat="1">
      <c r="A3" s="163"/>
      <c r="C3" s="165"/>
      <c r="D3" s="166"/>
      <c r="E3" s="166"/>
    </row>
    <row r="4" spans="1:7" s="167" customFormat="1">
      <c r="A4" s="163" t="s">
        <v>645</v>
      </c>
      <c r="C4" s="168"/>
      <c r="D4" s="169"/>
      <c r="E4" s="169" t="s">
        <v>226</v>
      </c>
    </row>
    <row r="5" spans="1:7" s="167" customFormat="1">
      <c r="A5" s="163"/>
      <c r="C5" s="168"/>
      <c r="D5" s="169"/>
      <c r="E5" s="169"/>
    </row>
    <row r="6" spans="1:7" s="164" customFormat="1" ht="15.75" thickBot="1">
      <c r="A6" s="163"/>
      <c r="C6" s="165"/>
      <c r="D6" s="166"/>
      <c r="E6" s="166"/>
    </row>
    <row r="7" spans="1:7" s="164" customFormat="1" ht="15.75" thickBot="1">
      <c r="A7" s="30" t="s">
        <v>60</v>
      </c>
      <c r="B7" s="31" t="s">
        <v>61</v>
      </c>
      <c r="C7" s="31"/>
      <c r="D7" s="31"/>
      <c r="E7" s="32" t="s">
        <v>62</v>
      </c>
    </row>
    <row r="8" spans="1:7" s="164" customFormat="1">
      <c r="A8" s="163">
        <v>1</v>
      </c>
      <c r="B8" s="164" t="s">
        <v>51</v>
      </c>
      <c r="C8" s="165"/>
      <c r="D8" s="166"/>
      <c r="E8" s="166">
        <f>E71</f>
        <v>13000</v>
      </c>
    </row>
    <row r="9" spans="1:7" s="164" customFormat="1">
      <c r="A9" s="170">
        <v>2</v>
      </c>
      <c r="B9" s="171" t="s">
        <v>37</v>
      </c>
      <c r="C9" s="172"/>
      <c r="D9" s="173"/>
      <c r="E9" s="173">
        <f>E94</f>
        <v>0</v>
      </c>
    </row>
    <row r="10" spans="1:7" s="164" customFormat="1">
      <c r="A10" s="170">
        <v>3</v>
      </c>
      <c r="B10" s="171" t="s">
        <v>23</v>
      </c>
      <c r="C10" s="172"/>
      <c r="D10" s="173"/>
      <c r="E10" s="173">
        <f>E133</f>
        <v>0</v>
      </c>
    </row>
    <row r="11" spans="1:7" s="164" customFormat="1">
      <c r="A11" s="170">
        <v>4</v>
      </c>
      <c r="B11" s="171" t="s">
        <v>154</v>
      </c>
      <c r="C11" s="172"/>
      <c r="D11" s="173"/>
      <c r="E11" s="173">
        <f>E137</f>
        <v>1300</v>
      </c>
    </row>
    <row r="12" spans="1:7" s="164" customFormat="1">
      <c r="A12" s="170">
        <v>5</v>
      </c>
      <c r="B12" s="171" t="s">
        <v>65</v>
      </c>
      <c r="C12" s="172"/>
      <c r="D12" s="173"/>
      <c r="E12" s="173">
        <f>E167</f>
        <v>0</v>
      </c>
    </row>
    <row r="13" spans="1:7" s="164" customFormat="1">
      <c r="A13" s="170"/>
      <c r="B13" s="171"/>
      <c r="C13" s="172"/>
      <c r="D13" s="173"/>
      <c r="E13" s="173"/>
    </row>
    <row r="14" spans="1:7" s="164" customFormat="1" ht="15.75" thickBot="1">
      <c r="A14" s="174"/>
      <c r="B14" s="175"/>
      <c r="C14" s="176"/>
      <c r="D14" s="177"/>
      <c r="E14" s="177"/>
    </row>
    <row r="15" spans="1:7" s="167" customFormat="1">
      <c r="A15" s="178"/>
      <c r="B15" s="179" t="s">
        <v>141</v>
      </c>
      <c r="C15" s="180"/>
      <c r="D15" s="181"/>
      <c r="E15" s="181">
        <f>SUM(E8:E14)</f>
        <v>14300</v>
      </c>
    </row>
    <row r="16" spans="1:7" s="164" customFormat="1">
      <c r="A16" s="163"/>
      <c r="C16" s="165"/>
      <c r="D16" s="166"/>
      <c r="E16" s="166"/>
    </row>
    <row r="17" spans="1:5" s="164" customFormat="1">
      <c r="A17" s="182" t="s">
        <v>139</v>
      </c>
      <c r="C17" s="165"/>
      <c r="D17" s="166"/>
      <c r="E17" s="166"/>
    </row>
    <row r="18" spans="1:5" s="164" customFormat="1" ht="42.75">
      <c r="A18" s="183" t="s">
        <v>146</v>
      </c>
      <c r="B18" s="184" t="s">
        <v>96</v>
      </c>
      <c r="C18" s="165"/>
      <c r="D18" s="247"/>
      <c r="E18" s="166"/>
    </row>
    <row r="19" spans="1:5" s="164" customFormat="1" ht="71.099999999999994" customHeight="1">
      <c r="A19" s="183" t="s">
        <v>147</v>
      </c>
      <c r="B19" s="184" t="s">
        <v>140</v>
      </c>
      <c r="C19" s="165"/>
      <c r="D19" s="247"/>
      <c r="E19" s="166"/>
    </row>
    <row r="20" spans="1:5" s="164" customFormat="1" ht="67.5" customHeight="1">
      <c r="A20" s="183" t="s">
        <v>148</v>
      </c>
      <c r="B20" s="184" t="s">
        <v>97</v>
      </c>
      <c r="C20" s="165"/>
      <c r="D20" s="247"/>
      <c r="E20" s="166"/>
    </row>
    <row r="21" spans="1:5" s="164" customFormat="1" ht="57">
      <c r="A21" s="183" t="s">
        <v>149</v>
      </c>
      <c r="B21" s="184" t="s">
        <v>98</v>
      </c>
      <c r="C21" s="165"/>
      <c r="D21" s="247"/>
      <c r="E21" s="166"/>
    </row>
    <row r="22" spans="1:5" s="164" customFormat="1" ht="42.75">
      <c r="A22" s="183" t="s">
        <v>150</v>
      </c>
      <c r="B22" s="184" t="s">
        <v>151</v>
      </c>
      <c r="C22" s="165"/>
      <c r="D22" s="247"/>
      <c r="E22" s="166"/>
    </row>
    <row r="23" spans="1:5" s="164" customFormat="1" ht="14.25">
      <c r="A23" s="183"/>
      <c r="C23" s="165"/>
      <c r="D23" s="247"/>
      <c r="E23" s="166"/>
    </row>
    <row r="24" spans="1:5" ht="14.25">
      <c r="A24" s="185"/>
      <c r="D24" s="20"/>
    </row>
    <row r="25" spans="1:5">
      <c r="A25" s="189" t="s">
        <v>57</v>
      </c>
      <c r="B25" s="190" t="s">
        <v>56</v>
      </c>
      <c r="C25" s="191" t="s">
        <v>55</v>
      </c>
      <c r="D25" s="248" t="s">
        <v>54</v>
      </c>
      <c r="E25" s="191" t="s">
        <v>53</v>
      </c>
    </row>
    <row r="26" spans="1:5">
      <c r="A26" s="189"/>
      <c r="B26" s="190" t="s">
        <v>52</v>
      </c>
      <c r="C26" s="191"/>
      <c r="D26" s="248"/>
      <c r="E26" s="191"/>
    </row>
    <row r="27" spans="1:5">
      <c r="A27" s="192">
        <v>1</v>
      </c>
      <c r="B27" s="193" t="s">
        <v>51</v>
      </c>
      <c r="C27" s="194"/>
      <c r="D27" s="20"/>
      <c r="E27" s="44"/>
    </row>
    <row r="28" spans="1:5">
      <c r="A28" s="195"/>
      <c r="B28" s="196"/>
      <c r="C28" s="194"/>
      <c r="D28" s="20"/>
      <c r="E28" s="44"/>
    </row>
    <row r="29" spans="1:5">
      <c r="A29" s="195"/>
      <c r="B29" s="193" t="s">
        <v>50</v>
      </c>
      <c r="C29" s="194"/>
      <c r="D29" s="20"/>
      <c r="E29" s="44"/>
    </row>
    <row r="30" spans="1:5">
      <c r="A30" s="195"/>
      <c r="B30" s="196"/>
      <c r="C30" s="194"/>
      <c r="D30" s="20"/>
      <c r="E30" s="44"/>
    </row>
    <row r="31" spans="1:5">
      <c r="A31" s="197">
        <v>1.01</v>
      </c>
      <c r="B31" s="196" t="s">
        <v>112</v>
      </c>
      <c r="C31" s="194"/>
      <c r="D31" s="20"/>
      <c r="E31" s="44"/>
    </row>
    <row r="32" spans="1:5" ht="28.5">
      <c r="A32" s="195"/>
      <c r="B32" s="196" t="s">
        <v>145</v>
      </c>
      <c r="C32" s="194"/>
      <c r="D32" s="20"/>
      <c r="E32" s="44"/>
    </row>
    <row r="33" spans="1:5">
      <c r="A33" s="195"/>
      <c r="B33" s="196" t="s">
        <v>49</v>
      </c>
      <c r="C33" s="198">
        <v>0.29599999999999999</v>
      </c>
      <c r="D33" s="20"/>
      <c r="E33" s="44">
        <f>C33*D33</f>
        <v>0</v>
      </c>
    </row>
    <row r="34" spans="1:5">
      <c r="D34" s="20"/>
    </row>
    <row r="35" spans="1:5">
      <c r="A35" s="197">
        <f>MAX(A24:A34)+0.01</f>
        <v>1.02</v>
      </c>
      <c r="B35" s="196" t="s">
        <v>48</v>
      </c>
      <c r="C35" s="194"/>
      <c r="D35" s="20"/>
      <c r="E35" s="44"/>
    </row>
    <row r="36" spans="1:5" ht="28.5">
      <c r="A36" s="195"/>
      <c r="B36" s="196" t="s">
        <v>47</v>
      </c>
      <c r="C36" s="194"/>
      <c r="D36" s="20"/>
      <c r="E36" s="44"/>
    </row>
    <row r="37" spans="1:5">
      <c r="A37" s="195"/>
      <c r="B37" s="196" t="s">
        <v>0</v>
      </c>
      <c r="C37" s="194">
        <v>16</v>
      </c>
      <c r="D37" s="20"/>
      <c r="E37" s="44">
        <f>C37*D37</f>
        <v>0</v>
      </c>
    </row>
    <row r="38" spans="1:5">
      <c r="A38" s="195"/>
      <c r="B38" s="196"/>
      <c r="C38" s="194"/>
      <c r="D38" s="20"/>
      <c r="E38" s="44"/>
    </row>
    <row r="39" spans="1:5">
      <c r="A39" s="195"/>
      <c r="B39" s="193" t="s">
        <v>46</v>
      </c>
      <c r="C39" s="194"/>
      <c r="D39" s="20"/>
    </row>
    <row r="40" spans="1:5">
      <c r="A40" s="195" t="s">
        <v>7</v>
      </c>
      <c r="B40" s="193" t="s">
        <v>45</v>
      </c>
      <c r="C40" s="194"/>
      <c r="D40" s="20"/>
    </row>
    <row r="41" spans="1:5" ht="85.5">
      <c r="A41" s="195"/>
      <c r="B41" s="199" t="s">
        <v>75</v>
      </c>
      <c r="C41" s="194"/>
      <c r="D41" s="20"/>
    </row>
    <row r="42" spans="1:5">
      <c r="A42" s="195"/>
      <c r="B42" s="199"/>
      <c r="C42" s="194"/>
      <c r="D42" s="20"/>
    </row>
    <row r="43" spans="1:5">
      <c r="A43" s="197">
        <f>MAX(A23:A42)+0.01</f>
        <v>1.03</v>
      </c>
      <c r="B43" s="196" t="s">
        <v>42</v>
      </c>
      <c r="C43" s="194"/>
      <c r="D43" s="20"/>
    </row>
    <row r="44" spans="1:5">
      <c r="A44" s="195"/>
      <c r="B44" s="196" t="s">
        <v>646</v>
      </c>
      <c r="C44" s="194"/>
      <c r="D44" s="20"/>
    </row>
    <row r="45" spans="1:5">
      <c r="A45" s="195" t="s">
        <v>7</v>
      </c>
      <c r="B45" s="196" t="s">
        <v>647</v>
      </c>
      <c r="C45" s="194"/>
      <c r="D45" s="20"/>
    </row>
    <row r="46" spans="1:5">
      <c r="A46" s="195"/>
      <c r="B46" s="196" t="s">
        <v>8</v>
      </c>
      <c r="C46" s="194">
        <v>226.6</v>
      </c>
      <c r="D46" s="20"/>
      <c r="E46" s="44">
        <f>C46*D46</f>
        <v>0</v>
      </c>
    </row>
    <row r="47" spans="1:5">
      <c r="A47" s="195"/>
      <c r="B47" s="196"/>
      <c r="C47" s="194"/>
      <c r="D47" s="20"/>
      <c r="E47" s="44"/>
    </row>
    <row r="48" spans="1:5">
      <c r="A48" s="197">
        <f>MAX(A43:A47)+0.01</f>
        <v>1.04</v>
      </c>
      <c r="B48" s="196" t="s">
        <v>162</v>
      </c>
      <c r="C48" s="200"/>
      <c r="D48" s="21"/>
      <c r="E48" s="201"/>
    </row>
    <row r="49" spans="1:9">
      <c r="A49" s="195"/>
      <c r="B49" s="202" t="s">
        <v>648</v>
      </c>
      <c r="C49" s="200"/>
      <c r="D49" s="21"/>
      <c r="E49" s="201"/>
    </row>
    <row r="50" spans="1:9">
      <c r="A50" s="195" t="s">
        <v>7</v>
      </c>
      <c r="B50" s="196" t="s">
        <v>79</v>
      </c>
      <c r="C50" s="200"/>
      <c r="D50" s="21"/>
      <c r="E50" s="201"/>
    </row>
    <row r="51" spans="1:9">
      <c r="A51" s="195"/>
      <c r="B51" s="196" t="s">
        <v>8</v>
      </c>
      <c r="C51" s="200">
        <v>148</v>
      </c>
      <c r="D51" s="21"/>
      <c r="E51" s="201">
        <f>C51*D51</f>
        <v>0</v>
      </c>
    </row>
    <row r="52" spans="1:9">
      <c r="A52" s="195"/>
      <c r="B52" s="196"/>
      <c r="C52" s="200"/>
      <c r="D52" s="21"/>
      <c r="E52" s="201"/>
    </row>
    <row r="53" spans="1:9">
      <c r="A53" s="197">
        <f>MAX(A48:A52)+0.01</f>
        <v>1.05</v>
      </c>
      <c r="B53" s="196" t="s">
        <v>100</v>
      </c>
      <c r="C53" s="200"/>
      <c r="D53" s="21"/>
      <c r="E53" s="201"/>
    </row>
    <row r="54" spans="1:9" ht="28.5">
      <c r="A54" s="195"/>
      <c r="B54" s="196" t="s">
        <v>39</v>
      </c>
      <c r="C54" s="200"/>
      <c r="D54" s="21"/>
      <c r="E54" s="201"/>
    </row>
    <row r="55" spans="1:9">
      <c r="A55" s="195"/>
      <c r="B55" s="196" t="s">
        <v>5</v>
      </c>
      <c r="C55" s="200">
        <v>296</v>
      </c>
      <c r="D55" s="21"/>
      <c r="E55" s="201">
        <f>C55*D55</f>
        <v>0</v>
      </c>
    </row>
    <row r="56" spans="1:9">
      <c r="A56" s="195"/>
      <c r="B56" s="196"/>
      <c r="C56" s="200"/>
      <c r="D56" s="21"/>
      <c r="E56" s="201"/>
    </row>
    <row r="57" spans="1:9">
      <c r="A57" s="195"/>
      <c r="B57" s="193" t="s">
        <v>101</v>
      </c>
      <c r="C57" s="194"/>
      <c r="D57" s="20"/>
      <c r="E57" s="44"/>
      <c r="H57" s="188"/>
      <c r="I57" s="188"/>
    </row>
    <row r="58" spans="1:9">
      <c r="A58" s="195"/>
      <c r="B58" s="193"/>
      <c r="C58" s="194"/>
      <c r="D58" s="20"/>
      <c r="E58" s="44"/>
      <c r="H58" s="188"/>
      <c r="I58" s="188"/>
    </row>
    <row r="59" spans="1:9">
      <c r="A59" s="197">
        <f>MAX(A48:A58)+0.01</f>
        <v>1.06</v>
      </c>
      <c r="B59" s="203" t="s">
        <v>4</v>
      </c>
      <c r="C59" s="194"/>
      <c r="D59" s="22"/>
      <c r="E59" s="204"/>
      <c r="H59" s="188"/>
      <c r="I59" s="188"/>
    </row>
    <row r="60" spans="1:9" ht="28.5">
      <c r="A60" s="205"/>
      <c r="B60" s="203" t="s">
        <v>106</v>
      </c>
      <c r="C60" s="194"/>
      <c r="D60" s="22"/>
      <c r="E60" s="204"/>
      <c r="H60" s="188"/>
      <c r="I60" s="188"/>
    </row>
    <row r="61" spans="1:9">
      <c r="A61" s="205"/>
      <c r="B61" s="203" t="s">
        <v>142</v>
      </c>
      <c r="C61" s="194">
        <v>4</v>
      </c>
      <c r="D61" s="22"/>
      <c r="E61" s="204">
        <f>C61*D61</f>
        <v>0</v>
      </c>
      <c r="H61" s="188"/>
      <c r="I61" s="188"/>
    </row>
    <row r="62" spans="1:9">
      <c r="A62" s="205"/>
      <c r="B62" s="203"/>
      <c r="C62" s="194"/>
      <c r="D62" s="22"/>
      <c r="E62" s="204"/>
      <c r="H62" s="188"/>
      <c r="I62" s="188"/>
    </row>
    <row r="63" spans="1:9">
      <c r="A63" s="197">
        <f>MAX(A40:A59)+0.01</f>
        <v>1.07</v>
      </c>
      <c r="B63" s="196" t="s">
        <v>4</v>
      </c>
      <c r="C63" s="200"/>
      <c r="D63" s="21"/>
      <c r="E63" s="201"/>
      <c r="H63" s="188"/>
      <c r="I63" s="188"/>
    </row>
    <row r="64" spans="1:9" ht="28.5">
      <c r="A64" s="195"/>
      <c r="B64" s="196" t="s">
        <v>657</v>
      </c>
      <c r="C64" s="200"/>
      <c r="D64" s="21"/>
      <c r="E64" s="201"/>
      <c r="H64" s="188"/>
      <c r="I64" s="188"/>
    </row>
    <row r="65" spans="1:9">
      <c r="A65" s="195"/>
      <c r="B65" s="196" t="s">
        <v>6</v>
      </c>
      <c r="C65" s="200">
        <v>1</v>
      </c>
      <c r="D65" s="23"/>
      <c r="E65" s="44">
        <f>C65*D65</f>
        <v>0</v>
      </c>
      <c r="H65" s="188"/>
      <c r="I65" s="188"/>
    </row>
    <row r="66" spans="1:9">
      <c r="A66" s="195"/>
      <c r="B66" s="196"/>
      <c r="C66" s="200"/>
      <c r="D66" s="20"/>
      <c r="E66" s="44"/>
      <c r="F66" s="162"/>
      <c r="G66" s="162"/>
    </row>
    <row r="67" spans="1:9">
      <c r="A67" s="197">
        <f>MAX(A53:A66)+0.01</f>
        <v>1.08</v>
      </c>
      <c r="B67" s="196" t="s">
        <v>4</v>
      </c>
      <c r="C67" s="194"/>
      <c r="D67" s="20"/>
      <c r="E67" s="44"/>
      <c r="H67" s="188"/>
      <c r="I67" s="188"/>
    </row>
    <row r="68" spans="1:9" s="211" customFormat="1" ht="42.75">
      <c r="A68" s="206"/>
      <c r="B68" s="207" t="s">
        <v>649</v>
      </c>
      <c r="C68" s="208"/>
      <c r="D68" s="35"/>
      <c r="E68" s="36"/>
      <c r="F68" s="209"/>
      <c r="G68" s="210"/>
      <c r="H68" s="37"/>
      <c r="I68" s="37"/>
    </row>
    <row r="69" spans="1:9" s="211" customFormat="1">
      <c r="A69" s="212" t="s">
        <v>7</v>
      </c>
      <c r="B69" s="213" t="s">
        <v>144</v>
      </c>
      <c r="C69" s="214">
        <v>1</v>
      </c>
      <c r="D69" s="46">
        <v>13000</v>
      </c>
      <c r="E69" s="46">
        <f>C69*D69</f>
        <v>13000</v>
      </c>
      <c r="F69" s="215"/>
      <c r="G69" s="210"/>
      <c r="H69" s="37"/>
      <c r="I69" s="37"/>
    </row>
    <row r="70" spans="1:9" s="211" customFormat="1">
      <c r="A70" s="206"/>
      <c r="B70" s="216"/>
      <c r="D70" s="249"/>
      <c r="F70" s="209"/>
      <c r="G70" s="210"/>
      <c r="H70" s="37"/>
      <c r="I70" s="37"/>
    </row>
    <row r="71" spans="1:9" ht="15.75" thickBot="1">
      <c r="A71" s="217"/>
      <c r="B71" s="218" t="s">
        <v>38</v>
      </c>
      <c r="C71" s="219"/>
      <c r="D71" s="24"/>
      <c r="E71" s="220">
        <f>SUM(E33:E69)</f>
        <v>13000</v>
      </c>
      <c r="H71" s="188"/>
      <c r="I71" s="188"/>
    </row>
    <row r="72" spans="1:9">
      <c r="A72" s="195"/>
      <c r="B72" s="193"/>
      <c r="C72" s="221"/>
      <c r="D72" s="25"/>
      <c r="E72" s="222"/>
      <c r="H72" s="188"/>
      <c r="I72" s="188"/>
    </row>
    <row r="73" spans="1:9">
      <c r="A73" s="192">
        <v>2</v>
      </c>
      <c r="B73" s="193" t="s">
        <v>37</v>
      </c>
      <c r="C73" s="194"/>
      <c r="D73" s="20"/>
      <c r="H73" s="188"/>
      <c r="I73" s="188"/>
    </row>
    <row r="74" spans="1:9">
      <c r="A74" s="195"/>
      <c r="B74" s="193"/>
      <c r="C74" s="194"/>
      <c r="D74" s="20"/>
      <c r="H74" s="188"/>
      <c r="I74" s="188"/>
    </row>
    <row r="75" spans="1:9">
      <c r="A75" s="195"/>
      <c r="B75" s="193" t="s">
        <v>36</v>
      </c>
      <c r="C75" s="194"/>
      <c r="D75" s="20"/>
      <c r="H75" s="188"/>
      <c r="I75" s="188"/>
    </row>
    <row r="76" spans="1:9">
      <c r="A76" s="195"/>
      <c r="B76" s="196"/>
      <c r="C76" s="194"/>
      <c r="D76" s="20"/>
      <c r="H76" s="188"/>
      <c r="I76" s="188"/>
    </row>
    <row r="77" spans="1:9">
      <c r="A77" s="197">
        <f>MAX(A67:A76)+0.01</f>
        <v>2.0099999999999998</v>
      </c>
      <c r="B77" s="196" t="s">
        <v>33</v>
      </c>
      <c r="C77" s="194"/>
      <c r="D77" s="20"/>
      <c r="E77" s="44"/>
    </row>
    <row r="78" spans="1:9" ht="28.5">
      <c r="A78" s="195"/>
      <c r="B78" s="196" t="s">
        <v>32</v>
      </c>
      <c r="C78" s="194"/>
      <c r="D78" s="20"/>
      <c r="E78" s="44"/>
    </row>
    <row r="79" spans="1:9" ht="42.75">
      <c r="A79" s="195" t="s">
        <v>7</v>
      </c>
      <c r="B79" s="196" t="s">
        <v>650</v>
      </c>
      <c r="C79" s="194"/>
      <c r="D79" s="20"/>
      <c r="E79" s="44"/>
    </row>
    <row r="80" spans="1:9">
      <c r="A80" s="195"/>
      <c r="B80" s="196" t="s">
        <v>15</v>
      </c>
      <c r="C80" s="194">
        <v>325.60000000000002</v>
      </c>
      <c r="D80" s="20"/>
      <c r="E80" s="44">
        <f>C80*D80</f>
        <v>0</v>
      </c>
    </row>
    <row r="81" spans="1:9">
      <c r="A81" s="195"/>
      <c r="B81" s="196"/>
      <c r="C81" s="194"/>
      <c r="D81" s="20"/>
      <c r="E81" s="44"/>
      <c r="H81" s="188"/>
      <c r="I81" s="188"/>
    </row>
    <row r="82" spans="1:9">
      <c r="A82" s="195"/>
      <c r="B82" s="193" t="s">
        <v>30</v>
      </c>
      <c r="C82" s="200"/>
      <c r="D82" s="20"/>
      <c r="E82" s="44"/>
    </row>
    <row r="83" spans="1:9">
      <c r="A83" s="195"/>
      <c r="B83" s="196"/>
      <c r="C83" s="194"/>
      <c r="D83" s="20"/>
      <c r="E83" s="44"/>
    </row>
    <row r="84" spans="1:9">
      <c r="A84" s="197">
        <f>MAX(A77:A83)+0.01</f>
        <v>2.0199999999999996</v>
      </c>
      <c r="B84" s="196" t="s">
        <v>4</v>
      </c>
      <c r="C84" s="194"/>
      <c r="D84" s="20"/>
      <c r="E84" s="44"/>
    </row>
    <row r="85" spans="1:9">
      <c r="A85" s="195"/>
      <c r="B85" s="196" t="s">
        <v>122</v>
      </c>
      <c r="C85" s="194"/>
      <c r="D85" s="20"/>
      <c r="E85" s="44"/>
    </row>
    <row r="86" spans="1:9">
      <c r="A86" s="195"/>
      <c r="B86" s="196" t="s">
        <v>8</v>
      </c>
      <c r="C86" s="194">
        <v>325.60000000000002</v>
      </c>
      <c r="D86" s="20"/>
      <c r="E86" s="44">
        <f>C86*D86</f>
        <v>0</v>
      </c>
    </row>
    <row r="87" spans="1:9">
      <c r="D87" s="20"/>
    </row>
    <row r="88" spans="1:9" ht="30">
      <c r="A88" s="195"/>
      <c r="B88" s="193" t="s">
        <v>85</v>
      </c>
      <c r="C88" s="194"/>
      <c r="D88" s="20"/>
      <c r="E88" s="44"/>
    </row>
    <row r="89" spans="1:9">
      <c r="A89" s="195"/>
      <c r="B89" s="193"/>
      <c r="C89" s="194"/>
      <c r="D89" s="20"/>
      <c r="E89" s="44"/>
    </row>
    <row r="90" spans="1:9">
      <c r="A90" s="197">
        <f>MAX(A84:A89)+0.01</f>
        <v>2.0299999999999994</v>
      </c>
      <c r="B90" s="196" t="s">
        <v>165</v>
      </c>
      <c r="C90" s="223"/>
      <c r="D90" s="26"/>
      <c r="E90" s="60"/>
    </row>
    <row r="91" spans="1:9" ht="28.5">
      <c r="A91" s="195"/>
      <c r="B91" s="202" t="s">
        <v>166</v>
      </c>
      <c r="C91" s="202"/>
      <c r="D91" s="26"/>
      <c r="E91" s="60"/>
    </row>
    <row r="92" spans="1:9" ht="28.5">
      <c r="A92" s="195" t="s">
        <v>7</v>
      </c>
      <c r="B92" s="202" t="s">
        <v>651</v>
      </c>
      <c r="C92" s="700">
        <v>168</v>
      </c>
      <c r="D92" s="26"/>
      <c r="E92" s="60">
        <f>C92*D92</f>
        <v>0</v>
      </c>
    </row>
    <row r="93" spans="1:9">
      <c r="A93" s="224"/>
      <c r="B93" s="225"/>
      <c r="C93" s="226"/>
      <c r="D93" s="27"/>
      <c r="E93" s="227"/>
      <c r="H93" s="188"/>
      <c r="I93" s="188"/>
    </row>
    <row r="94" spans="1:9" ht="15.75" thickBot="1">
      <c r="A94" s="217"/>
      <c r="B94" s="218" t="s">
        <v>24</v>
      </c>
      <c r="C94" s="219"/>
      <c r="D94" s="24"/>
      <c r="E94" s="220">
        <f>SUM(E77:E93)</f>
        <v>0</v>
      </c>
      <c r="H94" s="188"/>
      <c r="I94" s="188"/>
    </row>
    <row r="95" spans="1:9" s="229" customFormat="1">
      <c r="A95" s="228"/>
      <c r="B95" s="193"/>
      <c r="C95" s="221"/>
      <c r="D95" s="25"/>
      <c r="E95" s="222"/>
      <c r="F95" s="160"/>
      <c r="G95" s="161"/>
    </row>
    <row r="96" spans="1:9">
      <c r="A96" s="192">
        <v>3</v>
      </c>
      <c r="B96" s="193" t="s">
        <v>23</v>
      </c>
      <c r="C96" s="194"/>
      <c r="D96" s="20"/>
      <c r="E96" s="44"/>
    </row>
    <row r="97" spans="1:12">
      <c r="A97" s="195"/>
      <c r="B97" s="196"/>
      <c r="C97" s="194"/>
      <c r="D97" s="20"/>
      <c r="E97" s="44"/>
    </row>
    <row r="98" spans="1:12">
      <c r="A98" s="195"/>
      <c r="B98" s="193" t="s">
        <v>22</v>
      </c>
      <c r="C98" s="194"/>
      <c r="D98" s="20"/>
      <c r="E98" s="44"/>
    </row>
    <row r="99" spans="1:12">
      <c r="A99" s="195"/>
      <c r="B99" s="193"/>
      <c r="C99" s="194"/>
      <c r="D99" s="20"/>
      <c r="E99" s="44"/>
    </row>
    <row r="100" spans="1:12" s="160" customFormat="1">
      <c r="A100" s="195"/>
      <c r="B100" s="193" t="s">
        <v>21</v>
      </c>
      <c r="C100" s="194"/>
      <c r="D100" s="20"/>
      <c r="E100" s="44"/>
      <c r="G100" s="161"/>
      <c r="H100" s="162"/>
      <c r="I100" s="162"/>
      <c r="J100" s="162"/>
      <c r="K100" s="162"/>
      <c r="L100" s="162"/>
    </row>
    <row r="101" spans="1:12" s="160" customFormat="1">
      <c r="A101" s="195"/>
      <c r="B101" s="193"/>
      <c r="C101" s="194"/>
      <c r="D101" s="20"/>
      <c r="E101" s="44"/>
      <c r="G101" s="161"/>
      <c r="H101" s="162"/>
      <c r="I101" s="162"/>
      <c r="J101" s="162"/>
      <c r="K101" s="162"/>
      <c r="L101" s="162"/>
    </row>
    <row r="102" spans="1:12" s="160" customFormat="1">
      <c r="A102" s="197">
        <f>MAX(A90:A101)+0.01</f>
        <v>3.01</v>
      </c>
      <c r="B102" s="196" t="s">
        <v>108</v>
      </c>
      <c r="C102" s="194"/>
      <c r="D102" s="20"/>
      <c r="E102" s="44"/>
      <c r="G102" s="161"/>
      <c r="H102" s="162"/>
      <c r="I102" s="162"/>
      <c r="J102" s="162"/>
      <c r="K102" s="162"/>
      <c r="L102" s="162"/>
    </row>
    <row r="103" spans="1:12" s="160" customFormat="1" ht="28.5">
      <c r="A103" s="195"/>
      <c r="B103" s="196" t="s">
        <v>109</v>
      </c>
      <c r="C103" s="194"/>
      <c r="D103" s="20"/>
      <c r="E103" s="44"/>
      <c r="G103" s="161"/>
      <c r="H103" s="162"/>
      <c r="I103" s="162"/>
      <c r="J103" s="162"/>
      <c r="K103" s="162"/>
      <c r="L103" s="162"/>
    </row>
    <row r="104" spans="1:12" s="160" customFormat="1">
      <c r="A104" s="195" t="s">
        <v>7</v>
      </c>
      <c r="B104" s="196" t="s">
        <v>652</v>
      </c>
      <c r="C104" s="194"/>
      <c r="D104" s="20"/>
      <c r="E104" s="44"/>
      <c r="G104" s="161"/>
      <c r="H104" s="162"/>
      <c r="I104" s="162"/>
      <c r="J104" s="162"/>
      <c r="K104" s="162"/>
      <c r="L104" s="162"/>
    </row>
    <row r="105" spans="1:12" s="160" customFormat="1">
      <c r="A105" s="195"/>
      <c r="B105" s="196" t="s">
        <v>20</v>
      </c>
      <c r="C105" s="194">
        <v>168.3</v>
      </c>
      <c r="D105" s="20"/>
      <c r="E105" s="44">
        <f>C105*D105</f>
        <v>0</v>
      </c>
      <c r="G105" s="161"/>
      <c r="H105" s="162"/>
      <c r="I105" s="162"/>
      <c r="J105" s="162"/>
      <c r="K105" s="162"/>
      <c r="L105" s="162"/>
    </row>
    <row r="106" spans="1:12">
      <c r="D106" s="20"/>
    </row>
    <row r="107" spans="1:12" s="160" customFormat="1">
      <c r="A107" s="195"/>
      <c r="B107" s="193" t="s">
        <v>19</v>
      </c>
      <c r="C107" s="194"/>
      <c r="D107" s="20"/>
      <c r="E107" s="44"/>
      <c r="G107" s="161"/>
      <c r="H107" s="162"/>
      <c r="I107" s="162"/>
      <c r="J107" s="162"/>
      <c r="K107" s="162"/>
      <c r="L107" s="162"/>
    </row>
    <row r="108" spans="1:12" s="160" customFormat="1">
      <c r="A108" s="195"/>
      <c r="B108" s="193"/>
      <c r="C108" s="194"/>
      <c r="D108" s="20"/>
      <c r="E108" s="44"/>
      <c r="G108" s="161"/>
      <c r="H108" s="162"/>
      <c r="I108" s="162"/>
      <c r="J108" s="162"/>
      <c r="K108" s="162"/>
      <c r="L108" s="162"/>
    </row>
    <row r="109" spans="1:12" s="160" customFormat="1">
      <c r="A109" s="197">
        <f>MAX(A93:A108)+0.01</f>
        <v>3.0199999999999996</v>
      </c>
      <c r="B109" s="196" t="s">
        <v>653</v>
      </c>
      <c r="C109" s="194"/>
      <c r="D109" s="20"/>
      <c r="E109" s="44"/>
      <c r="G109" s="161"/>
      <c r="H109" s="162"/>
      <c r="I109" s="162"/>
      <c r="J109" s="162"/>
      <c r="K109" s="162"/>
      <c r="L109" s="162"/>
    </row>
    <row r="110" spans="1:12" s="160" customFormat="1" ht="28.5">
      <c r="A110" s="195"/>
      <c r="B110" s="196" t="s">
        <v>658</v>
      </c>
      <c r="C110" s="194"/>
      <c r="D110" s="20"/>
      <c r="E110" s="44"/>
      <c r="G110" s="161"/>
      <c r="H110" s="162"/>
      <c r="I110" s="162"/>
      <c r="J110" s="162"/>
      <c r="K110" s="162"/>
      <c r="L110" s="162"/>
    </row>
    <row r="111" spans="1:12" s="160" customFormat="1">
      <c r="A111" s="195" t="s">
        <v>7</v>
      </c>
      <c r="B111" s="196" t="s">
        <v>169</v>
      </c>
      <c r="C111" s="194"/>
      <c r="D111" s="20"/>
      <c r="E111" s="44"/>
      <c r="G111" s="161"/>
      <c r="H111" s="162"/>
      <c r="I111" s="162"/>
      <c r="J111" s="162"/>
      <c r="K111" s="162"/>
      <c r="L111" s="162"/>
    </row>
    <row r="112" spans="1:12" s="160" customFormat="1">
      <c r="A112" s="195"/>
      <c r="B112" s="196" t="s">
        <v>16</v>
      </c>
      <c r="C112" s="194">
        <v>325.60000000000002</v>
      </c>
      <c r="D112" s="20"/>
      <c r="E112" s="44">
        <f>C112*D112</f>
        <v>0</v>
      </c>
      <c r="G112" s="161"/>
      <c r="H112" s="162"/>
      <c r="I112" s="162"/>
      <c r="J112" s="162"/>
      <c r="K112" s="162"/>
      <c r="L112" s="162"/>
    </row>
    <row r="113" spans="1:12" s="160" customFormat="1">
      <c r="A113" s="195"/>
      <c r="B113" s="196"/>
      <c r="C113" s="194"/>
      <c r="D113" s="20"/>
      <c r="E113" s="44"/>
      <c r="G113" s="161"/>
      <c r="H113" s="162"/>
      <c r="I113" s="162"/>
      <c r="J113" s="162"/>
      <c r="K113" s="162"/>
      <c r="L113" s="162"/>
    </row>
    <row r="114" spans="1:12">
      <c r="A114" s="195"/>
      <c r="B114" s="193" t="s">
        <v>18</v>
      </c>
      <c r="C114" s="194"/>
      <c r="D114" s="20"/>
      <c r="E114" s="44"/>
    </row>
    <row r="115" spans="1:12">
      <c r="A115" s="195"/>
      <c r="B115" s="193"/>
      <c r="C115" s="194"/>
      <c r="D115" s="20"/>
      <c r="E115" s="44"/>
    </row>
    <row r="116" spans="1:12" ht="30">
      <c r="A116" s="195"/>
      <c r="B116" s="193" t="s">
        <v>95</v>
      </c>
      <c r="D116" s="20"/>
    </row>
    <row r="117" spans="1:12">
      <c r="A117" s="195"/>
      <c r="B117" s="193"/>
      <c r="D117" s="20"/>
    </row>
    <row r="118" spans="1:12">
      <c r="A118" s="197">
        <f>MAX(A102:A115)+0.01</f>
        <v>3.0299999999999994</v>
      </c>
      <c r="B118" s="196" t="s">
        <v>77</v>
      </c>
      <c r="C118" s="194"/>
      <c r="D118" s="20"/>
      <c r="E118" s="44"/>
    </row>
    <row r="119" spans="1:12" ht="28.5">
      <c r="A119" s="195"/>
      <c r="B119" s="196" t="s">
        <v>78</v>
      </c>
      <c r="C119" s="194"/>
      <c r="D119" s="20"/>
      <c r="E119" s="44"/>
    </row>
    <row r="120" spans="1:12">
      <c r="A120" s="195" t="s">
        <v>7</v>
      </c>
      <c r="B120" s="196" t="s">
        <v>79</v>
      </c>
      <c r="C120" s="194"/>
      <c r="D120" s="20"/>
      <c r="E120" s="44"/>
    </row>
    <row r="121" spans="1:12">
      <c r="A121" s="195"/>
      <c r="B121" s="196" t="s">
        <v>16</v>
      </c>
      <c r="C121" s="194">
        <v>473.6</v>
      </c>
      <c r="D121" s="20"/>
      <c r="E121" s="44">
        <f>C121*D121</f>
        <v>0</v>
      </c>
    </row>
    <row r="122" spans="1:12">
      <c r="A122" s="195"/>
      <c r="B122" s="193"/>
      <c r="D122" s="20"/>
    </row>
    <row r="123" spans="1:12">
      <c r="A123" s="197">
        <f>MAX(A93:A118)+0.01</f>
        <v>3.0399999999999991</v>
      </c>
      <c r="B123" s="196" t="s">
        <v>80</v>
      </c>
      <c r="C123" s="194"/>
      <c r="D123" s="20"/>
      <c r="E123" s="44"/>
    </row>
    <row r="124" spans="1:12">
      <c r="A124" s="195"/>
      <c r="B124" s="196" t="s">
        <v>81</v>
      </c>
      <c r="C124" s="194"/>
      <c r="D124" s="20"/>
      <c r="E124" s="44"/>
    </row>
    <row r="125" spans="1:12">
      <c r="A125" s="195" t="s">
        <v>7</v>
      </c>
      <c r="B125" s="196" t="s">
        <v>79</v>
      </c>
      <c r="C125" s="194"/>
      <c r="D125" s="20"/>
      <c r="E125" s="44"/>
    </row>
    <row r="126" spans="1:12">
      <c r="A126" s="195"/>
      <c r="B126" s="196" t="s">
        <v>16</v>
      </c>
      <c r="C126" s="194">
        <v>473.6</v>
      </c>
      <c r="D126" s="20"/>
      <c r="E126" s="44">
        <f>C126*D126</f>
        <v>0</v>
      </c>
    </row>
    <row r="127" spans="1:12">
      <c r="A127" s="195"/>
      <c r="B127" s="193"/>
      <c r="D127" s="20"/>
    </row>
    <row r="128" spans="1:12">
      <c r="A128" s="197">
        <f>MAX(A97:A127)+0.01</f>
        <v>3.0499999999999989</v>
      </c>
      <c r="B128" s="196" t="s">
        <v>171</v>
      </c>
      <c r="C128" s="194"/>
      <c r="D128" s="20"/>
      <c r="E128" s="44"/>
      <c r="H128" s="188"/>
      <c r="I128" s="188"/>
    </row>
    <row r="129" spans="1:9" ht="28.5">
      <c r="A129" s="195"/>
      <c r="B129" s="196" t="s">
        <v>654</v>
      </c>
      <c r="C129" s="194"/>
      <c r="D129" s="20"/>
      <c r="E129" s="44"/>
      <c r="H129" s="188"/>
      <c r="I129" s="188"/>
    </row>
    <row r="130" spans="1:9">
      <c r="A130" s="195" t="s">
        <v>7</v>
      </c>
      <c r="B130" s="196" t="s">
        <v>169</v>
      </c>
      <c r="C130" s="194"/>
      <c r="D130" s="20"/>
      <c r="E130" s="44"/>
      <c r="H130" s="188"/>
      <c r="I130" s="188"/>
    </row>
    <row r="131" spans="1:9">
      <c r="A131" s="195"/>
      <c r="B131" s="196" t="s">
        <v>16</v>
      </c>
      <c r="C131" s="194">
        <v>473.6</v>
      </c>
      <c r="D131" s="20"/>
      <c r="E131" s="44">
        <f>C131*D131</f>
        <v>0</v>
      </c>
      <c r="H131" s="188"/>
      <c r="I131" s="188"/>
    </row>
    <row r="132" spans="1:9">
      <c r="A132" s="224"/>
      <c r="B132" s="225"/>
      <c r="C132" s="230"/>
      <c r="D132" s="28"/>
      <c r="E132" s="231"/>
    </row>
    <row r="133" spans="1:9" ht="15.75" thickBot="1">
      <c r="A133" s="232"/>
      <c r="B133" s="218" t="s">
        <v>17</v>
      </c>
      <c r="C133" s="233"/>
      <c r="D133" s="24"/>
      <c r="E133" s="220">
        <f>SUM(E102:E132)</f>
        <v>0</v>
      </c>
    </row>
    <row r="134" spans="1:9">
      <c r="A134" s="195"/>
      <c r="B134" s="193"/>
      <c r="C134" s="221"/>
      <c r="D134" s="25"/>
      <c r="E134" s="222"/>
    </row>
    <row r="135" spans="1:9">
      <c r="A135" s="192">
        <v>4</v>
      </c>
      <c r="B135" s="193" t="s">
        <v>2</v>
      </c>
      <c r="C135" s="200"/>
      <c r="D135" s="21"/>
      <c r="E135" s="201"/>
    </row>
    <row r="136" spans="1:9" ht="57">
      <c r="A136" s="195"/>
      <c r="B136" s="196" t="s">
        <v>655</v>
      </c>
      <c r="C136" s="200"/>
      <c r="D136" s="21"/>
      <c r="E136" s="201"/>
    </row>
    <row r="137" spans="1:9" ht="15.75" thickBot="1">
      <c r="A137" s="217"/>
      <c r="B137" s="234" t="s">
        <v>1</v>
      </c>
      <c r="C137" s="235">
        <v>0.1</v>
      </c>
      <c r="D137" s="236">
        <f>SUM(E71+E94+E133)</f>
        <v>13000</v>
      </c>
      <c r="E137" s="237">
        <f>D137*C137</f>
        <v>1300</v>
      </c>
    </row>
    <row r="138" spans="1:9">
      <c r="B138" s="196"/>
      <c r="C138" s="200"/>
      <c r="D138" s="21"/>
      <c r="E138" s="238"/>
    </row>
    <row r="139" spans="1:9">
      <c r="A139" s="192">
        <v>5</v>
      </c>
      <c r="B139" s="193" t="s">
        <v>65</v>
      </c>
      <c r="C139" s="194"/>
      <c r="D139" s="20"/>
      <c r="E139" s="44"/>
    </row>
    <row r="140" spans="1:9">
      <c r="A140" s="195"/>
      <c r="B140" s="196"/>
      <c r="C140" s="194"/>
      <c r="D140" s="20"/>
      <c r="E140" s="44"/>
      <c r="F140" s="239"/>
    </row>
    <row r="141" spans="1:9">
      <c r="A141" s="195"/>
      <c r="B141" s="193" t="s">
        <v>94</v>
      </c>
      <c r="C141" s="194"/>
      <c r="D141" s="20"/>
      <c r="E141" s="44"/>
    </row>
    <row r="142" spans="1:9">
      <c r="A142" s="195"/>
      <c r="B142" s="193"/>
      <c r="C142" s="194"/>
      <c r="D142" s="20"/>
      <c r="E142" s="44"/>
    </row>
    <row r="143" spans="1:9">
      <c r="A143" s="197">
        <f>MAX(A134:A142)+0.01</f>
        <v>5.01</v>
      </c>
      <c r="B143" s="196" t="s">
        <v>66</v>
      </c>
      <c r="C143" s="194"/>
      <c r="D143" s="20"/>
      <c r="E143" s="44"/>
    </row>
    <row r="144" spans="1:9">
      <c r="A144" s="195"/>
      <c r="B144" s="196" t="s">
        <v>67</v>
      </c>
      <c r="C144" s="194"/>
      <c r="D144" s="20"/>
      <c r="E144" s="44"/>
    </row>
    <row r="145" spans="1:12">
      <c r="A145" s="195"/>
      <c r="B145" s="196" t="s">
        <v>68</v>
      </c>
      <c r="C145" s="194">
        <v>20</v>
      </c>
      <c r="D145" s="20"/>
      <c r="E145" s="44">
        <f>C145*D145</f>
        <v>0</v>
      </c>
      <c r="F145" s="239"/>
    </row>
    <row r="146" spans="1:12">
      <c r="A146" s="195"/>
      <c r="B146" s="196"/>
      <c r="C146" s="194"/>
      <c r="D146" s="20"/>
      <c r="E146" s="44"/>
    </row>
    <row r="147" spans="1:12" s="160" customFormat="1">
      <c r="A147" s="197">
        <f>MAX(A134:A146)+0.01</f>
        <v>5.0199999999999996</v>
      </c>
      <c r="B147" s="196" t="s">
        <v>69</v>
      </c>
      <c r="C147" s="194"/>
      <c r="D147" s="20"/>
      <c r="E147" s="44"/>
      <c r="G147" s="161"/>
      <c r="H147" s="162"/>
      <c r="I147" s="162"/>
      <c r="J147" s="162"/>
      <c r="K147" s="162"/>
      <c r="L147" s="162"/>
    </row>
    <row r="148" spans="1:12" s="160" customFormat="1">
      <c r="A148" s="195"/>
      <c r="B148" s="196" t="s">
        <v>70</v>
      </c>
      <c r="C148" s="194"/>
      <c r="D148" s="20"/>
      <c r="E148" s="44"/>
      <c r="G148" s="161"/>
      <c r="H148" s="162"/>
      <c r="I148" s="162"/>
      <c r="J148" s="162"/>
      <c r="K148" s="162"/>
      <c r="L148" s="162"/>
    </row>
    <row r="149" spans="1:12" s="160" customFormat="1">
      <c r="A149" s="195"/>
      <c r="B149" s="196" t="s">
        <v>68</v>
      </c>
      <c r="C149" s="194">
        <v>5</v>
      </c>
      <c r="D149" s="20"/>
      <c r="E149" s="44">
        <f>C149*D149</f>
        <v>0</v>
      </c>
      <c r="G149" s="161"/>
      <c r="H149" s="162"/>
      <c r="I149" s="162"/>
      <c r="J149" s="162"/>
      <c r="K149" s="162"/>
      <c r="L149" s="162"/>
    </row>
    <row r="150" spans="1:12" s="160" customFormat="1">
      <c r="A150" s="195"/>
      <c r="B150" s="196"/>
      <c r="C150" s="194"/>
      <c r="D150" s="20"/>
      <c r="E150" s="44"/>
      <c r="G150" s="161"/>
      <c r="H150" s="162"/>
      <c r="I150" s="162"/>
      <c r="J150" s="162"/>
      <c r="K150" s="162"/>
      <c r="L150" s="162"/>
    </row>
    <row r="151" spans="1:12" s="160" customFormat="1">
      <c r="A151" s="197">
        <f>MAX(A134:A150)+0.01</f>
        <v>5.0299999999999994</v>
      </c>
      <c r="B151" s="196" t="s">
        <v>69</v>
      </c>
      <c r="C151" s="194"/>
      <c r="D151" s="20"/>
      <c r="E151" s="44"/>
      <c r="G151" s="161"/>
      <c r="H151" s="162"/>
      <c r="I151" s="162"/>
      <c r="J151" s="162"/>
      <c r="K151" s="162"/>
      <c r="L151" s="162"/>
    </row>
    <row r="152" spans="1:12" s="160" customFormat="1">
      <c r="A152" s="195"/>
      <c r="B152" s="196" t="s">
        <v>125</v>
      </c>
      <c r="C152" s="194"/>
      <c r="D152" s="20"/>
      <c r="E152" s="44"/>
      <c r="G152" s="161"/>
      <c r="H152" s="162"/>
      <c r="I152" s="162"/>
      <c r="J152" s="162"/>
      <c r="K152" s="162"/>
      <c r="L152" s="162"/>
    </row>
    <row r="153" spans="1:12" s="160" customFormat="1">
      <c r="A153" s="195" t="s">
        <v>7</v>
      </c>
      <c r="B153" s="196" t="s">
        <v>128</v>
      </c>
      <c r="C153" s="194"/>
      <c r="D153" s="20"/>
      <c r="E153" s="44"/>
      <c r="G153" s="161"/>
      <c r="H153" s="162"/>
      <c r="I153" s="162"/>
      <c r="J153" s="162"/>
      <c r="K153" s="162"/>
      <c r="L153" s="162"/>
    </row>
    <row r="154" spans="1:12" s="160" customFormat="1">
      <c r="A154" s="195"/>
      <c r="B154" s="196" t="s">
        <v>68</v>
      </c>
      <c r="C154" s="194">
        <v>7</v>
      </c>
      <c r="D154" s="20"/>
      <c r="E154" s="44">
        <f>C154*D154</f>
        <v>0</v>
      </c>
      <c r="G154" s="161"/>
      <c r="H154" s="162"/>
      <c r="I154" s="162"/>
      <c r="J154" s="162"/>
      <c r="K154" s="162"/>
      <c r="L154" s="162"/>
    </row>
    <row r="155" spans="1:12" s="160" customFormat="1">
      <c r="A155" s="195" t="s">
        <v>7</v>
      </c>
      <c r="B155" s="196" t="s">
        <v>197</v>
      </c>
      <c r="C155" s="194"/>
      <c r="D155" s="20"/>
      <c r="E155" s="44"/>
      <c r="G155" s="161"/>
      <c r="H155" s="162"/>
      <c r="I155" s="162"/>
      <c r="J155" s="162"/>
      <c r="K155" s="162"/>
      <c r="L155" s="162"/>
    </row>
    <row r="156" spans="1:12" s="160" customFormat="1">
      <c r="A156" s="195"/>
      <c r="B156" s="196" t="s">
        <v>68</v>
      </c>
      <c r="C156" s="194">
        <v>3</v>
      </c>
      <c r="D156" s="20"/>
      <c r="E156" s="44">
        <f>C156*D156</f>
        <v>0</v>
      </c>
      <c r="G156" s="161"/>
      <c r="H156" s="162"/>
      <c r="I156" s="162"/>
      <c r="J156" s="162"/>
      <c r="K156" s="162"/>
      <c r="L156" s="162"/>
    </row>
    <row r="157" spans="1:12" s="160" customFormat="1">
      <c r="A157" s="195"/>
      <c r="B157" s="196"/>
      <c r="C157" s="194"/>
      <c r="D157" s="20"/>
      <c r="E157" s="44"/>
      <c r="G157" s="161"/>
      <c r="H157" s="162"/>
      <c r="I157" s="162"/>
      <c r="J157" s="162"/>
      <c r="K157" s="162"/>
      <c r="L157" s="162"/>
    </row>
    <row r="158" spans="1:12" s="160" customFormat="1">
      <c r="A158" s="197">
        <f>MAX(A134:A157)+0.01</f>
        <v>5.0399999999999991</v>
      </c>
      <c r="B158" s="196" t="s">
        <v>4</v>
      </c>
      <c r="C158" s="194"/>
      <c r="D158" s="20"/>
      <c r="E158" s="44"/>
      <c r="G158" s="161"/>
      <c r="H158" s="162"/>
      <c r="I158" s="162"/>
      <c r="J158" s="162"/>
      <c r="K158" s="162"/>
      <c r="L158" s="162"/>
    </row>
    <row r="159" spans="1:12" s="160" customFormat="1">
      <c r="A159" s="195"/>
      <c r="B159" s="196" t="s">
        <v>71</v>
      </c>
      <c r="C159" s="194"/>
      <c r="D159" s="20"/>
      <c r="E159" s="44"/>
      <c r="G159" s="161"/>
      <c r="H159" s="162"/>
      <c r="I159" s="162"/>
      <c r="J159" s="162"/>
      <c r="K159" s="162"/>
      <c r="L159" s="162"/>
    </row>
    <row r="160" spans="1:12" s="160" customFormat="1">
      <c r="A160" s="195"/>
      <c r="B160" s="196" t="s">
        <v>0</v>
      </c>
      <c r="C160" s="194">
        <v>1</v>
      </c>
      <c r="D160" s="20"/>
      <c r="E160" s="44">
        <f>C160*D160</f>
        <v>0</v>
      </c>
      <c r="G160" s="161"/>
      <c r="H160" s="162"/>
      <c r="I160" s="162"/>
      <c r="J160" s="162"/>
      <c r="K160" s="162"/>
      <c r="L160" s="162"/>
    </row>
    <row r="161" spans="1:12" s="160" customFormat="1">
      <c r="A161" s="195"/>
      <c r="B161" s="196"/>
      <c r="C161" s="194"/>
      <c r="D161" s="20"/>
      <c r="E161" s="44"/>
      <c r="G161" s="161"/>
      <c r="H161" s="162"/>
      <c r="I161" s="162"/>
      <c r="J161" s="162"/>
      <c r="K161" s="162"/>
      <c r="L161" s="162"/>
    </row>
    <row r="162" spans="1:12" s="209" customFormat="1">
      <c r="A162" s="240">
        <f>MAX(A134:A161)+0.01</f>
        <v>5.0499999999999989</v>
      </c>
      <c r="B162" s="207" t="s">
        <v>72</v>
      </c>
      <c r="C162" s="208"/>
      <c r="D162" s="35"/>
      <c r="E162" s="36"/>
      <c r="G162" s="210"/>
      <c r="H162" s="211"/>
      <c r="I162" s="211"/>
      <c r="J162" s="211"/>
      <c r="K162" s="211"/>
      <c r="L162" s="211"/>
    </row>
    <row r="163" spans="1:12" s="209" customFormat="1">
      <c r="A163" s="206"/>
      <c r="B163" s="207" t="s">
        <v>73</v>
      </c>
      <c r="C163" s="208"/>
      <c r="D163" s="35"/>
      <c r="E163" s="36"/>
      <c r="G163" s="210"/>
      <c r="H163" s="211"/>
      <c r="I163" s="211"/>
      <c r="J163" s="211"/>
      <c r="K163" s="211"/>
      <c r="L163" s="211"/>
    </row>
    <row r="164" spans="1:12" s="209" customFormat="1" ht="181.15" customHeight="1">
      <c r="A164" s="206" t="s">
        <v>7</v>
      </c>
      <c r="B164" s="207" t="s">
        <v>669</v>
      </c>
      <c r="C164" s="208"/>
      <c r="D164" s="35"/>
      <c r="E164" s="36"/>
      <c r="G164" s="210"/>
      <c r="H164" s="211"/>
      <c r="I164" s="211"/>
      <c r="J164" s="211"/>
      <c r="K164" s="211"/>
      <c r="L164" s="211"/>
    </row>
    <row r="165" spans="1:12" s="209" customFormat="1">
      <c r="A165" s="206"/>
      <c r="B165" s="207" t="s">
        <v>659</v>
      </c>
      <c r="C165" s="208">
        <v>1</v>
      </c>
      <c r="D165" s="35"/>
      <c r="E165" s="36">
        <f>C165*D165</f>
        <v>0</v>
      </c>
      <c r="G165" s="210"/>
      <c r="H165" s="211"/>
      <c r="I165" s="211"/>
      <c r="J165" s="211"/>
      <c r="K165" s="211"/>
      <c r="L165" s="211"/>
    </row>
    <row r="166" spans="1:12" s="209" customFormat="1">
      <c r="A166" s="241"/>
      <c r="B166" s="242"/>
      <c r="C166" s="243"/>
      <c r="D166" s="64"/>
      <c r="E166" s="65"/>
      <c r="G166" s="210"/>
      <c r="H166" s="211"/>
      <c r="I166" s="211"/>
      <c r="J166" s="211"/>
      <c r="K166" s="211"/>
      <c r="L166" s="211"/>
    </row>
    <row r="167" spans="1:12" s="160" customFormat="1" ht="15.75" thickBot="1">
      <c r="A167" s="232"/>
      <c r="B167" s="218" t="s">
        <v>74</v>
      </c>
      <c r="C167" s="219"/>
      <c r="D167" s="220"/>
      <c r="E167" s="220">
        <f>SUM(E143:E165)</f>
        <v>0</v>
      </c>
      <c r="G167" s="161"/>
      <c r="H167" s="162"/>
      <c r="I167" s="162"/>
      <c r="J167" s="162"/>
      <c r="K167" s="162"/>
      <c r="L167" s="162"/>
    </row>
    <row r="412" spans="1:12" s="160" customFormat="1" ht="14.25">
      <c r="A412" s="244"/>
      <c r="B412" s="245"/>
      <c r="C412" s="162"/>
      <c r="D412" s="246"/>
      <c r="E412" s="162"/>
      <c r="G412" s="161"/>
      <c r="H412" s="162"/>
      <c r="I412" s="162"/>
      <c r="J412" s="162"/>
      <c r="K412" s="162"/>
      <c r="L412" s="162"/>
    </row>
    <row r="417" spans="1:12" s="160" customFormat="1" ht="14.25">
      <c r="A417" s="244"/>
      <c r="B417" s="245"/>
      <c r="C417" s="162"/>
      <c r="D417" s="246"/>
      <c r="E417" s="162"/>
      <c r="G417" s="161"/>
      <c r="H417" s="162"/>
      <c r="I417" s="162"/>
      <c r="J417" s="162"/>
      <c r="K417" s="162"/>
      <c r="L417" s="162"/>
    </row>
    <row r="470" spans="1:12" s="160" customFormat="1" ht="14.25">
      <c r="A470" s="244"/>
      <c r="B470" s="245"/>
      <c r="C470" s="162"/>
      <c r="D470" s="246"/>
      <c r="E470" s="162"/>
      <c r="G470" s="161"/>
      <c r="H470" s="162"/>
      <c r="I470" s="162"/>
      <c r="J470" s="162"/>
      <c r="K470" s="162"/>
      <c r="L470" s="162"/>
    </row>
    <row r="480" spans="1:12" s="160" customFormat="1" ht="14.25">
      <c r="A480" s="244"/>
      <c r="B480" s="245"/>
      <c r="C480" s="162"/>
      <c r="D480" s="246"/>
      <c r="E480" s="162"/>
      <c r="G480" s="161"/>
      <c r="H480" s="162"/>
      <c r="I480" s="162"/>
      <c r="J480" s="162"/>
      <c r="K480" s="162"/>
      <c r="L480" s="162"/>
    </row>
  </sheetData>
  <sheetProtection algorithmName="SHA-512" hashValue="uWV4jR4aRG8AegDdJRQCyj2GHu45pvkaAKCu40XP34RJTTFk1jlxnnViBNzz6DTBVvQj87kjADZofposYSCr3w==" saltValue="ZZuY27QK50D/6cesNFuoUA==" spinCount="100000" sheet="1" formatCells="0" formatColumns="0" formatRows="0"/>
  <mergeCells count="2">
    <mergeCell ref="A1:D1"/>
    <mergeCell ref="A2:E2"/>
  </mergeCells>
  <dataValidations count="1">
    <dataValidation type="custom" allowBlank="1" showInputMessage="1" showErrorMessage="1" error="Cene je potrebno vnesti na dve decimalni mesti zaokroženo." sqref="C8:E167" xr:uid="{00000000-0002-0000-0100-000000000000}">
      <formula1>C8=ROUND(C8,2)</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L761"/>
  <sheetViews>
    <sheetView view="pageBreakPreview" topLeftCell="A125" zoomScale="115" zoomScaleNormal="85" zoomScaleSheetLayoutView="115" workbookViewId="0">
      <selection activeCell="D134" sqref="D134"/>
    </sheetView>
  </sheetViews>
  <sheetFormatPr defaultColWidth="12.7109375" defaultRowHeight="15"/>
  <cols>
    <col min="1" max="1" width="5.7109375" style="306" customWidth="1"/>
    <col min="2" max="2" width="55.7109375" style="307" customWidth="1"/>
    <col min="3" max="3" width="9" style="273" bestFit="1" customWidth="1"/>
    <col min="4" max="4" width="15.28515625" style="36" customWidth="1"/>
    <col min="5" max="5" width="17.7109375" style="37" customWidth="1"/>
    <col min="6" max="6" width="12.7109375" style="209"/>
    <col min="7" max="7" width="12.7109375" style="210"/>
    <col min="8" max="8" width="12.7109375" style="211"/>
    <col min="9" max="9" width="14.28515625" style="211" customWidth="1"/>
    <col min="10" max="10" width="34.28515625" style="211" customWidth="1"/>
    <col min="11" max="16384" width="12.7109375" style="211"/>
  </cols>
  <sheetData>
    <row r="1" spans="1:7" s="252" customFormat="1" ht="15.75" thickBot="1">
      <c r="A1" s="688" t="s">
        <v>58</v>
      </c>
      <c r="B1" s="689"/>
      <c r="C1" s="689"/>
      <c r="D1" s="689"/>
      <c r="E1" s="29"/>
      <c r="F1" s="250"/>
      <c r="G1" s="251"/>
    </row>
    <row r="2" spans="1:7" ht="102" customHeight="1">
      <c r="A2" s="690" t="s">
        <v>107</v>
      </c>
      <c r="B2" s="690"/>
      <c r="C2" s="690"/>
      <c r="D2" s="690"/>
      <c r="E2" s="690"/>
    </row>
    <row r="3" spans="1:7" s="164" customFormat="1">
      <c r="A3" s="163"/>
      <c r="C3" s="165"/>
      <c r="D3" s="166"/>
      <c r="E3" s="166"/>
    </row>
    <row r="4" spans="1:7" s="167" customFormat="1">
      <c r="A4" s="163" t="s">
        <v>152</v>
      </c>
      <c r="C4" s="168"/>
      <c r="D4" s="169"/>
      <c r="E4" s="169" t="s">
        <v>226</v>
      </c>
    </row>
    <row r="5" spans="1:7" s="167" customFormat="1">
      <c r="A5" s="163"/>
      <c r="C5" s="168"/>
      <c r="D5" s="169"/>
      <c r="E5" s="169"/>
    </row>
    <row r="6" spans="1:7" s="164" customFormat="1" ht="15.75" thickBot="1">
      <c r="A6" s="163"/>
      <c r="C6" s="165"/>
      <c r="D6" s="166"/>
      <c r="E6" s="166"/>
    </row>
    <row r="7" spans="1:7" s="164" customFormat="1" ht="15.75" thickBot="1">
      <c r="A7" s="30" t="s">
        <v>60</v>
      </c>
      <c r="B7" s="31" t="s">
        <v>61</v>
      </c>
      <c r="C7" s="31"/>
      <c r="D7" s="31"/>
      <c r="E7" s="32" t="s">
        <v>62</v>
      </c>
    </row>
    <row r="8" spans="1:7" s="164" customFormat="1">
      <c r="A8" s="163">
        <v>1</v>
      </c>
      <c r="B8" s="164" t="s">
        <v>51</v>
      </c>
      <c r="C8" s="165"/>
      <c r="D8" s="166"/>
      <c r="E8" s="166">
        <f>E140</f>
        <v>12000</v>
      </c>
    </row>
    <row r="9" spans="1:7" s="164" customFormat="1">
      <c r="A9" s="253">
        <v>2</v>
      </c>
      <c r="B9" s="254" t="s">
        <v>37</v>
      </c>
      <c r="C9" s="255"/>
      <c r="D9" s="256"/>
      <c r="E9" s="256">
        <f>E200</f>
        <v>0</v>
      </c>
    </row>
    <row r="10" spans="1:7" s="164" customFormat="1">
      <c r="A10" s="253">
        <v>3</v>
      </c>
      <c r="B10" s="254" t="s">
        <v>23</v>
      </c>
      <c r="C10" s="255"/>
      <c r="D10" s="256"/>
      <c r="E10" s="256">
        <f>E295</f>
        <v>0</v>
      </c>
    </row>
    <row r="11" spans="1:7" s="164" customFormat="1">
      <c r="A11" s="253">
        <v>4</v>
      </c>
      <c r="B11" s="254" t="s">
        <v>153</v>
      </c>
      <c r="C11" s="255"/>
      <c r="D11" s="256"/>
      <c r="E11" s="256">
        <f>E350</f>
        <v>0</v>
      </c>
    </row>
    <row r="12" spans="1:7" s="164" customFormat="1">
      <c r="A12" s="253">
        <v>5</v>
      </c>
      <c r="B12" s="254" t="s">
        <v>63</v>
      </c>
      <c r="C12" s="255"/>
      <c r="D12" s="256"/>
      <c r="E12" s="256">
        <f>E410</f>
        <v>0</v>
      </c>
    </row>
    <row r="13" spans="1:7" s="164" customFormat="1">
      <c r="A13" s="253">
        <v>6</v>
      </c>
      <c r="B13" s="254" t="s">
        <v>154</v>
      </c>
      <c r="C13" s="255"/>
      <c r="D13" s="256"/>
      <c r="E13" s="256">
        <f>E414</f>
        <v>1200</v>
      </c>
    </row>
    <row r="14" spans="1:7" s="164" customFormat="1">
      <c r="A14" s="253">
        <v>7</v>
      </c>
      <c r="B14" s="254" t="s">
        <v>65</v>
      </c>
      <c r="C14" s="255"/>
      <c r="D14" s="256"/>
      <c r="E14" s="256">
        <f>E448</f>
        <v>0</v>
      </c>
    </row>
    <row r="15" spans="1:7" s="164" customFormat="1">
      <c r="A15" s="253"/>
      <c r="B15" s="254"/>
      <c r="C15" s="255"/>
      <c r="D15" s="256"/>
      <c r="E15" s="256"/>
    </row>
    <row r="16" spans="1:7" s="164" customFormat="1" ht="15.75" thickBot="1">
      <c r="A16" s="257"/>
      <c r="B16" s="258"/>
      <c r="C16" s="259"/>
      <c r="D16" s="260"/>
      <c r="E16" s="260"/>
    </row>
    <row r="17" spans="1:5" s="167" customFormat="1">
      <c r="A17" s="178"/>
      <c r="B17" s="179" t="s">
        <v>141</v>
      </c>
      <c r="C17" s="180"/>
      <c r="D17" s="181"/>
      <c r="E17" s="181">
        <f>SUM(E8:E16)</f>
        <v>13200</v>
      </c>
    </row>
    <row r="18" spans="1:5" s="164" customFormat="1">
      <c r="A18" s="163"/>
      <c r="C18" s="165"/>
      <c r="D18" s="166"/>
      <c r="E18" s="166"/>
    </row>
    <row r="19" spans="1:5" s="164" customFormat="1">
      <c r="A19" s="182" t="s">
        <v>139</v>
      </c>
      <c r="C19" s="165"/>
      <c r="D19" s="166"/>
      <c r="E19" s="166"/>
    </row>
    <row r="20" spans="1:5" s="164" customFormat="1" ht="42.75">
      <c r="A20" s="183" t="s">
        <v>146</v>
      </c>
      <c r="B20" s="184" t="s">
        <v>96</v>
      </c>
      <c r="C20" s="165"/>
      <c r="D20" s="166"/>
      <c r="E20" s="166"/>
    </row>
    <row r="21" spans="1:5" s="164" customFormat="1" ht="57">
      <c r="A21" s="183" t="s">
        <v>147</v>
      </c>
      <c r="B21" s="184" t="s">
        <v>140</v>
      </c>
      <c r="C21" s="165"/>
      <c r="D21" s="166"/>
      <c r="E21" s="166"/>
    </row>
    <row r="22" spans="1:5" s="164" customFormat="1" ht="57">
      <c r="A22" s="183" t="s">
        <v>148</v>
      </c>
      <c r="B22" s="184" t="s">
        <v>97</v>
      </c>
      <c r="C22" s="165"/>
      <c r="D22" s="166"/>
      <c r="E22" s="166"/>
    </row>
    <row r="23" spans="1:5" s="164" customFormat="1" ht="57">
      <c r="A23" s="183" t="s">
        <v>149</v>
      </c>
      <c r="B23" s="184" t="s">
        <v>98</v>
      </c>
      <c r="C23" s="165"/>
      <c r="D23" s="166"/>
      <c r="E23" s="166"/>
    </row>
    <row r="24" spans="1:5" s="164" customFormat="1" ht="42.75">
      <c r="A24" s="183" t="s">
        <v>150</v>
      </c>
      <c r="B24" s="184" t="s">
        <v>151</v>
      </c>
      <c r="C24" s="165"/>
      <c r="D24" s="166"/>
      <c r="E24" s="166"/>
    </row>
    <row r="25" spans="1:5" s="265" customFormat="1" ht="42.75">
      <c r="A25" s="261" t="s">
        <v>688</v>
      </c>
      <c r="B25" s="262" t="s">
        <v>690</v>
      </c>
      <c r="C25" s="263"/>
      <c r="D25" s="264"/>
      <c r="E25" s="264"/>
    </row>
    <row r="26" spans="1:5" s="164" customFormat="1" ht="14.25">
      <c r="A26" s="183"/>
      <c r="C26" s="165"/>
      <c r="D26" s="166"/>
      <c r="E26" s="166"/>
    </row>
    <row r="27" spans="1:5" ht="14.25">
      <c r="A27" s="266"/>
      <c r="B27" s="267"/>
      <c r="C27" s="268"/>
      <c r="D27" s="51"/>
      <c r="E27" s="34"/>
    </row>
    <row r="28" spans="1:5">
      <c r="A28" s="189" t="s">
        <v>57</v>
      </c>
      <c r="B28" s="190" t="s">
        <v>56</v>
      </c>
      <c r="C28" s="191" t="s">
        <v>55</v>
      </c>
      <c r="D28" s="191" t="s">
        <v>54</v>
      </c>
      <c r="E28" s="191" t="s">
        <v>53</v>
      </c>
    </row>
    <row r="29" spans="1:5">
      <c r="A29" s="189"/>
      <c r="B29" s="190" t="s">
        <v>52</v>
      </c>
      <c r="C29" s="191"/>
      <c r="D29" s="191"/>
      <c r="E29" s="191"/>
    </row>
    <row r="30" spans="1:5">
      <c r="A30" s="269">
        <v>1</v>
      </c>
      <c r="B30" s="270" t="s">
        <v>51</v>
      </c>
      <c r="C30" s="208"/>
      <c r="E30" s="36"/>
    </row>
    <row r="31" spans="1:5">
      <c r="A31" s="206"/>
      <c r="B31" s="207"/>
      <c r="C31" s="208"/>
      <c r="E31" s="36"/>
    </row>
    <row r="32" spans="1:5">
      <c r="A32" s="206"/>
      <c r="B32" s="270" t="s">
        <v>50</v>
      </c>
      <c r="C32" s="208"/>
      <c r="E32" s="36"/>
    </row>
    <row r="33" spans="1:12">
      <c r="A33" s="206"/>
      <c r="B33" s="207"/>
      <c r="C33" s="208"/>
      <c r="E33" s="36"/>
    </row>
    <row r="34" spans="1:12">
      <c r="A34" s="240">
        <v>1.01</v>
      </c>
      <c r="B34" s="207" t="s">
        <v>112</v>
      </c>
      <c r="C34" s="208"/>
      <c r="E34" s="36"/>
    </row>
    <row r="35" spans="1:12" ht="28.5">
      <c r="A35" s="206"/>
      <c r="B35" s="207" t="s">
        <v>145</v>
      </c>
      <c r="C35" s="208"/>
      <c r="D35" s="35"/>
      <c r="E35" s="36"/>
    </row>
    <row r="36" spans="1:12">
      <c r="A36" s="206"/>
      <c r="B36" s="207" t="s">
        <v>49</v>
      </c>
      <c r="C36" s="271">
        <v>0.29599999999999999</v>
      </c>
      <c r="D36" s="35"/>
      <c r="E36" s="36">
        <f>C36*D36</f>
        <v>0</v>
      </c>
    </row>
    <row r="37" spans="1:12">
      <c r="D37" s="35"/>
    </row>
    <row r="38" spans="1:12">
      <c r="A38" s="240">
        <f>MAX(A27:A37)+0.01</f>
        <v>1.02</v>
      </c>
      <c r="B38" s="207" t="s">
        <v>48</v>
      </c>
      <c r="C38" s="208"/>
      <c r="D38" s="35"/>
      <c r="E38" s="36"/>
    </row>
    <row r="39" spans="1:12" ht="28.5">
      <c r="A39" s="206"/>
      <c r="B39" s="207" t="s">
        <v>47</v>
      </c>
      <c r="C39" s="208"/>
      <c r="D39" s="35"/>
      <c r="E39" s="36"/>
    </row>
    <row r="40" spans="1:12">
      <c r="A40" s="206"/>
      <c r="B40" s="207" t="s">
        <v>0</v>
      </c>
      <c r="C40" s="208">
        <v>16</v>
      </c>
      <c r="D40" s="35"/>
      <c r="E40" s="36">
        <f>C40*D40</f>
        <v>0</v>
      </c>
    </row>
    <row r="41" spans="1:12">
      <c r="A41" s="206"/>
      <c r="B41" s="207"/>
      <c r="C41" s="208"/>
      <c r="D41" s="35"/>
      <c r="E41" s="36"/>
    </row>
    <row r="42" spans="1:12">
      <c r="A42" s="206"/>
      <c r="B42" s="270" t="s">
        <v>46</v>
      </c>
      <c r="C42" s="208"/>
      <c r="D42" s="35"/>
    </row>
    <row r="43" spans="1:12">
      <c r="A43" s="206" t="s">
        <v>7</v>
      </c>
      <c r="B43" s="270" t="s">
        <v>45</v>
      </c>
      <c r="C43" s="208"/>
      <c r="D43" s="35"/>
    </row>
    <row r="44" spans="1:12" ht="85.5">
      <c r="A44" s="206"/>
      <c r="B44" s="272" t="s">
        <v>75</v>
      </c>
      <c r="C44" s="208"/>
      <c r="D44" s="35"/>
    </row>
    <row r="45" spans="1:12">
      <c r="A45" s="206"/>
      <c r="B45" s="272"/>
      <c r="C45" s="208"/>
      <c r="D45" s="35"/>
    </row>
    <row r="46" spans="1:12">
      <c r="A46" s="240">
        <f>MAX(A30:A45)+0.01</f>
        <v>1.03</v>
      </c>
      <c r="B46" s="207" t="s">
        <v>82</v>
      </c>
      <c r="C46" s="208"/>
      <c r="D46" s="35"/>
    </row>
    <row r="47" spans="1:12" ht="28.5">
      <c r="A47" s="206"/>
      <c r="B47" s="207" t="s">
        <v>99</v>
      </c>
      <c r="D47" s="35"/>
    </row>
    <row r="48" spans="1:12" s="209" customFormat="1">
      <c r="A48" s="206"/>
      <c r="B48" s="207" t="s">
        <v>8</v>
      </c>
      <c r="C48" s="208">
        <v>135</v>
      </c>
      <c r="D48" s="35"/>
      <c r="E48" s="36">
        <f>C48*D48</f>
        <v>0</v>
      </c>
      <c r="G48" s="210"/>
      <c r="H48" s="211"/>
      <c r="I48" s="211"/>
      <c r="J48" s="211"/>
      <c r="K48" s="211"/>
      <c r="L48" s="211"/>
    </row>
    <row r="49" spans="1:12">
      <c r="A49" s="206"/>
      <c r="B49" s="207"/>
      <c r="C49" s="208"/>
      <c r="D49" s="35"/>
      <c r="E49" s="36"/>
    </row>
    <row r="50" spans="1:12">
      <c r="A50" s="240">
        <f>MAX(A27:A46)+0.01</f>
        <v>1.04</v>
      </c>
      <c r="B50" s="207" t="s">
        <v>44</v>
      </c>
      <c r="C50" s="208"/>
      <c r="D50" s="35"/>
    </row>
    <row r="51" spans="1:12" ht="28.5">
      <c r="A51" s="206"/>
      <c r="B51" s="274" t="s">
        <v>43</v>
      </c>
      <c r="D51" s="35"/>
    </row>
    <row r="52" spans="1:12">
      <c r="A52" s="206" t="s">
        <v>7</v>
      </c>
      <c r="B52" s="274" t="s">
        <v>76</v>
      </c>
      <c r="D52" s="35"/>
    </row>
    <row r="53" spans="1:12">
      <c r="A53" s="206"/>
      <c r="B53" s="207" t="s">
        <v>6</v>
      </c>
      <c r="C53" s="208">
        <v>8</v>
      </c>
      <c r="D53" s="35"/>
      <c r="E53" s="36">
        <f>C53*D53</f>
        <v>0</v>
      </c>
    </row>
    <row r="54" spans="1:12">
      <c r="A54" s="206"/>
      <c r="B54" s="207"/>
      <c r="C54" s="208"/>
      <c r="D54" s="35"/>
      <c r="E54" s="36"/>
    </row>
    <row r="55" spans="1:12">
      <c r="A55" s="240">
        <f>MAX(A32:A51)+0.01</f>
        <v>1.05</v>
      </c>
      <c r="B55" s="207" t="s">
        <v>691</v>
      </c>
      <c r="C55" s="208"/>
      <c r="D55" s="35"/>
    </row>
    <row r="56" spans="1:12" ht="28.5">
      <c r="A56" s="206"/>
      <c r="B56" s="274" t="s">
        <v>692</v>
      </c>
      <c r="D56" s="35"/>
    </row>
    <row r="57" spans="1:12">
      <c r="A57" s="206" t="s">
        <v>7</v>
      </c>
      <c r="B57" s="274" t="s">
        <v>76</v>
      </c>
      <c r="D57" s="35"/>
    </row>
    <row r="58" spans="1:12">
      <c r="A58" s="206"/>
      <c r="B58" s="207" t="s">
        <v>6</v>
      </c>
      <c r="C58" s="208">
        <v>2</v>
      </c>
      <c r="D58" s="35"/>
      <c r="E58" s="36">
        <f>C58*D58</f>
        <v>0</v>
      </c>
    </row>
    <row r="59" spans="1:12" s="209" customFormat="1">
      <c r="A59" s="206"/>
      <c r="B59" s="207"/>
      <c r="C59" s="208"/>
      <c r="D59" s="35"/>
      <c r="E59" s="36"/>
      <c r="G59" s="210"/>
      <c r="H59" s="211"/>
      <c r="I59" s="211"/>
      <c r="J59" s="211"/>
      <c r="K59" s="211"/>
      <c r="L59" s="211"/>
    </row>
    <row r="60" spans="1:12" s="162" customFormat="1">
      <c r="A60" s="240">
        <f>MAX(A21:A59)+0.01</f>
        <v>1.06</v>
      </c>
      <c r="B60" s="207" t="s">
        <v>4</v>
      </c>
      <c r="C60" s="208"/>
      <c r="D60" s="38"/>
      <c r="E60" s="37"/>
    </row>
    <row r="61" spans="1:12" s="162" customFormat="1" ht="28.5">
      <c r="A61" s="206"/>
      <c r="B61" s="274" t="s">
        <v>157</v>
      </c>
      <c r="C61" s="208"/>
      <c r="D61" s="38"/>
      <c r="E61" s="37"/>
    </row>
    <row r="62" spans="1:12" s="162" customFormat="1">
      <c r="A62" s="206"/>
      <c r="B62" s="207" t="s">
        <v>6</v>
      </c>
      <c r="C62" s="208">
        <v>1</v>
      </c>
      <c r="D62" s="35"/>
      <c r="E62" s="36">
        <f>C62*D62</f>
        <v>0</v>
      </c>
    </row>
    <row r="63" spans="1:12">
      <c r="A63" s="206"/>
      <c r="B63" s="207"/>
      <c r="C63" s="208"/>
      <c r="D63" s="35"/>
      <c r="E63" s="36"/>
    </row>
    <row r="64" spans="1:12">
      <c r="A64" s="240">
        <f>MAX(A37:A63)+0.01</f>
        <v>1.07</v>
      </c>
      <c r="B64" s="207" t="s">
        <v>4</v>
      </c>
      <c r="C64" s="208"/>
      <c r="D64" s="35"/>
    </row>
    <row r="65" spans="1:9">
      <c r="A65" s="206"/>
      <c r="B65" s="207" t="s">
        <v>207</v>
      </c>
      <c r="C65" s="208"/>
      <c r="D65" s="35"/>
    </row>
    <row r="66" spans="1:9">
      <c r="A66" s="206" t="s">
        <v>7</v>
      </c>
      <c r="B66" s="207" t="s">
        <v>160</v>
      </c>
      <c r="C66" s="208"/>
      <c r="D66" s="35"/>
    </row>
    <row r="67" spans="1:9">
      <c r="A67" s="206"/>
      <c r="B67" s="207" t="s">
        <v>5</v>
      </c>
      <c r="C67" s="208">
        <v>15</v>
      </c>
      <c r="D67" s="35"/>
      <c r="E67" s="36">
        <f>C67*D67</f>
        <v>0</v>
      </c>
    </row>
    <row r="68" spans="1:9">
      <c r="A68" s="206"/>
      <c r="B68" s="207"/>
      <c r="C68" s="208"/>
      <c r="D68" s="35"/>
      <c r="E68" s="36"/>
    </row>
    <row r="69" spans="1:9">
      <c r="A69" s="240">
        <f>MAX(A42:A68)+0.01</f>
        <v>1.08</v>
      </c>
      <c r="B69" s="207" t="s">
        <v>4</v>
      </c>
      <c r="C69" s="208"/>
      <c r="D69" s="35"/>
    </row>
    <row r="70" spans="1:9">
      <c r="A70" s="206"/>
      <c r="B70" s="207" t="s">
        <v>159</v>
      </c>
      <c r="C70" s="208"/>
      <c r="D70" s="35"/>
    </row>
    <row r="71" spans="1:9">
      <c r="A71" s="206" t="s">
        <v>7</v>
      </c>
      <c r="B71" s="207" t="s">
        <v>160</v>
      </c>
      <c r="C71" s="208"/>
      <c r="D71" s="35"/>
    </row>
    <row r="72" spans="1:9">
      <c r="A72" s="206"/>
      <c r="B72" s="207" t="s">
        <v>5</v>
      </c>
      <c r="C72" s="208">
        <v>42</v>
      </c>
      <c r="D72" s="35"/>
      <c r="E72" s="36">
        <f>C72*D72</f>
        <v>0</v>
      </c>
    </row>
    <row r="73" spans="1:9">
      <c r="A73" s="206"/>
      <c r="B73" s="207"/>
      <c r="C73" s="208"/>
      <c r="D73" s="35"/>
      <c r="E73" s="36"/>
    </row>
    <row r="74" spans="1:9">
      <c r="A74" s="240">
        <f>MAX(A47:A73)+0.01</f>
        <v>1.0900000000000001</v>
      </c>
      <c r="B74" s="207" t="s">
        <v>4</v>
      </c>
      <c r="C74" s="208"/>
      <c r="D74" s="35"/>
    </row>
    <row r="75" spans="1:9">
      <c r="A75" s="206"/>
      <c r="B75" s="207" t="s">
        <v>689</v>
      </c>
      <c r="C75" s="208"/>
      <c r="D75" s="35"/>
    </row>
    <row r="76" spans="1:9">
      <c r="A76" s="206" t="s">
        <v>7</v>
      </c>
      <c r="B76" s="207" t="s">
        <v>160</v>
      </c>
      <c r="C76" s="208"/>
      <c r="D76" s="35"/>
    </row>
    <row r="77" spans="1:9">
      <c r="A77" s="206"/>
      <c r="B77" s="207" t="s">
        <v>6</v>
      </c>
      <c r="C77" s="208">
        <v>3</v>
      </c>
      <c r="D77" s="35"/>
      <c r="E77" s="36">
        <f>C77*D77</f>
        <v>0</v>
      </c>
      <c r="F77" s="211"/>
      <c r="G77" s="273"/>
      <c r="H77" s="37"/>
      <c r="I77" s="37"/>
    </row>
    <row r="78" spans="1:9">
      <c r="A78" s="206"/>
      <c r="B78" s="207"/>
      <c r="C78" s="208"/>
      <c r="D78" s="35"/>
      <c r="E78" s="36"/>
      <c r="F78" s="211"/>
      <c r="G78" s="273"/>
      <c r="H78" s="37"/>
      <c r="I78" s="37"/>
    </row>
    <row r="79" spans="1:9">
      <c r="A79" s="240">
        <f>MAX(A29:A78)+0.01</f>
        <v>1.1000000000000001</v>
      </c>
      <c r="B79" s="207" t="s">
        <v>4</v>
      </c>
      <c r="C79" s="275"/>
      <c r="D79" s="39"/>
      <c r="E79" s="40"/>
      <c r="F79" s="211"/>
      <c r="G79" s="273"/>
      <c r="H79" s="37"/>
      <c r="I79" s="37"/>
    </row>
    <row r="80" spans="1:9">
      <c r="A80" s="206"/>
      <c r="B80" s="207" t="s">
        <v>158</v>
      </c>
      <c r="C80" s="275"/>
      <c r="D80" s="39"/>
      <c r="E80" s="40"/>
      <c r="F80" s="211"/>
      <c r="G80" s="273"/>
      <c r="H80" s="37"/>
      <c r="I80" s="37"/>
    </row>
    <row r="81" spans="1:9">
      <c r="A81" s="206" t="s">
        <v>7</v>
      </c>
      <c r="B81" s="207" t="s">
        <v>200</v>
      </c>
      <c r="C81" s="275"/>
      <c r="D81" s="39"/>
      <c r="E81" s="40"/>
      <c r="F81" s="211"/>
      <c r="G81" s="273"/>
      <c r="H81" s="37"/>
      <c r="I81" s="37"/>
    </row>
    <row r="82" spans="1:9">
      <c r="A82" s="206"/>
      <c r="B82" s="207" t="s">
        <v>121</v>
      </c>
      <c r="C82" s="275">
        <v>83</v>
      </c>
      <c r="D82" s="39"/>
      <c r="E82" s="40">
        <f>C82*D82</f>
        <v>0</v>
      </c>
      <c r="F82" s="211"/>
      <c r="G82" s="273"/>
      <c r="H82" s="37"/>
      <c r="I82" s="37"/>
    </row>
    <row r="83" spans="1:9">
      <c r="A83" s="206"/>
      <c r="B83" s="207"/>
      <c r="C83" s="208"/>
      <c r="D83" s="35"/>
      <c r="E83" s="36"/>
    </row>
    <row r="84" spans="1:9">
      <c r="A84" s="240">
        <f>MAX(A63:A83)+0.01</f>
        <v>1.1100000000000001</v>
      </c>
      <c r="B84" s="207" t="s">
        <v>42</v>
      </c>
      <c r="C84" s="208"/>
      <c r="D84" s="35"/>
    </row>
    <row r="85" spans="1:9" ht="28.5">
      <c r="A85" s="206"/>
      <c r="B85" s="207" t="s">
        <v>41</v>
      </c>
      <c r="C85" s="208"/>
      <c r="D85" s="35"/>
    </row>
    <row r="86" spans="1:9">
      <c r="A86" s="206" t="s">
        <v>7</v>
      </c>
      <c r="B86" s="207" t="s">
        <v>672</v>
      </c>
      <c r="C86" s="208"/>
      <c r="D86" s="35"/>
    </row>
    <row r="87" spans="1:9">
      <c r="A87" s="206"/>
      <c r="B87" s="207" t="s">
        <v>8</v>
      </c>
      <c r="C87" s="208">
        <v>329</v>
      </c>
      <c r="D87" s="35"/>
      <c r="E87" s="36">
        <f>C87*D87</f>
        <v>0</v>
      </c>
    </row>
    <row r="88" spans="1:9">
      <c r="A88" s="206"/>
      <c r="B88" s="207"/>
      <c r="C88" s="208"/>
      <c r="D88" s="35"/>
      <c r="E88" s="36"/>
    </row>
    <row r="89" spans="1:9">
      <c r="A89" s="240">
        <f>MAX(A84:A88)+0.01</f>
        <v>1.1200000000000001</v>
      </c>
      <c r="B89" s="207" t="s">
        <v>40</v>
      </c>
      <c r="C89" s="275"/>
      <c r="D89" s="39"/>
      <c r="E89" s="40"/>
    </row>
    <row r="90" spans="1:9">
      <c r="A90" s="206"/>
      <c r="B90" s="207" t="s">
        <v>59</v>
      </c>
      <c r="C90" s="275"/>
      <c r="D90" s="39"/>
      <c r="E90" s="40"/>
    </row>
    <row r="91" spans="1:9">
      <c r="A91" s="206"/>
      <c r="B91" s="207" t="s">
        <v>5</v>
      </c>
      <c r="C91" s="275">
        <v>20</v>
      </c>
      <c r="D91" s="39"/>
      <c r="E91" s="40">
        <f>C91*D91</f>
        <v>0</v>
      </c>
    </row>
    <row r="92" spans="1:9">
      <c r="A92" s="206"/>
      <c r="B92" s="207"/>
      <c r="C92" s="208"/>
      <c r="D92" s="35"/>
      <c r="E92" s="36"/>
    </row>
    <row r="93" spans="1:9">
      <c r="A93" s="240">
        <f>MAX(A69:A92)+0.01</f>
        <v>1.1300000000000001</v>
      </c>
      <c r="B93" s="207" t="s">
        <v>201</v>
      </c>
      <c r="C93" s="208"/>
      <c r="D93" s="35"/>
    </row>
    <row r="94" spans="1:9" ht="28.5">
      <c r="A94" s="206"/>
      <c r="B94" s="207" t="s">
        <v>202</v>
      </c>
      <c r="C94" s="208"/>
      <c r="D94" s="35"/>
    </row>
    <row r="95" spans="1:9" ht="42.75">
      <c r="A95" s="206" t="s">
        <v>7</v>
      </c>
      <c r="B95" s="207" t="s">
        <v>693</v>
      </c>
      <c r="C95" s="208"/>
      <c r="D95" s="35"/>
    </row>
    <row r="96" spans="1:9">
      <c r="A96" s="206"/>
      <c r="B96" s="207" t="s">
        <v>8</v>
      </c>
      <c r="C96" s="208">
        <v>10</v>
      </c>
      <c r="D96" s="35"/>
      <c r="E96" s="36">
        <f>C96*D96</f>
        <v>0</v>
      </c>
    </row>
    <row r="97" spans="1:5">
      <c r="A97" s="206"/>
      <c r="B97" s="207"/>
      <c r="C97" s="208"/>
      <c r="D97" s="35"/>
      <c r="E97" s="36"/>
    </row>
    <row r="98" spans="1:5">
      <c r="A98" s="240">
        <f>MAX(A77:A96)+0.01</f>
        <v>1.1400000000000001</v>
      </c>
      <c r="B98" s="207" t="s">
        <v>162</v>
      </c>
      <c r="C98" s="275"/>
      <c r="D98" s="39"/>
      <c r="E98" s="40"/>
    </row>
    <row r="99" spans="1:5" ht="28.5">
      <c r="A99" s="206"/>
      <c r="B99" s="276" t="s">
        <v>161</v>
      </c>
      <c r="C99" s="275"/>
      <c r="D99" s="39"/>
      <c r="E99" s="40"/>
    </row>
    <row r="100" spans="1:5">
      <c r="A100" s="206" t="s">
        <v>7</v>
      </c>
      <c r="B100" s="207" t="s">
        <v>79</v>
      </c>
      <c r="C100" s="275"/>
      <c r="D100" s="39"/>
      <c r="E100" s="40"/>
    </row>
    <row r="101" spans="1:5">
      <c r="A101" s="206"/>
      <c r="B101" s="207" t="s">
        <v>8</v>
      </c>
      <c r="C101" s="275">
        <v>9</v>
      </c>
      <c r="D101" s="39"/>
      <c r="E101" s="40">
        <f>C101*D101</f>
        <v>0</v>
      </c>
    </row>
    <row r="102" spans="1:5">
      <c r="A102" s="206"/>
      <c r="B102" s="207"/>
      <c r="C102" s="275"/>
      <c r="D102" s="39"/>
      <c r="E102" s="40"/>
    </row>
    <row r="103" spans="1:5">
      <c r="A103" s="240">
        <f>MAX(A98:A102)+0.01</f>
        <v>1.1500000000000001</v>
      </c>
      <c r="B103" s="207" t="s">
        <v>100</v>
      </c>
      <c r="C103" s="275"/>
      <c r="D103" s="39"/>
      <c r="E103" s="40"/>
    </row>
    <row r="104" spans="1:5" ht="28.5">
      <c r="A104" s="206"/>
      <c r="B104" s="207" t="s">
        <v>39</v>
      </c>
      <c r="C104" s="275"/>
      <c r="D104" s="39"/>
      <c r="E104" s="40"/>
    </row>
    <row r="105" spans="1:5">
      <c r="A105" s="206"/>
      <c r="B105" s="207" t="s">
        <v>5</v>
      </c>
      <c r="C105" s="275">
        <v>21</v>
      </c>
      <c r="D105" s="39"/>
      <c r="E105" s="40">
        <f>C105*D105</f>
        <v>0</v>
      </c>
    </row>
    <row r="106" spans="1:5">
      <c r="A106" s="206"/>
      <c r="B106" s="207"/>
      <c r="C106" s="275"/>
      <c r="D106" s="39"/>
      <c r="E106" s="40"/>
    </row>
    <row r="107" spans="1:5">
      <c r="A107" s="240">
        <f>MAX(A53:A105)+0.01</f>
        <v>1.1600000000000001</v>
      </c>
      <c r="B107" s="207" t="s">
        <v>4</v>
      </c>
      <c r="C107" s="275"/>
      <c r="D107" s="39"/>
      <c r="E107" s="40"/>
    </row>
    <row r="108" spans="1:5">
      <c r="A108" s="206" t="s">
        <v>7</v>
      </c>
      <c r="B108" s="207" t="s">
        <v>670</v>
      </c>
      <c r="C108" s="275"/>
      <c r="D108" s="39"/>
      <c r="E108" s="40"/>
    </row>
    <row r="109" spans="1:5">
      <c r="A109" s="206"/>
      <c r="B109" s="207" t="s">
        <v>6</v>
      </c>
      <c r="C109" s="275">
        <v>1</v>
      </c>
      <c r="D109" s="39"/>
      <c r="E109" s="40">
        <f>C109*D109</f>
        <v>0</v>
      </c>
    </row>
    <row r="110" spans="1:5">
      <c r="A110" s="206"/>
      <c r="B110" s="207"/>
      <c r="C110" s="275"/>
      <c r="D110" s="39"/>
      <c r="E110" s="40"/>
    </row>
    <row r="111" spans="1:5">
      <c r="A111" s="240">
        <f>MAX(A62:A109)+0.01</f>
        <v>1.1700000000000002</v>
      </c>
      <c r="B111" s="207" t="s">
        <v>4</v>
      </c>
      <c r="C111" s="275"/>
      <c r="D111" s="39"/>
      <c r="E111" s="40"/>
    </row>
    <row r="112" spans="1:5" ht="57">
      <c r="A112" s="206" t="s">
        <v>7</v>
      </c>
      <c r="B112" s="207" t="s">
        <v>686</v>
      </c>
      <c r="C112" s="275"/>
      <c r="D112" s="39"/>
      <c r="E112" s="40"/>
    </row>
    <row r="113" spans="1:9">
      <c r="A113" s="206"/>
      <c r="B113" s="207" t="s">
        <v>121</v>
      </c>
      <c r="C113" s="275">
        <v>20</v>
      </c>
      <c r="D113" s="39"/>
      <c r="E113" s="40">
        <f>C113*D113</f>
        <v>0</v>
      </c>
    </row>
    <row r="114" spans="1:9">
      <c r="A114" s="206"/>
      <c r="B114" s="207"/>
      <c r="C114" s="275"/>
      <c r="D114" s="39"/>
      <c r="E114" s="40"/>
    </row>
    <row r="115" spans="1:9">
      <c r="A115" s="206"/>
      <c r="B115" s="207"/>
      <c r="C115" s="275"/>
      <c r="D115" s="39"/>
      <c r="E115" s="40"/>
    </row>
    <row r="116" spans="1:9">
      <c r="A116" s="206"/>
      <c r="B116" s="270" t="s">
        <v>101</v>
      </c>
      <c r="C116" s="208"/>
      <c r="D116" s="35"/>
      <c r="E116" s="36"/>
      <c r="H116" s="37"/>
      <c r="I116" s="37"/>
    </row>
    <row r="117" spans="1:9">
      <c r="A117" s="206"/>
      <c r="B117" s="270"/>
      <c r="C117" s="208"/>
      <c r="D117" s="35"/>
      <c r="E117" s="36"/>
      <c r="H117" s="37"/>
      <c r="I117" s="37"/>
    </row>
    <row r="118" spans="1:9">
      <c r="A118" s="240">
        <f>MAX(A98:A117)+0.01</f>
        <v>1.1800000000000002</v>
      </c>
      <c r="B118" s="277" t="s">
        <v>4</v>
      </c>
      <c r="C118" s="208"/>
      <c r="D118" s="41"/>
      <c r="E118" s="42"/>
      <c r="H118" s="37"/>
      <c r="I118" s="37"/>
    </row>
    <row r="119" spans="1:9" ht="28.5">
      <c r="A119" s="278"/>
      <c r="B119" s="277" t="s">
        <v>106</v>
      </c>
      <c r="C119" s="208"/>
      <c r="D119" s="41"/>
      <c r="E119" s="42"/>
      <c r="H119" s="37"/>
      <c r="I119" s="37"/>
    </row>
    <row r="120" spans="1:9">
      <c r="A120" s="278"/>
      <c r="B120" s="277" t="s">
        <v>142</v>
      </c>
      <c r="C120" s="208">
        <v>1</v>
      </c>
      <c r="D120" s="41"/>
      <c r="E120" s="42">
        <f>C120*D120</f>
        <v>0</v>
      </c>
      <c r="H120" s="37"/>
      <c r="I120" s="37"/>
    </row>
    <row r="121" spans="1:9" s="162" customFormat="1">
      <c r="A121" s="206"/>
      <c r="B121" s="207"/>
      <c r="C121" s="275"/>
      <c r="D121" s="39"/>
      <c r="E121" s="40"/>
      <c r="F121" s="160"/>
      <c r="G121" s="210"/>
    </row>
    <row r="122" spans="1:9" s="229" customFormat="1">
      <c r="A122" s="197">
        <f>MAX(A96:A121)+0.01</f>
        <v>1.1900000000000002</v>
      </c>
      <c r="B122" s="203" t="s">
        <v>4</v>
      </c>
      <c r="C122" s="275"/>
      <c r="D122" s="23"/>
      <c r="E122" s="279"/>
      <c r="F122" s="160"/>
      <c r="G122" s="210"/>
    </row>
    <row r="123" spans="1:9" s="229" customFormat="1" ht="28.5">
      <c r="A123" s="195"/>
      <c r="B123" s="203" t="s">
        <v>113</v>
      </c>
      <c r="C123" s="275"/>
      <c r="D123" s="23"/>
      <c r="E123" s="279"/>
      <c r="F123" s="160"/>
      <c r="G123" s="210"/>
    </row>
    <row r="124" spans="1:9" s="229" customFormat="1">
      <c r="A124" s="195" t="s">
        <v>7</v>
      </c>
      <c r="B124" s="203" t="s">
        <v>114</v>
      </c>
      <c r="C124" s="275"/>
      <c r="D124" s="23"/>
      <c r="E124" s="279"/>
      <c r="F124" s="160"/>
      <c r="G124" s="210"/>
    </row>
    <row r="125" spans="1:9" s="229" customFormat="1">
      <c r="A125" s="195"/>
      <c r="B125" s="203" t="s">
        <v>0</v>
      </c>
      <c r="C125" s="275">
        <v>2</v>
      </c>
      <c r="D125" s="23"/>
      <c r="E125" s="279">
        <f>C125*D125</f>
        <v>0</v>
      </c>
      <c r="F125" s="160"/>
      <c r="G125" s="210"/>
    </row>
    <row r="126" spans="1:9" s="162" customFormat="1">
      <c r="A126" s="206"/>
      <c r="B126" s="207"/>
      <c r="C126" s="200"/>
      <c r="D126" s="35"/>
      <c r="E126" s="36"/>
    </row>
    <row r="127" spans="1:9" s="281" customFormat="1">
      <c r="A127" s="240">
        <f>MAX(A117:A126)+0.01</f>
        <v>1.2000000000000002</v>
      </c>
      <c r="B127" s="277" t="s">
        <v>4</v>
      </c>
      <c r="C127" s="275"/>
      <c r="D127" s="43"/>
      <c r="E127" s="280"/>
    </row>
    <row r="128" spans="1:9" s="281" customFormat="1" ht="57">
      <c r="A128" s="206"/>
      <c r="B128" s="277" t="s">
        <v>181</v>
      </c>
      <c r="C128" s="275"/>
      <c r="D128" s="43"/>
      <c r="E128" s="280"/>
    </row>
    <row r="129" spans="1:9" s="281" customFormat="1" ht="28.5">
      <c r="A129" s="206"/>
      <c r="B129" s="277" t="s">
        <v>182</v>
      </c>
      <c r="C129" s="275"/>
      <c r="D129" s="43"/>
      <c r="E129" s="280"/>
    </row>
    <row r="130" spans="1:9" s="281" customFormat="1">
      <c r="A130" s="206"/>
      <c r="B130" s="277" t="s">
        <v>8</v>
      </c>
      <c r="C130" s="275">
        <v>32</v>
      </c>
      <c r="D130" s="43"/>
      <c r="E130" s="44">
        <f>C130*D130</f>
        <v>0</v>
      </c>
    </row>
    <row r="131" spans="1:9" s="162" customFormat="1">
      <c r="A131" s="206"/>
      <c r="B131" s="207"/>
      <c r="C131" s="200"/>
      <c r="D131" s="35"/>
      <c r="E131" s="36"/>
    </row>
    <row r="132" spans="1:9" s="281" customFormat="1">
      <c r="A132" s="240">
        <f>MAX(A122:A131)+0.01</f>
        <v>1.2100000000000002</v>
      </c>
      <c r="B132" s="277" t="s">
        <v>4</v>
      </c>
      <c r="C132" s="275"/>
      <c r="D132" s="43"/>
      <c r="E132" s="280"/>
    </row>
    <row r="133" spans="1:9" s="281" customFormat="1" ht="99.75">
      <c r="A133" s="206"/>
      <c r="B133" s="277" t="s">
        <v>706</v>
      </c>
      <c r="C133" s="275"/>
      <c r="D133" s="43"/>
      <c r="E133" s="280"/>
    </row>
    <row r="134" spans="1:9" s="281" customFormat="1">
      <c r="A134" s="206"/>
      <c r="B134" s="277" t="s">
        <v>8</v>
      </c>
      <c r="C134" s="275">
        <v>35</v>
      </c>
      <c r="D134" s="43"/>
      <c r="E134" s="44">
        <f>C134*D134</f>
        <v>0</v>
      </c>
    </row>
    <row r="135" spans="1:9">
      <c r="A135" s="206"/>
      <c r="B135" s="207"/>
      <c r="C135" s="275"/>
      <c r="D135" s="39"/>
      <c r="E135" s="40"/>
      <c r="H135" s="37"/>
      <c r="I135" s="37"/>
    </row>
    <row r="136" spans="1:9">
      <c r="A136" s="240">
        <f>MAX(A103:A135)+0.01</f>
        <v>1.2200000000000002</v>
      </c>
      <c r="B136" s="207" t="s">
        <v>4</v>
      </c>
      <c r="C136" s="208"/>
      <c r="D136" s="35"/>
      <c r="E136" s="36"/>
      <c r="H136" s="37"/>
      <c r="I136" s="37"/>
    </row>
    <row r="137" spans="1:9" ht="28.5">
      <c r="A137" s="206"/>
      <c r="B137" s="207" t="s">
        <v>143</v>
      </c>
      <c r="C137" s="208"/>
      <c r="D137" s="35"/>
      <c r="E137" s="36"/>
      <c r="H137" s="37"/>
      <c r="I137" s="37"/>
    </row>
    <row r="138" spans="1:9">
      <c r="A138" s="212" t="s">
        <v>7</v>
      </c>
      <c r="B138" s="213" t="s">
        <v>144</v>
      </c>
      <c r="C138" s="214">
        <v>1</v>
      </c>
      <c r="D138" s="46">
        <v>12000</v>
      </c>
      <c r="E138" s="46">
        <f>C138*D138</f>
        <v>12000</v>
      </c>
      <c r="F138" s="215"/>
      <c r="H138" s="37"/>
      <c r="I138" s="37"/>
    </row>
    <row r="139" spans="1:9">
      <c r="A139" s="206"/>
      <c r="B139" s="216"/>
      <c r="C139" s="211"/>
      <c r="D139" s="249"/>
      <c r="E139" s="211"/>
      <c r="H139" s="37"/>
      <c r="I139" s="37"/>
    </row>
    <row r="140" spans="1:9" ht="15.75" thickBot="1">
      <c r="A140" s="283"/>
      <c r="B140" s="284" t="s">
        <v>38</v>
      </c>
      <c r="C140" s="285"/>
      <c r="D140" s="47"/>
      <c r="E140" s="48">
        <f>SUM(E36:E138)</f>
        <v>12000</v>
      </c>
      <c r="H140" s="37"/>
      <c r="I140" s="37"/>
    </row>
    <row r="141" spans="1:9">
      <c r="A141" s="286"/>
      <c r="B141" s="287"/>
      <c r="C141" s="288"/>
      <c r="D141" s="49"/>
      <c r="E141" s="50"/>
      <c r="H141" s="37"/>
      <c r="I141" s="37"/>
    </row>
    <row r="142" spans="1:9">
      <c r="A142" s="269">
        <v>2</v>
      </c>
      <c r="B142" s="270" t="s">
        <v>37</v>
      </c>
      <c r="C142" s="208"/>
      <c r="D142" s="35"/>
      <c r="H142" s="37"/>
      <c r="I142" s="37"/>
    </row>
    <row r="143" spans="1:9">
      <c r="A143" s="206"/>
      <c r="B143" s="270"/>
      <c r="C143" s="208"/>
      <c r="D143" s="35"/>
      <c r="H143" s="37"/>
      <c r="I143" s="37"/>
    </row>
    <row r="144" spans="1:9">
      <c r="A144" s="206"/>
      <c r="B144" s="270" t="s">
        <v>36</v>
      </c>
      <c r="C144" s="208"/>
      <c r="D144" s="35"/>
      <c r="H144" s="37"/>
      <c r="I144" s="37"/>
    </row>
    <row r="145" spans="1:9">
      <c r="A145" s="206"/>
      <c r="B145" s="207"/>
      <c r="C145" s="208"/>
      <c r="D145" s="35"/>
      <c r="H145" s="37"/>
      <c r="I145" s="37"/>
    </row>
    <row r="146" spans="1:9">
      <c r="A146" s="240">
        <f>MAX(A142:A145)+0.01</f>
        <v>2.0099999999999998</v>
      </c>
      <c r="B146" s="207" t="s">
        <v>35</v>
      </c>
      <c r="C146" s="208"/>
      <c r="D146" s="35"/>
    </row>
    <row r="147" spans="1:9" ht="28.5">
      <c r="A147" s="206"/>
      <c r="B147" s="207" t="s">
        <v>34</v>
      </c>
      <c r="C147" s="207"/>
      <c r="D147" s="35"/>
    </row>
    <row r="148" spans="1:9" ht="28.5">
      <c r="A148" s="206" t="s">
        <v>7</v>
      </c>
      <c r="B148" s="207" t="s">
        <v>115</v>
      </c>
      <c r="C148" s="208"/>
      <c r="D148" s="35"/>
    </row>
    <row r="149" spans="1:9">
      <c r="A149" s="206"/>
      <c r="B149" s="207" t="s">
        <v>31</v>
      </c>
      <c r="C149" s="208">
        <v>34</v>
      </c>
      <c r="D149" s="35"/>
      <c r="E149" s="36">
        <f>C149*D149</f>
        <v>0</v>
      </c>
    </row>
    <row r="150" spans="1:9">
      <c r="A150" s="206"/>
      <c r="B150" s="207"/>
      <c r="C150" s="208"/>
      <c r="D150" s="35"/>
      <c r="E150" s="36"/>
    </row>
    <row r="151" spans="1:9">
      <c r="A151" s="240">
        <f>MAX(A136:A146)+0.01</f>
        <v>2.0199999999999996</v>
      </c>
      <c r="B151" s="207" t="s">
        <v>83</v>
      </c>
      <c r="C151" s="208"/>
      <c r="D151" s="35"/>
      <c r="H151" s="37"/>
      <c r="I151" s="37"/>
    </row>
    <row r="152" spans="1:9" ht="28.5">
      <c r="A152" s="206"/>
      <c r="B152" s="207" t="s">
        <v>84</v>
      </c>
      <c r="C152" s="208"/>
      <c r="D152" s="35"/>
      <c r="H152" s="37"/>
      <c r="I152" s="37"/>
    </row>
    <row r="153" spans="1:9" ht="42.75">
      <c r="A153" s="206" t="s">
        <v>7</v>
      </c>
      <c r="B153" s="207" t="s">
        <v>208</v>
      </c>
      <c r="C153" s="208"/>
      <c r="D153" s="35"/>
      <c r="H153" s="37"/>
      <c r="I153" s="37"/>
    </row>
    <row r="154" spans="1:9">
      <c r="A154" s="206"/>
      <c r="B154" s="207" t="s">
        <v>31</v>
      </c>
      <c r="C154" s="208">
        <v>104.7</v>
      </c>
      <c r="D154" s="35"/>
      <c r="E154" s="36">
        <f>C154*D154</f>
        <v>0</v>
      </c>
      <c r="H154" s="37"/>
      <c r="I154" s="37"/>
    </row>
    <row r="155" spans="1:9">
      <c r="A155" s="206"/>
      <c r="B155" s="207"/>
      <c r="C155" s="208"/>
      <c r="D155" s="35"/>
      <c r="E155" s="36"/>
      <c r="H155" s="37"/>
      <c r="I155" s="37"/>
    </row>
    <row r="156" spans="1:9" s="162" customFormat="1">
      <c r="A156" s="240">
        <f>MAX(A146:A154)+0.01</f>
        <v>2.0299999999999994</v>
      </c>
      <c r="B156" s="207" t="s">
        <v>116</v>
      </c>
      <c r="C156" s="208"/>
      <c r="D156" s="35"/>
      <c r="E156" s="36"/>
      <c r="F156" s="160"/>
      <c r="G156" s="210"/>
    </row>
    <row r="157" spans="1:9" s="162" customFormat="1" ht="28.5">
      <c r="A157" s="206"/>
      <c r="B157" s="207" t="s">
        <v>117</v>
      </c>
      <c r="C157" s="208"/>
      <c r="D157" s="35"/>
      <c r="E157" s="36"/>
      <c r="F157" s="160"/>
      <c r="G157" s="210"/>
    </row>
    <row r="158" spans="1:9" s="162" customFormat="1">
      <c r="A158" s="206" t="s">
        <v>7</v>
      </c>
      <c r="B158" s="207" t="s">
        <v>163</v>
      </c>
      <c r="C158" s="208"/>
      <c r="D158" s="35"/>
      <c r="E158" s="36"/>
      <c r="F158" s="160"/>
      <c r="G158" s="210"/>
    </row>
    <row r="159" spans="1:9" s="162" customFormat="1">
      <c r="A159" s="206"/>
      <c r="B159" s="207" t="s">
        <v>15</v>
      </c>
      <c r="C159" s="208">
        <v>27.9</v>
      </c>
      <c r="D159" s="35"/>
      <c r="E159" s="36">
        <f>C159*D159</f>
        <v>0</v>
      </c>
      <c r="F159" s="160"/>
      <c r="G159" s="210"/>
    </row>
    <row r="160" spans="1:9" s="162" customFormat="1">
      <c r="A160" s="206"/>
      <c r="B160" s="207"/>
      <c r="C160" s="208"/>
      <c r="D160" s="35"/>
      <c r="E160" s="36"/>
      <c r="F160" s="160"/>
      <c r="G160" s="210"/>
    </row>
    <row r="161" spans="1:9" s="162" customFormat="1">
      <c r="A161" s="240">
        <f>MAX(A150:A160)+0.01</f>
        <v>2.0399999999999991</v>
      </c>
      <c r="B161" s="207" t="s">
        <v>33</v>
      </c>
      <c r="C161" s="208"/>
      <c r="D161" s="35"/>
      <c r="E161" s="36"/>
      <c r="F161" s="160"/>
      <c r="G161" s="210"/>
    </row>
    <row r="162" spans="1:9" s="162" customFormat="1" ht="28.5">
      <c r="A162" s="206"/>
      <c r="B162" s="207" t="s">
        <v>32</v>
      </c>
      <c r="C162" s="208"/>
      <c r="D162" s="35"/>
      <c r="E162" s="36"/>
      <c r="F162" s="160"/>
      <c r="G162" s="210"/>
    </row>
    <row r="163" spans="1:9" s="162" customFormat="1" ht="42.75">
      <c r="A163" s="206" t="s">
        <v>7</v>
      </c>
      <c r="B163" s="207" t="s">
        <v>209</v>
      </c>
      <c r="C163" s="208"/>
      <c r="D163" s="35"/>
      <c r="E163" s="36"/>
      <c r="F163" s="160"/>
      <c r="G163" s="210"/>
    </row>
    <row r="164" spans="1:9" s="162" customFormat="1">
      <c r="A164" s="206"/>
      <c r="B164" s="207" t="s">
        <v>15</v>
      </c>
      <c r="C164" s="208">
        <v>524.5</v>
      </c>
      <c r="D164" s="35"/>
      <c r="E164" s="36">
        <f>C164*D164</f>
        <v>0</v>
      </c>
      <c r="F164" s="160"/>
      <c r="G164" s="210"/>
    </row>
    <row r="165" spans="1:9">
      <c r="A165" s="206"/>
      <c r="B165" s="207"/>
      <c r="C165" s="208"/>
      <c r="D165" s="35"/>
      <c r="E165" s="36"/>
      <c r="H165" s="37"/>
      <c r="I165" s="37"/>
    </row>
    <row r="166" spans="1:9">
      <c r="A166" s="206"/>
      <c r="B166" s="270" t="s">
        <v>30</v>
      </c>
      <c r="C166" s="275"/>
      <c r="D166" s="35"/>
      <c r="E166" s="36"/>
    </row>
    <row r="167" spans="1:9">
      <c r="A167" s="206"/>
      <c r="B167" s="207"/>
      <c r="C167" s="208"/>
      <c r="D167" s="35"/>
      <c r="E167" s="36"/>
    </row>
    <row r="168" spans="1:9">
      <c r="A168" s="240">
        <f>MAX(A157:A167)+0.01</f>
        <v>2.0499999999999989</v>
      </c>
      <c r="B168" s="207" t="s">
        <v>4</v>
      </c>
      <c r="C168" s="208"/>
      <c r="D168" s="35"/>
      <c r="E168" s="36"/>
    </row>
    <row r="169" spans="1:9">
      <c r="A169" s="206"/>
      <c r="B169" s="207" t="s">
        <v>122</v>
      </c>
      <c r="C169" s="208"/>
      <c r="D169" s="35"/>
      <c r="E169" s="36"/>
    </row>
    <row r="170" spans="1:9">
      <c r="A170" s="206"/>
      <c r="B170" s="207" t="s">
        <v>8</v>
      </c>
      <c r="C170" s="208">
        <v>624.70000000000005</v>
      </c>
      <c r="D170" s="35"/>
      <c r="E170" s="36">
        <f>C170*D170</f>
        <v>0</v>
      </c>
    </row>
    <row r="171" spans="1:9">
      <c r="D171" s="35"/>
    </row>
    <row r="172" spans="1:9" ht="30">
      <c r="A172" s="206"/>
      <c r="B172" s="270" t="s">
        <v>85</v>
      </c>
      <c r="C172" s="208"/>
      <c r="D172" s="35"/>
      <c r="E172" s="36"/>
    </row>
    <row r="173" spans="1:9">
      <c r="A173" s="206"/>
      <c r="B173" s="270"/>
      <c r="C173" s="208"/>
      <c r="D173" s="35"/>
      <c r="E173" s="36"/>
    </row>
    <row r="174" spans="1:9">
      <c r="A174" s="240">
        <f>MAX(A166:A173)+0.01</f>
        <v>2.0599999999999987</v>
      </c>
      <c r="B174" s="207" t="s">
        <v>4</v>
      </c>
      <c r="C174" s="208"/>
      <c r="D174" s="35"/>
      <c r="E174" s="36"/>
    </row>
    <row r="175" spans="1:9" ht="28.5">
      <c r="A175" s="206"/>
      <c r="B175" s="274" t="s">
        <v>118</v>
      </c>
      <c r="C175" s="208"/>
      <c r="D175" s="35"/>
      <c r="E175" s="36"/>
    </row>
    <row r="176" spans="1:9">
      <c r="A176" s="206" t="s">
        <v>7</v>
      </c>
      <c r="B176" s="274" t="s">
        <v>164</v>
      </c>
      <c r="C176" s="208"/>
      <c r="D176" s="35"/>
      <c r="E176" s="36"/>
    </row>
    <row r="177" spans="1:9">
      <c r="A177" s="286"/>
      <c r="B177" s="274" t="s">
        <v>15</v>
      </c>
      <c r="C177" s="289">
        <v>27.9</v>
      </c>
      <c r="D177" s="33"/>
      <c r="E177" s="51">
        <f>C177*D177</f>
        <v>0</v>
      </c>
    </row>
    <row r="178" spans="1:9" s="162" customFormat="1">
      <c r="A178" s="206"/>
      <c r="B178" s="270"/>
      <c r="C178" s="208"/>
      <c r="D178" s="35"/>
      <c r="E178" s="36"/>
      <c r="G178" s="187"/>
      <c r="H178" s="188"/>
      <c r="I178" s="188"/>
    </row>
    <row r="179" spans="1:9">
      <c r="A179" s="240">
        <f>MAX(A168:A174)+0.01</f>
        <v>2.0699999999999985</v>
      </c>
      <c r="B179" s="207" t="s">
        <v>165</v>
      </c>
      <c r="C179" s="290"/>
      <c r="D179" s="52"/>
      <c r="E179" s="53"/>
    </row>
    <row r="180" spans="1:9" ht="28.5">
      <c r="A180" s="206"/>
      <c r="B180" s="276" t="s">
        <v>166</v>
      </c>
      <c r="C180" s="276"/>
      <c r="D180" s="52"/>
      <c r="E180" s="53"/>
    </row>
    <row r="181" spans="1:9" ht="28.5">
      <c r="A181" s="206" t="s">
        <v>7</v>
      </c>
      <c r="B181" s="276" t="s">
        <v>203</v>
      </c>
      <c r="C181" s="290"/>
      <c r="D181" s="52"/>
      <c r="E181" s="53"/>
    </row>
    <row r="182" spans="1:9">
      <c r="A182" s="286"/>
      <c r="B182" s="274" t="s">
        <v>15</v>
      </c>
      <c r="C182" s="291">
        <v>394.4</v>
      </c>
      <c r="D182" s="54"/>
      <c r="E182" s="55">
        <f>C182*D182</f>
        <v>0</v>
      </c>
    </row>
    <row r="183" spans="1:9">
      <c r="A183" s="286"/>
      <c r="B183" s="274"/>
      <c r="C183" s="291"/>
      <c r="D183" s="54"/>
      <c r="E183" s="55"/>
    </row>
    <row r="184" spans="1:9">
      <c r="A184" s="286"/>
      <c r="B184" s="270" t="s">
        <v>90</v>
      </c>
      <c r="C184" s="289"/>
      <c r="D184" s="33"/>
      <c r="E184" s="51"/>
      <c r="H184" s="37"/>
      <c r="I184" s="37"/>
    </row>
    <row r="185" spans="1:9" ht="15.75" customHeight="1">
      <c r="A185" s="286"/>
      <c r="B185" s="274"/>
      <c r="C185" s="289"/>
      <c r="D185" s="33"/>
      <c r="E185" s="51"/>
      <c r="H185" s="37"/>
      <c r="I185" s="37"/>
    </row>
    <row r="186" spans="1:9">
      <c r="A186" s="240">
        <f>MAX(A170:A176)+0.01</f>
        <v>2.0699999999999985</v>
      </c>
      <c r="B186" s="207" t="s">
        <v>198</v>
      </c>
      <c r="C186" s="289"/>
      <c r="D186" s="33"/>
      <c r="E186" s="51"/>
      <c r="H186" s="37"/>
      <c r="I186" s="37"/>
    </row>
    <row r="187" spans="1:9" ht="33" customHeight="1">
      <c r="A187" s="286"/>
      <c r="B187" s="274" t="s">
        <v>705</v>
      </c>
      <c r="C187" s="289"/>
      <c r="D187" s="33"/>
      <c r="E187" s="51"/>
      <c r="H187" s="37"/>
      <c r="I187" s="37"/>
    </row>
    <row r="188" spans="1:9" ht="28.5">
      <c r="A188" s="206" t="s">
        <v>7</v>
      </c>
      <c r="B188" s="292" t="s">
        <v>199</v>
      </c>
      <c r="C188" s="208"/>
      <c r="D188" s="35"/>
      <c r="E188" s="36"/>
      <c r="H188" s="37"/>
      <c r="I188" s="37"/>
    </row>
    <row r="189" spans="1:9">
      <c r="A189" s="286"/>
      <c r="B189" s="274" t="s">
        <v>121</v>
      </c>
      <c r="C189" s="289">
        <v>135</v>
      </c>
      <c r="D189" s="33"/>
      <c r="E189" s="51">
        <f>C189*D189</f>
        <v>0</v>
      </c>
      <c r="H189" s="37"/>
      <c r="I189" s="37"/>
    </row>
    <row r="190" spans="1:9">
      <c r="A190" s="286"/>
      <c r="B190" s="274"/>
      <c r="C190" s="289"/>
      <c r="D190" s="33"/>
      <c r="E190" s="51"/>
      <c r="H190" s="37"/>
      <c r="I190" s="37"/>
    </row>
    <row r="191" spans="1:9">
      <c r="A191" s="240">
        <f>MAX(A184:A190)+0.01</f>
        <v>2.0799999999999983</v>
      </c>
      <c r="B191" s="207" t="s">
        <v>28</v>
      </c>
      <c r="C191" s="289"/>
      <c r="D191" s="33"/>
      <c r="E191" s="51"/>
      <c r="H191" s="37"/>
      <c r="I191" s="37"/>
    </row>
    <row r="192" spans="1:9" ht="28.5">
      <c r="A192" s="286"/>
      <c r="B192" s="274" t="s">
        <v>27</v>
      </c>
      <c r="C192" s="289"/>
      <c r="D192" s="33"/>
      <c r="E192" s="51"/>
      <c r="H192" s="37"/>
      <c r="I192" s="37"/>
    </row>
    <row r="193" spans="1:12">
      <c r="A193" s="206" t="s">
        <v>7</v>
      </c>
      <c r="B193" s="292" t="s">
        <v>29</v>
      </c>
      <c r="C193" s="208"/>
      <c r="D193" s="35"/>
      <c r="E193" s="36"/>
      <c r="H193" s="37"/>
      <c r="I193" s="37"/>
    </row>
    <row r="194" spans="1:12">
      <c r="A194" s="286"/>
      <c r="B194" s="274" t="s">
        <v>8</v>
      </c>
      <c r="C194" s="289">
        <v>226.7</v>
      </c>
      <c r="D194" s="33"/>
      <c r="E194" s="51">
        <f>C194*D194</f>
        <v>0</v>
      </c>
      <c r="H194" s="37"/>
      <c r="I194" s="37"/>
    </row>
    <row r="195" spans="1:12">
      <c r="A195" s="286"/>
      <c r="B195" s="274"/>
      <c r="C195" s="289"/>
      <c r="D195" s="33"/>
      <c r="E195" s="51"/>
      <c r="H195" s="37"/>
      <c r="I195" s="37"/>
    </row>
    <row r="196" spans="1:12">
      <c r="A196" s="240">
        <f>MAX(A190:A195)+0.01</f>
        <v>2.0899999999999981</v>
      </c>
      <c r="B196" s="207" t="s">
        <v>26</v>
      </c>
      <c r="C196" s="208"/>
      <c r="D196" s="35"/>
      <c r="E196" s="36"/>
      <c r="H196" s="37"/>
      <c r="I196" s="37"/>
    </row>
    <row r="197" spans="1:12">
      <c r="A197" s="286"/>
      <c r="B197" s="274" t="s">
        <v>25</v>
      </c>
      <c r="C197" s="289"/>
      <c r="D197" s="33"/>
      <c r="E197" s="51"/>
      <c r="H197" s="37"/>
      <c r="I197" s="37"/>
    </row>
    <row r="198" spans="1:12">
      <c r="A198" s="212"/>
      <c r="B198" s="293" t="s">
        <v>8</v>
      </c>
      <c r="C198" s="214">
        <v>226.7</v>
      </c>
      <c r="D198" s="45"/>
      <c r="E198" s="46">
        <f>C198*D198</f>
        <v>0</v>
      </c>
      <c r="H198" s="37"/>
      <c r="I198" s="37"/>
    </row>
    <row r="199" spans="1:12">
      <c r="A199" s="286"/>
      <c r="B199" s="274"/>
      <c r="C199" s="289"/>
      <c r="D199" s="33"/>
      <c r="E199" s="51"/>
      <c r="H199" s="37"/>
      <c r="I199" s="37"/>
    </row>
    <row r="200" spans="1:12" ht="15.75" thickBot="1">
      <c r="A200" s="283"/>
      <c r="B200" s="284" t="s">
        <v>24</v>
      </c>
      <c r="C200" s="285"/>
      <c r="D200" s="47"/>
      <c r="E200" s="48">
        <f>SUM(E148:E199)</f>
        <v>0</v>
      </c>
      <c r="H200" s="37"/>
      <c r="I200" s="37"/>
    </row>
    <row r="201" spans="1:12" s="281" customFormat="1">
      <c r="A201" s="294"/>
      <c r="B201" s="287"/>
      <c r="C201" s="288"/>
      <c r="D201" s="49"/>
      <c r="E201" s="50"/>
      <c r="F201" s="209"/>
      <c r="G201" s="210"/>
    </row>
    <row r="202" spans="1:12">
      <c r="A202" s="269">
        <v>3</v>
      </c>
      <c r="B202" s="270" t="s">
        <v>23</v>
      </c>
      <c r="C202" s="208"/>
      <c r="D202" s="35"/>
      <c r="E202" s="36"/>
    </row>
    <row r="203" spans="1:12">
      <c r="A203" s="206"/>
      <c r="B203" s="207"/>
      <c r="C203" s="208"/>
      <c r="D203" s="35"/>
      <c r="E203" s="36"/>
    </row>
    <row r="204" spans="1:12">
      <c r="A204" s="206"/>
      <c r="B204" s="270" t="s">
        <v>22</v>
      </c>
      <c r="C204" s="208"/>
      <c r="D204" s="35"/>
      <c r="E204" s="36"/>
    </row>
    <row r="205" spans="1:12">
      <c r="A205" s="206"/>
      <c r="B205" s="270"/>
      <c r="C205" s="208"/>
      <c r="D205" s="35"/>
      <c r="E205" s="36"/>
    </row>
    <row r="206" spans="1:12" s="209" customFormat="1">
      <c r="A206" s="206"/>
      <c r="B206" s="270" t="s">
        <v>21</v>
      </c>
      <c r="C206" s="208"/>
      <c r="D206" s="35"/>
      <c r="E206" s="36"/>
      <c r="G206" s="210"/>
      <c r="H206" s="211"/>
      <c r="I206" s="211"/>
      <c r="J206" s="211"/>
      <c r="K206" s="211"/>
      <c r="L206" s="211"/>
    </row>
    <row r="207" spans="1:12" s="209" customFormat="1">
      <c r="A207" s="206"/>
      <c r="B207" s="270"/>
      <c r="C207" s="208"/>
      <c r="D207" s="35"/>
      <c r="E207" s="36"/>
      <c r="G207" s="210"/>
      <c r="H207" s="211"/>
      <c r="I207" s="211"/>
      <c r="J207" s="211"/>
      <c r="K207" s="211"/>
      <c r="L207" s="211"/>
    </row>
    <row r="208" spans="1:12" s="209" customFormat="1">
      <c r="A208" s="240">
        <f>MAX(A179:A207)+0.01</f>
        <v>3.01</v>
      </c>
      <c r="B208" s="207" t="s">
        <v>108</v>
      </c>
      <c r="C208" s="208"/>
      <c r="D208" s="35"/>
      <c r="E208" s="36"/>
      <c r="G208" s="210"/>
      <c r="H208" s="211"/>
      <c r="I208" s="211"/>
      <c r="J208" s="211"/>
      <c r="K208" s="211"/>
      <c r="L208" s="211"/>
    </row>
    <row r="209" spans="1:12" s="209" customFormat="1" ht="28.5">
      <c r="A209" s="206"/>
      <c r="B209" s="207" t="s">
        <v>109</v>
      </c>
      <c r="C209" s="208"/>
      <c r="D209" s="35"/>
      <c r="E209" s="36"/>
      <c r="G209" s="210"/>
      <c r="H209" s="211"/>
      <c r="I209" s="211"/>
      <c r="J209" s="211"/>
      <c r="K209" s="211"/>
      <c r="L209" s="211"/>
    </row>
    <row r="210" spans="1:12" s="209" customFormat="1">
      <c r="A210" s="206" t="s">
        <v>7</v>
      </c>
      <c r="B210" s="207" t="s">
        <v>167</v>
      </c>
      <c r="C210" s="208"/>
      <c r="D210" s="35"/>
      <c r="E210" s="36"/>
      <c r="G210" s="210"/>
      <c r="H210" s="211"/>
      <c r="I210" s="211"/>
      <c r="J210" s="211"/>
      <c r="K210" s="211"/>
      <c r="L210" s="211"/>
    </row>
    <row r="211" spans="1:12" s="209" customFormat="1">
      <c r="A211" s="206"/>
      <c r="B211" s="207" t="s">
        <v>20</v>
      </c>
      <c r="C211" s="208">
        <v>168.3</v>
      </c>
      <c r="D211" s="35"/>
      <c r="E211" s="36">
        <f>C211*D211</f>
        <v>0</v>
      </c>
      <c r="G211" s="210"/>
      <c r="H211" s="211"/>
      <c r="I211" s="211"/>
      <c r="J211" s="211"/>
      <c r="K211" s="211"/>
      <c r="L211" s="211"/>
    </row>
    <row r="212" spans="1:12">
      <c r="D212" s="35"/>
    </row>
    <row r="213" spans="1:12" s="209" customFormat="1">
      <c r="A213" s="206"/>
      <c r="B213" s="270" t="s">
        <v>19</v>
      </c>
      <c r="C213" s="208"/>
      <c r="D213" s="35"/>
      <c r="E213" s="36"/>
      <c r="G213" s="210"/>
      <c r="H213" s="211"/>
      <c r="I213" s="211"/>
      <c r="J213" s="211"/>
      <c r="K213" s="211"/>
      <c r="L213" s="211"/>
    </row>
    <row r="214" spans="1:12" s="209" customFormat="1">
      <c r="A214" s="206"/>
      <c r="B214" s="270"/>
      <c r="C214" s="208"/>
      <c r="D214" s="35"/>
      <c r="E214" s="36"/>
      <c r="G214" s="210"/>
      <c r="H214" s="211"/>
      <c r="I214" s="211"/>
      <c r="J214" s="211"/>
      <c r="K214" s="211"/>
      <c r="L214" s="211"/>
    </row>
    <row r="215" spans="1:12" s="209" customFormat="1">
      <c r="A215" s="240">
        <f>MAX(A197:A214)+0.01</f>
        <v>3.0199999999999996</v>
      </c>
      <c r="B215" s="207" t="s">
        <v>168</v>
      </c>
      <c r="C215" s="208"/>
      <c r="D215" s="35"/>
      <c r="E215" s="36"/>
      <c r="G215" s="210"/>
      <c r="H215" s="211"/>
      <c r="I215" s="211"/>
      <c r="J215" s="211"/>
      <c r="K215" s="211"/>
      <c r="L215" s="211"/>
    </row>
    <row r="216" spans="1:12" s="209" customFormat="1" ht="28.5">
      <c r="A216" s="206"/>
      <c r="B216" s="207" t="s">
        <v>296</v>
      </c>
      <c r="C216" s="208"/>
      <c r="D216" s="35"/>
      <c r="E216" s="36"/>
      <c r="G216" s="210"/>
      <c r="H216" s="211"/>
      <c r="I216" s="211"/>
      <c r="J216" s="211"/>
      <c r="K216" s="211"/>
      <c r="L216" s="211"/>
    </row>
    <row r="217" spans="1:12" s="209" customFormat="1">
      <c r="A217" s="206" t="s">
        <v>7</v>
      </c>
      <c r="B217" s="207" t="s">
        <v>169</v>
      </c>
      <c r="C217" s="208"/>
      <c r="D217" s="35"/>
      <c r="E217" s="36"/>
      <c r="G217" s="210"/>
      <c r="H217" s="211"/>
      <c r="I217" s="211"/>
      <c r="J217" s="211"/>
      <c r="K217" s="211"/>
      <c r="L217" s="211"/>
    </row>
    <row r="218" spans="1:12" s="209" customFormat="1">
      <c r="A218" s="206"/>
      <c r="B218" s="207" t="s">
        <v>16</v>
      </c>
      <c r="C218" s="208">
        <v>266.89999999999998</v>
      </c>
      <c r="D218" s="35"/>
      <c r="E218" s="36">
        <f>C218*D218</f>
        <v>0</v>
      </c>
      <c r="G218" s="210"/>
      <c r="H218" s="211"/>
      <c r="I218" s="211"/>
      <c r="J218" s="211"/>
      <c r="K218" s="211"/>
      <c r="L218" s="211"/>
    </row>
    <row r="219" spans="1:12">
      <c r="A219" s="206"/>
      <c r="B219" s="207"/>
      <c r="C219" s="208"/>
      <c r="D219" s="35"/>
      <c r="E219" s="36"/>
    </row>
    <row r="220" spans="1:12">
      <c r="A220" s="240">
        <f>MAX(A205:A218)+0.01</f>
        <v>3.0299999999999994</v>
      </c>
      <c r="B220" s="207" t="s">
        <v>294</v>
      </c>
      <c r="C220" s="208"/>
      <c r="D220" s="35"/>
      <c r="E220" s="36"/>
    </row>
    <row r="221" spans="1:12" ht="28.5">
      <c r="A221" s="206"/>
      <c r="B221" s="207" t="s">
        <v>295</v>
      </c>
      <c r="C221" s="208"/>
      <c r="D221" s="35"/>
      <c r="E221" s="36"/>
    </row>
    <row r="222" spans="1:12">
      <c r="A222" s="206" t="s">
        <v>7</v>
      </c>
      <c r="B222" s="207" t="s">
        <v>170</v>
      </c>
      <c r="C222" s="208"/>
      <c r="D222" s="35"/>
      <c r="E222" s="36"/>
    </row>
    <row r="223" spans="1:12">
      <c r="A223" s="206"/>
      <c r="B223" s="207" t="s">
        <v>16</v>
      </c>
      <c r="C223" s="208">
        <v>42</v>
      </c>
      <c r="D223" s="35"/>
      <c r="E223" s="36">
        <f>C223*D223</f>
        <v>0</v>
      </c>
    </row>
    <row r="224" spans="1:12" s="209" customFormat="1">
      <c r="A224" s="206"/>
      <c r="B224" s="207"/>
      <c r="C224" s="208"/>
      <c r="D224" s="35"/>
      <c r="E224" s="36"/>
      <c r="G224" s="210"/>
      <c r="H224" s="211"/>
      <c r="I224" s="211"/>
      <c r="J224" s="211"/>
      <c r="K224" s="211"/>
      <c r="L224" s="211"/>
    </row>
    <row r="225" spans="1:9">
      <c r="A225" s="206"/>
      <c r="B225" s="270" t="s">
        <v>18</v>
      </c>
      <c r="C225" s="208"/>
      <c r="D225" s="35"/>
      <c r="E225" s="36"/>
    </row>
    <row r="226" spans="1:9">
      <c r="A226" s="206"/>
      <c r="B226" s="270"/>
      <c r="C226" s="208"/>
      <c r="D226" s="35"/>
      <c r="E226" s="36"/>
    </row>
    <row r="227" spans="1:9" ht="30">
      <c r="A227" s="206"/>
      <c r="B227" s="270" t="s">
        <v>95</v>
      </c>
      <c r="D227" s="35"/>
    </row>
    <row r="228" spans="1:9">
      <c r="A228" s="206"/>
      <c r="B228" s="270"/>
      <c r="D228" s="35"/>
    </row>
    <row r="229" spans="1:9">
      <c r="A229" s="240">
        <f>MAX(A208:A226)+0.01</f>
        <v>3.0399999999999991</v>
      </c>
      <c r="B229" s="207" t="s">
        <v>77</v>
      </c>
      <c r="C229" s="208"/>
      <c r="D229" s="35"/>
      <c r="E229" s="36"/>
    </row>
    <row r="230" spans="1:9" ht="28.5">
      <c r="A230" s="206"/>
      <c r="B230" s="207" t="s">
        <v>78</v>
      </c>
      <c r="C230" s="208"/>
      <c r="D230" s="35"/>
      <c r="E230" s="36"/>
    </row>
    <row r="231" spans="1:9">
      <c r="A231" s="206" t="s">
        <v>7</v>
      </c>
      <c r="B231" s="207" t="s">
        <v>79</v>
      </c>
      <c r="C231" s="208"/>
      <c r="D231" s="35"/>
      <c r="E231" s="36"/>
    </row>
    <row r="232" spans="1:9">
      <c r="A232" s="206"/>
      <c r="B232" s="207" t="s">
        <v>16</v>
      </c>
      <c r="C232" s="208">
        <v>9</v>
      </c>
      <c r="D232" s="35"/>
      <c r="E232" s="36">
        <f>C232*D232</f>
        <v>0</v>
      </c>
    </row>
    <row r="233" spans="1:9">
      <c r="A233" s="206"/>
      <c r="B233" s="270"/>
      <c r="D233" s="35"/>
    </row>
    <row r="234" spans="1:9">
      <c r="A234" s="240">
        <f>MAX(A196:A229)+0.01</f>
        <v>3.0499999999999989</v>
      </c>
      <c r="B234" s="207" t="s">
        <v>80</v>
      </c>
      <c r="C234" s="208"/>
      <c r="D234" s="35"/>
      <c r="E234" s="36"/>
    </row>
    <row r="235" spans="1:9">
      <c r="A235" s="206"/>
      <c r="B235" s="207" t="s">
        <v>81</v>
      </c>
      <c r="C235" s="208"/>
      <c r="D235" s="35"/>
      <c r="E235" s="36"/>
    </row>
    <row r="236" spans="1:9">
      <c r="A236" s="206" t="s">
        <v>7</v>
      </c>
      <c r="B236" s="207" t="s">
        <v>79</v>
      </c>
      <c r="C236" s="208"/>
      <c r="D236" s="35"/>
      <c r="E236" s="36"/>
    </row>
    <row r="237" spans="1:9">
      <c r="A237" s="206"/>
      <c r="B237" s="207" t="s">
        <v>16</v>
      </c>
      <c r="C237" s="208">
        <v>9</v>
      </c>
      <c r="D237" s="35"/>
      <c r="E237" s="36">
        <f>C237*D237</f>
        <v>0</v>
      </c>
    </row>
    <row r="238" spans="1:9">
      <c r="A238" s="206"/>
      <c r="B238" s="270"/>
      <c r="D238" s="35"/>
    </row>
    <row r="239" spans="1:9">
      <c r="A239" s="240">
        <f>MAX(A203:A238)+0.01</f>
        <v>3.0599999999999987</v>
      </c>
      <c r="B239" s="207" t="s">
        <v>171</v>
      </c>
      <c r="C239" s="208"/>
      <c r="D239" s="35"/>
      <c r="E239" s="36"/>
      <c r="H239" s="37"/>
      <c r="I239" s="37"/>
    </row>
    <row r="240" spans="1:9" ht="28.5">
      <c r="A240" s="206"/>
      <c r="B240" s="207" t="s">
        <v>172</v>
      </c>
      <c r="C240" s="208"/>
      <c r="D240" s="35"/>
      <c r="E240" s="36"/>
      <c r="H240" s="37"/>
      <c r="I240" s="37"/>
    </row>
    <row r="241" spans="1:9">
      <c r="A241" s="206" t="s">
        <v>7</v>
      </c>
      <c r="B241" s="207" t="s">
        <v>169</v>
      </c>
      <c r="C241" s="208"/>
      <c r="D241" s="35"/>
      <c r="E241" s="36"/>
      <c r="H241" s="37"/>
      <c r="I241" s="37"/>
    </row>
    <row r="242" spans="1:9">
      <c r="A242" s="206"/>
      <c r="B242" s="207" t="s">
        <v>16</v>
      </c>
      <c r="C242" s="208">
        <v>266.89999999999998</v>
      </c>
      <c r="D242" s="35"/>
      <c r="E242" s="36">
        <f>C242*D242</f>
        <v>0</v>
      </c>
      <c r="H242" s="37"/>
      <c r="I242" s="37"/>
    </row>
    <row r="243" spans="1:9">
      <c r="A243" s="206"/>
      <c r="B243" s="270"/>
      <c r="D243" s="35"/>
    </row>
    <row r="244" spans="1:9">
      <c r="A244" s="240">
        <f>MAX(A207:A243)+0.01</f>
        <v>3.0699999999999985</v>
      </c>
      <c r="B244" s="207" t="s">
        <v>123</v>
      </c>
      <c r="C244" s="208"/>
      <c r="D244" s="35"/>
      <c r="E244" s="36"/>
      <c r="H244" s="37"/>
      <c r="I244" s="37"/>
    </row>
    <row r="245" spans="1:9" ht="28.5">
      <c r="A245" s="206"/>
      <c r="B245" s="207" t="s">
        <v>110</v>
      </c>
      <c r="C245" s="208"/>
      <c r="D245" s="35"/>
      <c r="E245" s="36"/>
      <c r="H245" s="37"/>
      <c r="I245" s="37"/>
    </row>
    <row r="246" spans="1:9">
      <c r="A246" s="206" t="s">
        <v>7</v>
      </c>
      <c r="B246" s="207" t="s">
        <v>129</v>
      </c>
      <c r="C246" s="208"/>
      <c r="D246" s="35"/>
      <c r="E246" s="36"/>
      <c r="H246" s="37"/>
      <c r="I246" s="37"/>
    </row>
    <row r="247" spans="1:9">
      <c r="A247" s="206"/>
      <c r="B247" s="207" t="s">
        <v>16</v>
      </c>
      <c r="C247" s="208">
        <v>363</v>
      </c>
      <c r="D247" s="35"/>
      <c r="E247" s="36">
        <f>C247*D247</f>
        <v>0</v>
      </c>
      <c r="H247" s="37"/>
      <c r="I247" s="37"/>
    </row>
    <row r="248" spans="1:9" s="298" customFormat="1">
      <c r="A248" s="295"/>
      <c r="B248" s="296"/>
      <c r="C248" s="297"/>
      <c r="D248" s="56"/>
      <c r="E248" s="57"/>
    </row>
    <row r="249" spans="1:9">
      <c r="A249" s="206"/>
      <c r="B249" s="270" t="s">
        <v>91</v>
      </c>
      <c r="C249" s="208"/>
      <c r="D249" s="35"/>
      <c r="E249" s="36"/>
    </row>
    <row r="250" spans="1:9">
      <c r="A250" s="206"/>
      <c r="B250" s="270"/>
      <c r="C250" s="208"/>
      <c r="D250" s="35"/>
      <c r="E250" s="36"/>
    </row>
    <row r="251" spans="1:9">
      <c r="A251" s="206"/>
      <c r="B251" s="270" t="s">
        <v>92</v>
      </c>
      <c r="C251" s="208"/>
      <c r="D251" s="35"/>
      <c r="E251" s="36"/>
    </row>
    <row r="252" spans="1:9">
      <c r="A252" s="206"/>
      <c r="B252" s="270"/>
      <c r="C252" s="275"/>
      <c r="D252" s="39"/>
      <c r="E252" s="40"/>
    </row>
    <row r="253" spans="1:9">
      <c r="A253" s="240">
        <f>MAX(A197:A252)+0.01</f>
        <v>3.0799999999999983</v>
      </c>
      <c r="B253" s="207" t="s">
        <v>86</v>
      </c>
      <c r="C253" s="275"/>
      <c r="D253" s="39"/>
      <c r="E253" s="40"/>
    </row>
    <row r="254" spans="1:9" ht="28.5">
      <c r="A254" s="206"/>
      <c r="B254" s="292" t="s">
        <v>87</v>
      </c>
      <c r="C254" s="275"/>
      <c r="D254" s="39"/>
      <c r="E254" s="40"/>
    </row>
    <row r="255" spans="1:9">
      <c r="A255" s="206" t="s">
        <v>7</v>
      </c>
      <c r="B255" s="292" t="s">
        <v>205</v>
      </c>
      <c r="C255" s="275"/>
      <c r="D255" s="39"/>
      <c r="E255" s="40"/>
    </row>
    <row r="256" spans="1:9">
      <c r="A256" s="286"/>
      <c r="B256" s="274" t="s">
        <v>9</v>
      </c>
      <c r="C256" s="299">
        <v>182.5</v>
      </c>
      <c r="D256" s="58"/>
      <c r="E256" s="61">
        <f>C256*D256</f>
        <v>0</v>
      </c>
    </row>
    <row r="257" spans="1:12" s="209" customFormat="1">
      <c r="A257" s="286"/>
      <c r="B257" s="274"/>
      <c r="C257" s="299"/>
      <c r="D257" s="58"/>
      <c r="E257" s="61"/>
      <c r="G257" s="210"/>
      <c r="H257" s="211"/>
      <c r="I257" s="211"/>
      <c r="J257" s="211"/>
      <c r="K257" s="211"/>
      <c r="L257" s="211"/>
    </row>
    <row r="258" spans="1:12" s="209" customFormat="1">
      <c r="A258" s="240">
        <f>MAX(A207:A257)+0.01</f>
        <v>3.0899999999999981</v>
      </c>
      <c r="B258" s="207" t="s">
        <v>88</v>
      </c>
      <c r="C258" s="275"/>
      <c r="D258" s="39"/>
      <c r="E258" s="40"/>
      <c r="G258" s="210"/>
      <c r="H258" s="211"/>
      <c r="I258" s="211"/>
      <c r="J258" s="211"/>
      <c r="K258" s="211"/>
      <c r="L258" s="211"/>
    </row>
    <row r="259" spans="1:12" s="209" customFormat="1" ht="28.5">
      <c r="A259" s="206"/>
      <c r="B259" s="292" t="s">
        <v>89</v>
      </c>
      <c r="C259" s="275"/>
      <c r="D259" s="39"/>
      <c r="E259" s="40"/>
      <c r="G259" s="210"/>
      <c r="H259" s="211"/>
      <c r="I259" s="211"/>
      <c r="J259" s="211"/>
      <c r="K259" s="211"/>
      <c r="L259" s="211"/>
    </row>
    <row r="260" spans="1:12" s="209" customFormat="1">
      <c r="A260" s="206" t="s">
        <v>7</v>
      </c>
      <c r="B260" s="292" t="s">
        <v>206</v>
      </c>
      <c r="C260" s="275"/>
      <c r="D260" s="39"/>
      <c r="E260" s="40"/>
      <c r="G260" s="210"/>
      <c r="H260" s="211"/>
      <c r="I260" s="211"/>
      <c r="J260" s="211"/>
      <c r="K260" s="211"/>
      <c r="L260" s="211"/>
    </row>
    <row r="261" spans="1:12" s="209" customFormat="1">
      <c r="A261" s="286"/>
      <c r="B261" s="274" t="s">
        <v>9</v>
      </c>
      <c r="C261" s="299">
        <v>34</v>
      </c>
      <c r="D261" s="58"/>
      <c r="E261" s="61">
        <f>C261*D261</f>
        <v>0</v>
      </c>
      <c r="G261" s="210"/>
      <c r="H261" s="211"/>
      <c r="I261" s="211"/>
      <c r="J261" s="211"/>
      <c r="K261" s="211"/>
      <c r="L261" s="211"/>
    </row>
    <row r="262" spans="1:12" s="209" customFormat="1">
      <c r="A262" s="286"/>
      <c r="B262" s="274"/>
      <c r="C262" s="299"/>
      <c r="D262" s="58"/>
      <c r="E262" s="61"/>
      <c r="G262" s="210"/>
      <c r="H262" s="211"/>
      <c r="I262" s="211"/>
      <c r="J262" s="211"/>
      <c r="K262" s="211"/>
      <c r="L262" s="211"/>
    </row>
    <row r="263" spans="1:12" s="209" customFormat="1">
      <c r="A263" s="240">
        <f>MAX(A206:A258)+0.01</f>
        <v>3.0999999999999979</v>
      </c>
      <c r="B263" s="207" t="s">
        <v>102</v>
      </c>
      <c r="C263" s="275"/>
      <c r="D263" s="39"/>
      <c r="E263" s="40"/>
      <c r="G263" s="210"/>
      <c r="H263" s="211"/>
      <c r="I263" s="211"/>
      <c r="J263" s="211"/>
      <c r="K263" s="211"/>
      <c r="L263" s="211"/>
    </row>
    <row r="264" spans="1:12" s="209" customFormat="1" ht="28.5">
      <c r="A264" s="206"/>
      <c r="B264" s="292" t="s">
        <v>103</v>
      </c>
      <c r="C264" s="275"/>
      <c r="D264" s="39"/>
      <c r="E264" s="40"/>
      <c r="G264" s="210"/>
      <c r="H264" s="211"/>
      <c r="I264" s="211"/>
      <c r="J264" s="211"/>
      <c r="K264" s="211"/>
      <c r="L264" s="211"/>
    </row>
    <row r="265" spans="1:12" s="209" customFormat="1" ht="28.5">
      <c r="A265" s="206" t="s">
        <v>7</v>
      </c>
      <c r="B265" s="292" t="s">
        <v>297</v>
      </c>
      <c r="C265" s="275"/>
      <c r="D265" s="39"/>
      <c r="E265" s="40"/>
      <c r="G265" s="210"/>
      <c r="H265" s="211"/>
      <c r="I265" s="211"/>
      <c r="J265" s="211"/>
      <c r="K265" s="211"/>
      <c r="L265" s="211"/>
    </row>
    <row r="266" spans="1:12" s="209" customFormat="1">
      <c r="A266" s="286"/>
      <c r="B266" s="274" t="s">
        <v>9</v>
      </c>
      <c r="C266" s="299">
        <v>7</v>
      </c>
      <c r="D266" s="58"/>
      <c r="E266" s="61">
        <f>C266*D266</f>
        <v>0</v>
      </c>
      <c r="G266" s="210"/>
      <c r="H266" s="211"/>
      <c r="I266" s="211"/>
      <c r="J266" s="211"/>
      <c r="K266" s="211"/>
      <c r="L266" s="211"/>
    </row>
    <row r="267" spans="1:12" s="209" customFormat="1">
      <c r="A267" s="286"/>
      <c r="B267" s="274"/>
      <c r="C267" s="299"/>
      <c r="D267" s="58"/>
      <c r="E267" s="61"/>
      <c r="G267" s="210"/>
      <c r="H267" s="211"/>
      <c r="I267" s="211"/>
      <c r="J267" s="211"/>
      <c r="K267" s="211"/>
      <c r="L267" s="211"/>
    </row>
    <row r="268" spans="1:12" s="209" customFormat="1">
      <c r="A268" s="240">
        <f>MAX(A211:A263)+0.01</f>
        <v>3.1099999999999977</v>
      </c>
      <c r="B268" s="207" t="s">
        <v>173</v>
      </c>
      <c r="C268" s="275"/>
      <c r="D268" s="39"/>
      <c r="E268" s="40"/>
      <c r="G268" s="210"/>
      <c r="H268" s="211"/>
      <c r="I268" s="211"/>
      <c r="J268" s="211"/>
      <c r="K268" s="211"/>
      <c r="L268" s="211"/>
    </row>
    <row r="269" spans="1:12" s="209" customFormat="1" ht="28.5">
      <c r="A269" s="206"/>
      <c r="B269" s="292" t="s">
        <v>174</v>
      </c>
      <c r="C269" s="275"/>
      <c r="D269" s="39"/>
      <c r="E269" s="40"/>
      <c r="G269" s="210"/>
      <c r="H269" s="211"/>
      <c r="I269" s="211"/>
      <c r="J269" s="211"/>
      <c r="K269" s="211"/>
      <c r="L269" s="211"/>
    </row>
    <row r="270" spans="1:12" s="209" customFormat="1">
      <c r="A270" s="206" t="s">
        <v>7</v>
      </c>
      <c r="B270" s="292" t="s">
        <v>205</v>
      </c>
      <c r="C270" s="275"/>
      <c r="D270" s="39"/>
      <c r="E270" s="40"/>
      <c r="G270" s="210"/>
      <c r="H270" s="211"/>
      <c r="I270" s="211"/>
      <c r="J270" s="211"/>
      <c r="K270" s="211"/>
      <c r="L270" s="211"/>
    </row>
    <row r="271" spans="1:12" s="209" customFormat="1">
      <c r="A271" s="286"/>
      <c r="B271" s="274" t="s">
        <v>0</v>
      </c>
      <c r="C271" s="299">
        <v>63</v>
      </c>
      <c r="D271" s="58"/>
      <c r="E271" s="61">
        <f>C271*D271</f>
        <v>0</v>
      </c>
      <c r="G271" s="210"/>
      <c r="H271" s="211"/>
      <c r="I271" s="211"/>
      <c r="J271" s="211"/>
      <c r="K271" s="211"/>
      <c r="L271" s="211"/>
    </row>
    <row r="272" spans="1:12" s="209" customFormat="1">
      <c r="A272" s="286"/>
      <c r="B272" s="274"/>
      <c r="C272" s="299"/>
      <c r="D272" s="58"/>
      <c r="E272" s="61"/>
      <c r="G272" s="210"/>
      <c r="H272" s="211"/>
      <c r="I272" s="211"/>
      <c r="J272" s="211"/>
      <c r="K272" s="211"/>
      <c r="L272" s="211"/>
    </row>
    <row r="273" spans="1:7">
      <c r="A273" s="240">
        <f>MAX(A216:A268)+0.01</f>
        <v>3.1199999999999974</v>
      </c>
      <c r="B273" s="207" t="s">
        <v>173</v>
      </c>
      <c r="C273" s="275"/>
      <c r="D273" s="39"/>
      <c r="E273" s="40"/>
    </row>
    <row r="274" spans="1:7" ht="42.75">
      <c r="A274" s="206"/>
      <c r="B274" s="292" t="s">
        <v>204</v>
      </c>
      <c r="C274" s="275"/>
      <c r="D274" s="39"/>
      <c r="E274" s="40"/>
    </row>
    <row r="275" spans="1:7">
      <c r="A275" s="206" t="s">
        <v>7</v>
      </c>
      <c r="B275" s="292" t="s">
        <v>205</v>
      </c>
      <c r="C275" s="275"/>
      <c r="D275" s="39"/>
      <c r="E275" s="40"/>
    </row>
    <row r="276" spans="1:7">
      <c r="A276" s="286"/>
      <c r="B276" s="274" t="s">
        <v>0</v>
      </c>
      <c r="C276" s="299">
        <v>56</v>
      </c>
      <c r="D276" s="58"/>
      <c r="E276" s="61">
        <f>C276*D276</f>
        <v>0</v>
      </c>
    </row>
    <row r="277" spans="1:7" s="301" customFormat="1">
      <c r="A277" s="195"/>
      <c r="B277" s="203"/>
      <c r="C277" s="200"/>
      <c r="D277" s="23"/>
      <c r="E277" s="279"/>
      <c r="F277" s="300"/>
      <c r="G277" s="210"/>
    </row>
    <row r="278" spans="1:7">
      <c r="A278" s="240">
        <f>MAX(A257:A271)+0.01</f>
        <v>3.1199999999999974</v>
      </c>
      <c r="B278" s="207" t="s">
        <v>111</v>
      </c>
      <c r="C278" s="275"/>
      <c r="D278" s="39"/>
      <c r="E278" s="40"/>
    </row>
    <row r="279" spans="1:7" ht="28.5">
      <c r="A279" s="206"/>
      <c r="B279" s="292" t="s">
        <v>695</v>
      </c>
      <c r="C279" s="275"/>
      <c r="D279" s="39"/>
      <c r="E279" s="40"/>
    </row>
    <row r="280" spans="1:7">
      <c r="A280" s="206" t="s">
        <v>7</v>
      </c>
      <c r="B280" s="292" t="s">
        <v>205</v>
      </c>
      <c r="C280" s="275"/>
      <c r="D280" s="39"/>
      <c r="E280" s="40"/>
    </row>
    <row r="281" spans="1:7">
      <c r="A281" s="206"/>
      <c r="B281" s="292" t="s">
        <v>9</v>
      </c>
      <c r="C281" s="275">
        <v>216.1</v>
      </c>
      <c r="D281" s="39"/>
      <c r="E281" s="40">
        <f>C281*D281</f>
        <v>0</v>
      </c>
    </row>
    <row r="282" spans="1:7">
      <c r="A282" s="206"/>
      <c r="B282" s="292"/>
      <c r="C282" s="275"/>
      <c r="D282" s="39"/>
      <c r="E282" s="40"/>
    </row>
    <row r="283" spans="1:7">
      <c r="A283" s="240">
        <f>MAX(A261:A275)+0.01</f>
        <v>3.1299999999999972</v>
      </c>
      <c r="B283" s="207" t="s">
        <v>694</v>
      </c>
      <c r="C283" s="275"/>
      <c r="D283" s="39"/>
      <c r="E283" s="40"/>
    </row>
    <row r="284" spans="1:7" ht="28.5">
      <c r="A284" s="206"/>
      <c r="B284" s="292" t="s">
        <v>696</v>
      </c>
      <c r="C284" s="275"/>
      <c r="D284" s="39"/>
      <c r="E284" s="40"/>
    </row>
    <row r="285" spans="1:7">
      <c r="A285" s="206" t="s">
        <v>7</v>
      </c>
      <c r="B285" s="292" t="s">
        <v>205</v>
      </c>
      <c r="C285" s="275"/>
      <c r="D285" s="39"/>
      <c r="E285" s="40"/>
    </row>
    <row r="286" spans="1:7">
      <c r="A286" s="206" t="s">
        <v>7</v>
      </c>
      <c r="B286" s="292" t="s">
        <v>697</v>
      </c>
      <c r="C286" s="275"/>
      <c r="D286" s="348"/>
      <c r="E286" s="40"/>
    </row>
    <row r="287" spans="1:7">
      <c r="A287" s="206"/>
      <c r="B287" s="292" t="s">
        <v>9</v>
      </c>
      <c r="C287" s="275">
        <v>8</v>
      </c>
      <c r="D287" s="39"/>
      <c r="E287" s="40">
        <f>C287*D287</f>
        <v>0</v>
      </c>
    </row>
    <row r="288" spans="1:7">
      <c r="A288" s="206"/>
      <c r="B288" s="292"/>
      <c r="C288" s="275"/>
      <c r="D288" s="39"/>
      <c r="E288" s="40"/>
    </row>
    <row r="289" spans="1:12">
      <c r="A289" s="286"/>
      <c r="B289" s="270" t="s">
        <v>93</v>
      </c>
      <c r="C289" s="299"/>
      <c r="D289" s="58"/>
      <c r="E289" s="61"/>
    </row>
    <row r="290" spans="1:12">
      <c r="A290" s="286"/>
      <c r="B290" s="270"/>
      <c r="C290" s="299"/>
      <c r="D290" s="58"/>
      <c r="E290" s="61"/>
    </row>
    <row r="291" spans="1:12">
      <c r="A291" s="240">
        <f>MAX(A238:A290)+0.01</f>
        <v>3.139999999999997</v>
      </c>
      <c r="B291" s="207" t="s">
        <v>120</v>
      </c>
      <c r="C291" s="299"/>
      <c r="D291" s="58"/>
      <c r="E291" s="61"/>
    </row>
    <row r="292" spans="1:12">
      <c r="A292" s="206"/>
      <c r="B292" s="207" t="s">
        <v>119</v>
      </c>
      <c r="C292" s="275"/>
      <c r="D292" s="39"/>
      <c r="E292" s="40"/>
    </row>
    <row r="293" spans="1:12">
      <c r="A293" s="212"/>
      <c r="B293" s="293" t="s">
        <v>8</v>
      </c>
      <c r="C293" s="302">
        <v>21.8</v>
      </c>
      <c r="D293" s="59"/>
      <c r="E293" s="303">
        <f>C293*D293</f>
        <v>0</v>
      </c>
    </row>
    <row r="294" spans="1:12">
      <c r="A294" s="206"/>
      <c r="B294" s="207"/>
      <c r="C294" s="275"/>
      <c r="D294" s="39"/>
      <c r="E294" s="40"/>
    </row>
    <row r="295" spans="1:12" ht="15.75" thickBot="1">
      <c r="A295" s="304"/>
      <c r="B295" s="284" t="s">
        <v>17</v>
      </c>
      <c r="C295" s="305"/>
      <c r="D295" s="47"/>
      <c r="E295" s="48">
        <f>SUM(E208:E294)</f>
        <v>0</v>
      </c>
    </row>
    <row r="296" spans="1:12">
      <c r="D296" s="38"/>
      <c r="F296" s="211"/>
      <c r="G296" s="211"/>
    </row>
    <row r="297" spans="1:12" s="162" customFormat="1">
      <c r="A297" s="269">
        <v>4</v>
      </c>
      <c r="B297" s="308" t="s">
        <v>153</v>
      </c>
      <c r="C297" s="288"/>
      <c r="D297" s="49"/>
      <c r="E297" s="50"/>
    </row>
    <row r="298" spans="1:12" s="298" customFormat="1">
      <c r="A298" s="309"/>
      <c r="B298" s="310"/>
      <c r="C298" s="311"/>
      <c r="D298" s="349"/>
      <c r="E298" s="312"/>
      <c r="F298" s="313"/>
      <c r="I298" s="314"/>
      <c r="J298" s="314"/>
      <c r="K298" s="314"/>
      <c r="L298" s="314"/>
    </row>
    <row r="299" spans="1:12" s="298" customFormat="1">
      <c r="A299" s="309"/>
      <c r="B299" s="310" t="s">
        <v>221</v>
      </c>
      <c r="C299" s="311"/>
      <c r="D299" s="349"/>
      <c r="E299" s="312"/>
      <c r="F299" s="313"/>
      <c r="I299" s="314"/>
      <c r="J299" s="314"/>
      <c r="K299" s="314"/>
      <c r="L299" s="314"/>
    </row>
    <row r="300" spans="1:12" s="298" customFormat="1">
      <c r="A300" s="309"/>
      <c r="B300" s="310"/>
      <c r="C300" s="311"/>
      <c r="D300" s="349"/>
      <c r="E300" s="312"/>
      <c r="F300" s="313"/>
      <c r="I300" s="314"/>
      <c r="J300" s="314"/>
      <c r="K300" s="314"/>
      <c r="L300" s="314"/>
    </row>
    <row r="301" spans="1:12" s="298" customFormat="1" ht="14.25">
      <c r="A301" s="261">
        <f>MAX(A243:A299)+0.01</f>
        <v>4.01</v>
      </c>
      <c r="B301" s="315" t="s">
        <v>4</v>
      </c>
      <c r="C301" s="315"/>
      <c r="D301" s="350"/>
      <c r="E301" s="315"/>
      <c r="F301" s="316"/>
      <c r="I301" s="314"/>
      <c r="J301" s="314"/>
      <c r="K301" s="314"/>
      <c r="L301" s="314"/>
    </row>
    <row r="302" spans="1:12" s="298" customFormat="1" ht="38.25" customHeight="1">
      <c r="A302" s="317"/>
      <c r="B302" s="318" t="s">
        <v>698</v>
      </c>
      <c r="C302" s="319"/>
      <c r="D302" s="351"/>
      <c r="E302" s="320"/>
      <c r="F302" s="313"/>
      <c r="I302" s="314"/>
      <c r="J302" s="314"/>
      <c r="K302" s="314"/>
      <c r="L302" s="314"/>
    </row>
    <row r="303" spans="1:12" s="298" customFormat="1">
      <c r="A303" s="317"/>
      <c r="B303" s="318" t="s">
        <v>176</v>
      </c>
      <c r="C303" s="319"/>
      <c r="D303" s="351"/>
      <c r="E303" s="320"/>
      <c r="F303" s="313"/>
      <c r="I303" s="314"/>
      <c r="J303" s="314"/>
      <c r="K303" s="314"/>
      <c r="L303" s="314"/>
    </row>
    <row r="304" spans="1:12" s="298" customFormat="1">
      <c r="A304" s="317"/>
      <c r="B304" s="318" t="s">
        <v>177</v>
      </c>
      <c r="C304" s="319"/>
      <c r="D304" s="351"/>
      <c r="E304" s="320"/>
      <c r="F304" s="313"/>
      <c r="I304" s="314"/>
      <c r="J304" s="314"/>
      <c r="K304" s="314"/>
      <c r="L304" s="314"/>
    </row>
    <row r="305" spans="1:12" s="298" customFormat="1">
      <c r="A305" s="317"/>
      <c r="B305" s="318" t="s">
        <v>178</v>
      </c>
      <c r="C305" s="319"/>
      <c r="D305" s="351"/>
      <c r="E305" s="320"/>
      <c r="F305" s="313"/>
      <c r="I305" s="314"/>
      <c r="J305" s="314"/>
      <c r="K305" s="314"/>
      <c r="L305" s="314"/>
    </row>
    <row r="306" spans="1:12" s="298" customFormat="1">
      <c r="A306" s="317"/>
      <c r="B306" s="318" t="s">
        <v>183</v>
      </c>
      <c r="C306" s="319"/>
      <c r="D306" s="351"/>
      <c r="E306" s="320"/>
      <c r="F306" s="313"/>
      <c r="I306" s="314"/>
      <c r="J306" s="314"/>
      <c r="K306" s="314"/>
      <c r="L306" s="314"/>
    </row>
    <row r="307" spans="1:12" s="322" customFormat="1">
      <c r="A307" s="317"/>
      <c r="B307" s="318" t="s">
        <v>179</v>
      </c>
      <c r="C307" s="319"/>
      <c r="D307" s="351"/>
      <c r="E307" s="320"/>
      <c r="F307" s="321"/>
      <c r="I307" s="323"/>
      <c r="J307" s="323"/>
      <c r="K307" s="323"/>
      <c r="L307" s="323"/>
    </row>
    <row r="308" spans="1:12" s="322" customFormat="1">
      <c r="A308" s="317"/>
      <c r="B308" s="318" t="s">
        <v>180</v>
      </c>
      <c r="D308" s="352"/>
      <c r="I308" s="323"/>
      <c r="J308" s="323"/>
      <c r="K308" s="323"/>
      <c r="L308" s="323"/>
    </row>
    <row r="309" spans="1:12" s="322" customFormat="1">
      <c r="A309" s="317"/>
      <c r="B309" s="207" t="s">
        <v>121</v>
      </c>
      <c r="C309" s="290">
        <v>73</v>
      </c>
      <c r="D309" s="52"/>
      <c r="E309" s="53">
        <f>C309*D309</f>
        <v>0</v>
      </c>
      <c r="F309" s="324"/>
      <c r="I309" s="323"/>
      <c r="J309" s="323"/>
      <c r="K309" s="323"/>
      <c r="L309" s="323"/>
    </row>
    <row r="310" spans="1:12" s="322" customFormat="1">
      <c r="A310" s="317"/>
      <c r="B310" s="325"/>
      <c r="C310" s="325"/>
      <c r="D310" s="351"/>
      <c r="E310" s="320"/>
      <c r="F310" s="321"/>
      <c r="I310" s="323"/>
      <c r="J310" s="323"/>
      <c r="K310" s="323"/>
      <c r="L310" s="323"/>
    </row>
    <row r="311" spans="1:12" s="322" customFormat="1">
      <c r="A311" s="261">
        <f>MAX(A253:A309)+0.01</f>
        <v>4.0199999999999996</v>
      </c>
      <c r="B311" s="315" t="s">
        <v>4</v>
      </c>
      <c r="C311" s="325"/>
      <c r="D311" s="351"/>
      <c r="E311" s="320"/>
      <c r="F311" s="321"/>
      <c r="I311" s="323"/>
      <c r="J311" s="323"/>
      <c r="K311" s="323"/>
      <c r="L311" s="323"/>
    </row>
    <row r="312" spans="1:12" s="322" customFormat="1" ht="56.45" customHeight="1">
      <c r="A312" s="317"/>
      <c r="B312" s="318" t="s">
        <v>700</v>
      </c>
      <c r="C312" s="325"/>
      <c r="D312" s="351"/>
      <c r="E312" s="320"/>
      <c r="F312" s="321"/>
      <c r="I312" s="323"/>
      <c r="J312" s="323"/>
      <c r="K312" s="323"/>
      <c r="L312" s="323"/>
    </row>
    <row r="313" spans="1:12" s="322" customFormat="1">
      <c r="A313" s="317"/>
      <c r="B313" s="318" t="s">
        <v>699</v>
      </c>
      <c r="C313" s="325"/>
      <c r="D313" s="351"/>
      <c r="E313" s="320"/>
      <c r="F313" s="321"/>
      <c r="I313" s="323"/>
      <c r="J313" s="323"/>
      <c r="K313" s="323"/>
      <c r="L313" s="323"/>
    </row>
    <row r="314" spans="1:12" s="322" customFormat="1">
      <c r="A314" s="317"/>
      <c r="B314" s="318" t="s">
        <v>701</v>
      </c>
      <c r="C314" s="325"/>
      <c r="D314" s="351"/>
      <c r="E314" s="320"/>
      <c r="F314" s="321"/>
      <c r="I314" s="323"/>
      <c r="J314" s="323"/>
      <c r="K314" s="323"/>
      <c r="L314" s="323"/>
    </row>
    <row r="315" spans="1:12" s="322" customFormat="1">
      <c r="A315" s="317"/>
      <c r="B315" s="318" t="s">
        <v>702</v>
      </c>
      <c r="C315" s="325"/>
      <c r="D315" s="351"/>
      <c r="E315" s="320"/>
      <c r="F315" s="321"/>
      <c r="I315" s="323"/>
      <c r="J315" s="323"/>
      <c r="K315" s="323"/>
      <c r="L315" s="323"/>
    </row>
    <row r="316" spans="1:12" s="322" customFormat="1">
      <c r="A316" s="317"/>
      <c r="B316" s="318" t="s">
        <v>703</v>
      </c>
      <c r="C316" s="325"/>
      <c r="D316" s="351"/>
      <c r="E316" s="320"/>
      <c r="F316" s="321"/>
      <c r="I316" s="323"/>
      <c r="J316" s="323"/>
      <c r="K316" s="323"/>
      <c r="L316" s="323"/>
    </row>
    <row r="317" spans="1:12" s="322" customFormat="1">
      <c r="A317" s="317"/>
      <c r="B317" s="207" t="s">
        <v>6</v>
      </c>
      <c r="C317" s="290">
        <v>4</v>
      </c>
      <c r="D317" s="52"/>
      <c r="E317" s="53">
        <f>C317*D317</f>
        <v>0</v>
      </c>
      <c r="F317" s="324"/>
      <c r="I317" s="323"/>
      <c r="J317" s="323"/>
      <c r="K317" s="323"/>
      <c r="L317" s="323"/>
    </row>
    <row r="318" spans="1:12" s="322" customFormat="1">
      <c r="A318" s="317"/>
      <c r="B318" s="207"/>
      <c r="C318" s="290"/>
      <c r="D318" s="52"/>
      <c r="E318" s="53"/>
      <c r="F318" s="324"/>
      <c r="I318" s="323"/>
      <c r="J318" s="323"/>
      <c r="K318" s="323"/>
      <c r="L318" s="323"/>
    </row>
    <row r="319" spans="1:12" s="322" customFormat="1" ht="14.25">
      <c r="A319" s="261">
        <f>MAX(A261:A317)+0.01</f>
        <v>4.0299999999999994</v>
      </c>
      <c r="B319" s="315" t="s">
        <v>4</v>
      </c>
      <c r="C319" s="290"/>
      <c r="D319" s="52"/>
      <c r="E319" s="53"/>
      <c r="F319" s="324"/>
      <c r="I319" s="323"/>
      <c r="J319" s="323"/>
      <c r="K319" s="323"/>
      <c r="L319" s="323"/>
    </row>
    <row r="320" spans="1:12" s="322" customFormat="1" ht="71.25">
      <c r="A320" s="317"/>
      <c r="B320" s="207" t="s">
        <v>707</v>
      </c>
      <c r="C320" s="290"/>
      <c r="D320" s="52"/>
      <c r="E320" s="53"/>
      <c r="F320" s="324"/>
      <c r="I320" s="323"/>
      <c r="J320" s="323"/>
      <c r="K320" s="323"/>
      <c r="L320" s="323"/>
    </row>
    <row r="321" spans="1:12" s="322" customFormat="1">
      <c r="A321" s="317"/>
      <c r="B321" s="207" t="s">
        <v>121</v>
      </c>
      <c r="C321" s="290">
        <v>61</v>
      </c>
      <c r="D321" s="52"/>
      <c r="E321" s="53">
        <f>C321*D321</f>
        <v>0</v>
      </c>
      <c r="F321" s="324"/>
      <c r="I321" s="323"/>
      <c r="J321" s="323"/>
      <c r="K321" s="323"/>
      <c r="L321" s="323"/>
    </row>
    <row r="322" spans="1:12" s="322" customFormat="1">
      <c r="A322" s="317"/>
      <c r="B322" s="207"/>
      <c r="C322" s="290"/>
      <c r="D322" s="52"/>
      <c r="E322" s="53"/>
      <c r="F322" s="324"/>
      <c r="I322" s="323"/>
      <c r="J322" s="323"/>
      <c r="K322" s="323"/>
      <c r="L322" s="323"/>
    </row>
    <row r="323" spans="1:12" s="322" customFormat="1" ht="14.25">
      <c r="A323" s="261">
        <f>MAX(A265:A321)+0.01</f>
        <v>4.0399999999999991</v>
      </c>
      <c r="B323" s="315" t="s">
        <v>4</v>
      </c>
      <c r="C323" s="290"/>
      <c r="D323" s="52"/>
      <c r="E323" s="53"/>
      <c r="F323" s="324"/>
      <c r="I323" s="323"/>
      <c r="J323" s="323"/>
      <c r="K323" s="323"/>
      <c r="L323" s="323"/>
    </row>
    <row r="324" spans="1:12" s="322" customFormat="1" ht="42.75">
      <c r="A324" s="317"/>
      <c r="B324" s="207" t="s">
        <v>708</v>
      </c>
      <c r="C324" s="290"/>
      <c r="D324" s="52"/>
      <c r="E324" s="53"/>
      <c r="F324" s="324"/>
      <c r="I324" s="323"/>
      <c r="J324" s="323"/>
      <c r="K324" s="323"/>
      <c r="L324" s="323"/>
    </row>
    <row r="325" spans="1:12" s="322" customFormat="1">
      <c r="A325" s="317"/>
      <c r="B325" s="207" t="s">
        <v>121</v>
      </c>
      <c r="C325" s="290">
        <v>61</v>
      </c>
      <c r="D325" s="52"/>
      <c r="E325" s="53">
        <f>C325*D325</f>
        <v>0</v>
      </c>
      <c r="F325" s="324"/>
      <c r="I325" s="323"/>
      <c r="J325" s="323"/>
      <c r="K325" s="323"/>
      <c r="L325" s="323"/>
    </row>
    <row r="326" spans="1:12" s="322" customFormat="1">
      <c r="A326" s="317"/>
      <c r="B326" s="325"/>
      <c r="C326" s="325"/>
      <c r="D326" s="351"/>
      <c r="E326" s="320"/>
      <c r="F326" s="321"/>
      <c r="I326" s="323"/>
      <c r="J326" s="323"/>
      <c r="K326" s="323"/>
      <c r="L326" s="323"/>
    </row>
    <row r="327" spans="1:12" s="322" customFormat="1">
      <c r="A327" s="240"/>
      <c r="B327" s="326" t="s">
        <v>222</v>
      </c>
      <c r="C327" s="275"/>
      <c r="D327" s="43"/>
      <c r="E327" s="280"/>
      <c r="F327" s="321"/>
      <c r="I327" s="323"/>
      <c r="J327" s="323"/>
      <c r="K327" s="323"/>
      <c r="L327" s="323"/>
    </row>
    <row r="328" spans="1:12" s="281" customFormat="1">
      <c r="A328" s="240"/>
      <c r="B328" s="326"/>
      <c r="C328" s="275"/>
      <c r="D328" s="43"/>
      <c r="E328" s="280"/>
    </row>
    <row r="329" spans="1:12" s="281" customFormat="1">
      <c r="A329" s="240">
        <f>MAX(A293:A328)+0.01</f>
        <v>4.0499999999999989</v>
      </c>
      <c r="B329" s="207" t="s">
        <v>155</v>
      </c>
      <c r="C329" s="275"/>
      <c r="D329" s="43"/>
      <c r="E329" s="280"/>
    </row>
    <row r="330" spans="1:12" s="281" customFormat="1" ht="99.75">
      <c r="A330" s="206"/>
      <c r="B330" s="207" t="s">
        <v>671</v>
      </c>
      <c r="C330" s="275"/>
      <c r="D330" s="43"/>
      <c r="E330" s="280"/>
    </row>
    <row r="331" spans="1:12" s="281" customFormat="1">
      <c r="A331" s="286"/>
      <c r="B331" s="327" t="s">
        <v>0</v>
      </c>
      <c r="C331" s="328">
        <v>2</v>
      </c>
      <c r="D331" s="26"/>
      <c r="E331" s="60">
        <f>C331*D331</f>
        <v>0</v>
      </c>
    </row>
    <row r="332" spans="1:12" s="162" customFormat="1">
      <c r="A332" s="286"/>
      <c r="B332" s="327"/>
      <c r="C332" s="299"/>
      <c r="D332" s="353"/>
      <c r="E332" s="329"/>
      <c r="F332" s="330"/>
    </row>
    <row r="333" spans="1:12" s="162" customFormat="1">
      <c r="A333" s="240">
        <f>MAX(A297:A332)+0.01</f>
        <v>4.0599999999999987</v>
      </c>
      <c r="B333" s="207" t="s">
        <v>155</v>
      </c>
      <c r="C333" s="275"/>
      <c r="D333" s="39"/>
      <c r="E333" s="40"/>
    </row>
    <row r="334" spans="1:12" ht="28.5">
      <c r="A334" s="206"/>
      <c r="B334" s="207" t="s">
        <v>684</v>
      </c>
      <c r="C334" s="275"/>
      <c r="D334" s="39"/>
      <c r="E334" s="40"/>
      <c r="F334" s="331"/>
      <c r="G334" s="211"/>
    </row>
    <row r="335" spans="1:12">
      <c r="A335" s="206" t="s">
        <v>7</v>
      </c>
      <c r="B335" s="207" t="s">
        <v>175</v>
      </c>
      <c r="C335" s="275"/>
      <c r="D335" s="39"/>
      <c r="E335" s="40"/>
      <c r="F335" s="331"/>
      <c r="G335" s="211"/>
    </row>
    <row r="336" spans="1:12">
      <c r="A336" s="286"/>
      <c r="B336" s="274" t="s">
        <v>5</v>
      </c>
      <c r="C336" s="299">
        <v>54</v>
      </c>
      <c r="D336" s="58"/>
      <c r="E336" s="61">
        <f>C336*D336</f>
        <v>0</v>
      </c>
      <c r="F336" s="211"/>
      <c r="G336" s="211"/>
    </row>
    <row r="337" spans="1:7">
      <c r="A337" s="286"/>
      <c r="B337" s="274"/>
      <c r="C337" s="299"/>
      <c r="D337" s="58"/>
      <c r="E337" s="61"/>
      <c r="F337" s="211"/>
      <c r="G337" s="211"/>
    </row>
    <row r="338" spans="1:7">
      <c r="A338" s="240">
        <f>MAX(A302:A337)+0.01</f>
        <v>4.0699999999999985</v>
      </c>
      <c r="B338" s="207" t="s">
        <v>155</v>
      </c>
      <c r="C338" s="275"/>
      <c r="D338" s="39"/>
      <c r="E338" s="332"/>
      <c r="F338" s="211"/>
      <c r="G338" s="211"/>
    </row>
    <row r="339" spans="1:7" ht="42.75">
      <c r="A339" s="206"/>
      <c r="B339" s="207" t="s">
        <v>685</v>
      </c>
      <c r="C339" s="275"/>
      <c r="D339" s="39"/>
      <c r="E339" s="332"/>
      <c r="F339" s="211"/>
      <c r="G339" s="211"/>
    </row>
    <row r="340" spans="1:7">
      <c r="A340" s="206" t="s">
        <v>7</v>
      </c>
      <c r="B340" s="207" t="s">
        <v>175</v>
      </c>
      <c r="C340" s="275"/>
      <c r="D340" s="39"/>
      <c r="E340" s="332"/>
      <c r="F340" s="211"/>
      <c r="G340" s="211"/>
    </row>
    <row r="341" spans="1:7">
      <c r="A341" s="286"/>
      <c r="B341" s="274" t="s">
        <v>6</v>
      </c>
      <c r="C341" s="299">
        <v>1</v>
      </c>
      <c r="D341" s="58"/>
      <c r="E341" s="332">
        <f>C341*D341</f>
        <v>0</v>
      </c>
      <c r="F341" s="211"/>
      <c r="G341" s="211"/>
    </row>
    <row r="342" spans="1:7">
      <c r="A342" s="286"/>
      <c r="B342" s="274"/>
      <c r="C342" s="299"/>
      <c r="D342" s="58"/>
      <c r="E342" s="332"/>
      <c r="F342" s="211"/>
      <c r="G342" s="211"/>
    </row>
    <row r="343" spans="1:7">
      <c r="A343" s="240">
        <f>MAX(A307:A342)+0.01</f>
        <v>4.0799999999999983</v>
      </c>
      <c r="B343" s="207" t="s">
        <v>155</v>
      </c>
      <c r="C343" s="275"/>
      <c r="D343" s="39"/>
      <c r="E343" s="332"/>
      <c r="F343" s="211"/>
      <c r="G343" s="211"/>
    </row>
    <row r="344" spans="1:7" ht="42.75">
      <c r="A344" s="206"/>
      <c r="B344" s="207" t="s">
        <v>687</v>
      </c>
      <c r="C344" s="275"/>
      <c r="D344" s="39"/>
      <c r="E344" s="332"/>
      <c r="F344" s="211"/>
      <c r="G344" s="211"/>
    </row>
    <row r="345" spans="1:7">
      <c r="A345" s="286"/>
      <c r="B345" s="274" t="s">
        <v>5</v>
      </c>
      <c r="C345" s="299">
        <v>20</v>
      </c>
      <c r="D345" s="58"/>
      <c r="E345" s="61">
        <f>C345*D345</f>
        <v>0</v>
      </c>
      <c r="F345" s="211"/>
      <c r="G345" s="211"/>
    </row>
    <row r="346" spans="1:7">
      <c r="A346" s="286"/>
      <c r="B346" s="274"/>
      <c r="C346" s="299"/>
      <c r="D346" s="58"/>
      <c r="E346" s="332"/>
      <c r="F346" s="211"/>
      <c r="G346" s="211"/>
    </row>
    <row r="347" spans="1:7">
      <c r="A347" s="286"/>
      <c r="B347" s="274"/>
      <c r="C347" s="299"/>
      <c r="D347" s="58"/>
      <c r="E347" s="61"/>
      <c r="F347" s="211"/>
      <c r="G347" s="211"/>
    </row>
    <row r="348" spans="1:7">
      <c r="A348" s="212"/>
      <c r="B348" s="293"/>
      <c r="C348" s="302"/>
      <c r="D348" s="59"/>
      <c r="E348" s="303"/>
      <c r="F348" s="211"/>
      <c r="G348" s="211"/>
    </row>
    <row r="349" spans="1:7" s="162" customFormat="1" ht="14.25">
      <c r="A349" s="333"/>
      <c r="B349" s="334"/>
      <c r="C349" s="323"/>
      <c r="D349" s="354"/>
      <c r="E349" s="335"/>
    </row>
    <row r="350" spans="1:7" s="162" customFormat="1" ht="15.75" thickBot="1">
      <c r="A350" s="304" t="s">
        <v>156</v>
      </c>
      <c r="B350" s="284"/>
      <c r="C350" s="285"/>
      <c r="D350" s="47"/>
      <c r="E350" s="48">
        <f>SUM(E302:E348)</f>
        <v>0</v>
      </c>
    </row>
    <row r="351" spans="1:7" s="162" customFormat="1">
      <c r="A351" s="286"/>
      <c r="B351" s="287"/>
      <c r="C351" s="288"/>
      <c r="D351" s="49"/>
      <c r="E351" s="50"/>
    </row>
    <row r="352" spans="1:7">
      <c r="A352" s="286"/>
      <c r="B352" s="287"/>
      <c r="C352" s="268"/>
      <c r="D352" s="49"/>
      <c r="E352" s="50"/>
    </row>
    <row r="353" spans="1:10">
      <c r="A353" s="269">
        <v>5</v>
      </c>
      <c r="B353" s="270" t="s">
        <v>14</v>
      </c>
      <c r="C353" s="289"/>
      <c r="D353" s="33"/>
      <c r="E353" s="36"/>
    </row>
    <row r="354" spans="1:10">
      <c r="A354" s="206"/>
      <c r="B354" s="207"/>
      <c r="C354" s="208"/>
      <c r="D354" s="35"/>
      <c r="E354" s="36"/>
    </row>
    <row r="355" spans="1:10" s="162" customFormat="1">
      <c r="A355" s="206"/>
      <c r="B355" s="270" t="s">
        <v>223</v>
      </c>
      <c r="C355" s="208"/>
      <c r="D355" s="35"/>
      <c r="E355" s="36"/>
    </row>
    <row r="356" spans="1:10" s="162" customFormat="1">
      <c r="A356" s="206"/>
      <c r="B356" s="207"/>
      <c r="C356" s="208"/>
      <c r="D356" s="35"/>
      <c r="E356" s="36"/>
    </row>
    <row r="357" spans="1:10" s="162" customFormat="1">
      <c r="A357" s="240">
        <f>MAX(A309:A356)+0.01</f>
        <v>5.01</v>
      </c>
      <c r="B357" s="207" t="s">
        <v>13</v>
      </c>
      <c r="C357" s="208"/>
      <c r="D357" s="35"/>
      <c r="E357" s="36"/>
    </row>
    <row r="358" spans="1:10" s="162" customFormat="1" ht="28.5">
      <c r="A358" s="206"/>
      <c r="B358" s="207" t="s">
        <v>12</v>
      </c>
      <c r="C358" s="208"/>
      <c r="D358" s="35"/>
      <c r="E358" s="36"/>
    </row>
    <row r="359" spans="1:10" s="162" customFormat="1">
      <c r="A359" s="206"/>
      <c r="B359" s="207" t="s">
        <v>11</v>
      </c>
      <c r="C359" s="208">
        <v>5</v>
      </c>
      <c r="D359" s="35"/>
      <c r="E359" s="36">
        <f>C359*D359</f>
        <v>0</v>
      </c>
    </row>
    <row r="360" spans="1:10" s="162" customFormat="1">
      <c r="A360" s="206"/>
      <c r="B360" s="207"/>
      <c r="C360" s="208"/>
      <c r="D360" s="35"/>
      <c r="E360" s="36"/>
    </row>
    <row r="361" spans="1:10" s="209" customFormat="1">
      <c r="A361" s="240">
        <f>MAX(A356:A360)+0.01</f>
        <v>5.0199999999999996</v>
      </c>
      <c r="B361" s="207" t="s">
        <v>105</v>
      </c>
      <c r="C361" s="273"/>
      <c r="D361" s="35"/>
      <c r="E361" s="37"/>
      <c r="G361" s="210"/>
      <c r="H361" s="211"/>
      <c r="I361" s="211"/>
      <c r="J361" s="211"/>
    </row>
    <row r="362" spans="1:10" s="209" customFormat="1" ht="33" customHeight="1">
      <c r="A362" s="206"/>
      <c r="B362" s="207" t="s">
        <v>104</v>
      </c>
      <c r="C362" s="208"/>
      <c r="D362" s="35"/>
      <c r="E362" s="36"/>
      <c r="G362" s="210"/>
      <c r="H362" s="211"/>
      <c r="I362" s="211"/>
      <c r="J362" s="211"/>
    </row>
    <row r="363" spans="1:10" s="209" customFormat="1">
      <c r="A363" s="206"/>
      <c r="B363" s="207" t="s">
        <v>10</v>
      </c>
      <c r="C363" s="208">
        <v>5</v>
      </c>
      <c r="D363" s="35"/>
      <c r="E363" s="36">
        <f>C363*D363</f>
        <v>0</v>
      </c>
      <c r="G363" s="210"/>
      <c r="H363" s="211"/>
      <c r="I363" s="211"/>
      <c r="J363" s="211"/>
    </row>
    <row r="364" spans="1:10" s="209" customFormat="1">
      <c r="A364" s="206"/>
      <c r="B364" s="207"/>
      <c r="C364" s="208"/>
      <c r="D364" s="35"/>
      <c r="E364" s="36"/>
      <c r="G364" s="210"/>
      <c r="H364" s="211"/>
      <c r="I364" s="211"/>
      <c r="J364" s="211"/>
    </row>
    <row r="365" spans="1:10" s="209" customFormat="1">
      <c r="A365" s="240">
        <f>MAX(A357:A364)+0.01</f>
        <v>5.0299999999999994</v>
      </c>
      <c r="B365" s="207" t="s">
        <v>4</v>
      </c>
      <c r="C365" s="273"/>
      <c r="D365" s="35"/>
      <c r="E365" s="37"/>
      <c r="G365" s="210"/>
      <c r="H365" s="211"/>
      <c r="I365" s="211"/>
      <c r="J365" s="211"/>
    </row>
    <row r="366" spans="1:10" s="209" customFormat="1" ht="28.5">
      <c r="A366" s="206"/>
      <c r="B366" s="207" t="s">
        <v>130</v>
      </c>
      <c r="C366" s="208"/>
      <c r="D366" s="35"/>
      <c r="E366" s="36"/>
      <c r="G366" s="210"/>
      <c r="H366" s="211"/>
      <c r="I366" s="211"/>
      <c r="J366" s="211"/>
    </row>
    <row r="367" spans="1:10" s="209" customFormat="1">
      <c r="A367" s="206"/>
      <c r="B367" s="207" t="s">
        <v>10</v>
      </c>
      <c r="C367" s="208">
        <v>4</v>
      </c>
      <c r="D367" s="35"/>
      <c r="E367" s="36">
        <f>C367*D367</f>
        <v>0</v>
      </c>
      <c r="G367" s="210"/>
      <c r="H367" s="211"/>
      <c r="I367" s="211"/>
      <c r="J367" s="211"/>
    </row>
    <row r="368" spans="1:10" s="209" customFormat="1">
      <c r="A368" s="206"/>
      <c r="B368" s="207"/>
      <c r="C368" s="208"/>
      <c r="D368" s="35"/>
      <c r="E368" s="36"/>
      <c r="G368" s="210"/>
      <c r="H368" s="211"/>
      <c r="I368" s="211"/>
      <c r="J368" s="211"/>
    </row>
    <row r="369" spans="1:10" s="209" customFormat="1">
      <c r="A369" s="240">
        <f>MAX(A362:A368)+0.01</f>
        <v>5.0399999999999991</v>
      </c>
      <c r="B369" s="207" t="s">
        <v>132</v>
      </c>
      <c r="C369" s="208"/>
      <c r="D369" s="35"/>
      <c r="E369" s="36"/>
      <c r="G369" s="210"/>
      <c r="H369" s="211"/>
      <c r="I369" s="211"/>
      <c r="J369" s="211"/>
    </row>
    <row r="370" spans="1:10" s="209" customFormat="1" ht="42.75">
      <c r="A370" s="206"/>
      <c r="B370" s="274" t="s">
        <v>131</v>
      </c>
      <c r="C370" s="208"/>
      <c r="D370" s="35"/>
      <c r="E370" s="36"/>
      <c r="G370" s="210"/>
      <c r="H370" s="211"/>
      <c r="I370" s="211"/>
      <c r="J370" s="211"/>
    </row>
    <row r="371" spans="1:10" s="209" customFormat="1" ht="14.25">
      <c r="A371" s="336" t="s">
        <v>7</v>
      </c>
      <c r="B371" s="274" t="s">
        <v>184</v>
      </c>
      <c r="C371" s="208"/>
      <c r="D371" s="35"/>
      <c r="E371" s="36"/>
      <c r="G371" s="210"/>
      <c r="H371" s="211"/>
      <c r="I371" s="211"/>
      <c r="J371" s="211"/>
    </row>
    <row r="372" spans="1:10" s="209" customFormat="1">
      <c r="A372" s="206"/>
      <c r="B372" s="207" t="s">
        <v>6</v>
      </c>
      <c r="C372" s="208">
        <v>3</v>
      </c>
      <c r="D372" s="35"/>
      <c r="E372" s="36">
        <f>C372*D372</f>
        <v>0</v>
      </c>
      <c r="G372" s="210"/>
      <c r="H372" s="211"/>
      <c r="I372" s="211"/>
      <c r="J372" s="211"/>
    </row>
    <row r="373" spans="1:10" s="209" customFormat="1">
      <c r="A373" s="206"/>
      <c r="B373" s="207"/>
      <c r="C373" s="208"/>
      <c r="D373" s="35"/>
      <c r="E373" s="36"/>
      <c r="G373" s="210"/>
      <c r="H373" s="211"/>
      <c r="I373" s="211"/>
      <c r="J373" s="211"/>
    </row>
    <row r="374" spans="1:10" s="209" customFormat="1">
      <c r="A374" s="240">
        <f>MAX(A362:A369)+0.01</f>
        <v>5.0499999999999989</v>
      </c>
      <c r="B374" s="207" t="s">
        <v>133</v>
      </c>
      <c r="C374" s="208"/>
      <c r="D374" s="35"/>
      <c r="E374" s="36"/>
      <c r="G374" s="210"/>
      <c r="H374" s="211"/>
      <c r="I374" s="211"/>
      <c r="J374" s="211"/>
    </row>
    <row r="375" spans="1:10" s="209" customFormat="1" ht="42.75">
      <c r="A375" s="206"/>
      <c r="B375" s="274" t="s">
        <v>185</v>
      </c>
      <c r="C375" s="208"/>
      <c r="D375" s="35"/>
      <c r="E375" s="36"/>
      <c r="G375" s="210"/>
      <c r="H375" s="211"/>
      <c r="I375" s="211"/>
      <c r="J375" s="211"/>
    </row>
    <row r="376" spans="1:10" s="209" customFormat="1" ht="14.25">
      <c r="A376" s="336" t="s">
        <v>7</v>
      </c>
      <c r="B376" s="274" t="s">
        <v>186</v>
      </c>
      <c r="C376" s="208"/>
      <c r="D376" s="35"/>
      <c r="E376" s="36"/>
      <c r="G376" s="210"/>
      <c r="H376" s="211"/>
      <c r="I376" s="211"/>
      <c r="J376" s="211"/>
    </row>
    <row r="377" spans="1:10" s="209" customFormat="1">
      <c r="A377" s="206"/>
      <c r="B377" s="207" t="s">
        <v>6</v>
      </c>
      <c r="C377" s="208">
        <v>1</v>
      </c>
      <c r="D377" s="35"/>
      <c r="E377" s="36">
        <f>C377*D377</f>
        <v>0</v>
      </c>
      <c r="G377" s="210"/>
      <c r="H377" s="211"/>
      <c r="I377" s="211"/>
      <c r="J377" s="211"/>
    </row>
    <row r="378" spans="1:10" s="209" customFormat="1">
      <c r="A378" s="206"/>
      <c r="B378" s="207"/>
      <c r="C378" s="208"/>
      <c r="D378" s="35"/>
      <c r="E378" s="36"/>
      <c r="G378" s="210"/>
      <c r="H378" s="211"/>
      <c r="I378" s="211"/>
      <c r="J378" s="211"/>
    </row>
    <row r="379" spans="1:10" s="209" customFormat="1">
      <c r="A379" s="240">
        <f>MAX(A368:A378)+0.01</f>
        <v>5.0599999999999987</v>
      </c>
      <c r="B379" s="207" t="s">
        <v>133</v>
      </c>
      <c r="C379" s="208"/>
      <c r="D379" s="35"/>
      <c r="E379" s="36"/>
      <c r="G379" s="210"/>
      <c r="H379" s="211"/>
      <c r="I379" s="211"/>
      <c r="J379" s="211"/>
    </row>
    <row r="380" spans="1:10" s="209" customFormat="1" ht="42.75">
      <c r="A380" s="206"/>
      <c r="B380" s="274" t="s">
        <v>187</v>
      </c>
      <c r="C380" s="208"/>
      <c r="D380" s="35"/>
      <c r="E380" s="36"/>
      <c r="G380" s="210"/>
      <c r="H380" s="211"/>
      <c r="I380" s="211"/>
      <c r="J380" s="211"/>
    </row>
    <row r="381" spans="1:10" s="209" customFormat="1">
      <c r="A381" s="206" t="s">
        <v>7</v>
      </c>
      <c r="B381" s="274" t="s">
        <v>210</v>
      </c>
      <c r="C381" s="208"/>
      <c r="D381" s="35"/>
      <c r="E381" s="36"/>
      <c r="G381" s="210"/>
      <c r="H381" s="211"/>
      <c r="I381" s="211"/>
      <c r="J381" s="211"/>
    </row>
    <row r="382" spans="1:10" s="209" customFormat="1">
      <c r="A382" s="206"/>
      <c r="B382" s="207" t="s">
        <v>6</v>
      </c>
      <c r="C382" s="208">
        <v>3</v>
      </c>
      <c r="D382" s="35"/>
      <c r="E382" s="36">
        <f>C382*D382</f>
        <v>0</v>
      </c>
      <c r="G382" s="210"/>
      <c r="H382" s="211"/>
      <c r="I382" s="211"/>
      <c r="J382" s="211"/>
    </row>
    <row r="383" spans="1:10" s="209" customFormat="1">
      <c r="A383" s="206"/>
      <c r="B383" s="207"/>
      <c r="C383" s="208"/>
      <c r="D383" s="35"/>
      <c r="E383" s="36"/>
      <c r="G383" s="210"/>
      <c r="H383" s="211"/>
      <c r="I383" s="211"/>
      <c r="J383" s="211"/>
    </row>
    <row r="384" spans="1:10" s="162" customFormat="1">
      <c r="A384" s="240">
        <f>MAX(A371:A380)+0.01</f>
        <v>5.0699999999999985</v>
      </c>
      <c r="B384" s="207" t="s">
        <v>218</v>
      </c>
      <c r="C384" s="208"/>
      <c r="D384" s="35"/>
      <c r="E384" s="36"/>
    </row>
    <row r="385" spans="1:5" s="162" customFormat="1">
      <c r="A385" s="206"/>
      <c r="B385" s="274" t="s">
        <v>219</v>
      </c>
      <c r="C385" s="208"/>
      <c r="D385" s="35"/>
      <c r="E385" s="36"/>
    </row>
    <row r="386" spans="1:5" s="162" customFormat="1" ht="14.25">
      <c r="A386" s="336" t="s">
        <v>7</v>
      </c>
      <c r="B386" s="274" t="s">
        <v>220</v>
      </c>
      <c r="C386" s="208"/>
      <c r="D386" s="35"/>
      <c r="E386" s="36"/>
    </row>
    <row r="387" spans="1:5" s="162" customFormat="1">
      <c r="A387" s="206"/>
      <c r="B387" s="207" t="s">
        <v>6</v>
      </c>
      <c r="C387" s="208">
        <v>2</v>
      </c>
      <c r="D387" s="35"/>
      <c r="E387" s="36">
        <f>C387*D387</f>
        <v>0</v>
      </c>
    </row>
    <row r="388" spans="1:5" s="162" customFormat="1">
      <c r="A388" s="206"/>
      <c r="B388" s="207"/>
      <c r="C388" s="208"/>
      <c r="D388" s="35"/>
      <c r="E388" s="36"/>
    </row>
    <row r="389" spans="1:5" s="162" customFormat="1">
      <c r="A389" s="306"/>
      <c r="B389" s="270" t="s">
        <v>224</v>
      </c>
      <c r="C389" s="273"/>
      <c r="D389" s="38"/>
      <c r="E389" s="37"/>
    </row>
    <row r="390" spans="1:5" s="162" customFormat="1">
      <c r="A390" s="306"/>
      <c r="B390" s="270"/>
      <c r="C390" s="273"/>
      <c r="D390" s="38"/>
      <c r="E390" s="37"/>
    </row>
    <row r="391" spans="1:5" s="162" customFormat="1">
      <c r="A391" s="240">
        <f>MAX(A355:A390)+0.01</f>
        <v>5.0799999999999983</v>
      </c>
      <c r="B391" s="207" t="s">
        <v>188</v>
      </c>
      <c r="C391" s="275"/>
      <c r="D391" s="39"/>
      <c r="E391" s="40"/>
    </row>
    <row r="392" spans="1:5" s="162" customFormat="1" ht="57">
      <c r="A392" s="206"/>
      <c r="B392" s="274" t="s">
        <v>189</v>
      </c>
      <c r="C392" s="208"/>
      <c r="D392" s="35"/>
      <c r="E392" s="36"/>
    </row>
    <row r="393" spans="1:5" s="162" customFormat="1" ht="14.25">
      <c r="A393" s="336" t="s">
        <v>7</v>
      </c>
      <c r="B393" s="274" t="s">
        <v>190</v>
      </c>
      <c r="C393" s="273"/>
      <c r="D393" s="38"/>
      <c r="E393" s="37"/>
    </row>
    <row r="394" spans="1:5" s="162" customFormat="1">
      <c r="A394" s="206"/>
      <c r="B394" s="207" t="s">
        <v>9</v>
      </c>
      <c r="C394" s="275">
        <v>164</v>
      </c>
      <c r="D394" s="39"/>
      <c r="E394" s="40">
        <f>C394*D394</f>
        <v>0</v>
      </c>
    </row>
    <row r="395" spans="1:5" s="162" customFormat="1" ht="14.25">
      <c r="A395" s="336" t="s">
        <v>7</v>
      </c>
      <c r="B395" s="274" t="s">
        <v>298</v>
      </c>
      <c r="C395" s="273"/>
      <c r="D395" s="38"/>
      <c r="E395" s="37"/>
    </row>
    <row r="396" spans="1:5" s="162" customFormat="1">
      <c r="A396" s="206"/>
      <c r="B396" s="207" t="s">
        <v>9</v>
      </c>
      <c r="C396" s="275">
        <v>16</v>
      </c>
      <c r="D396" s="39"/>
      <c r="E396" s="40">
        <f>C396*D396</f>
        <v>0</v>
      </c>
    </row>
    <row r="397" spans="1:5" s="162" customFormat="1">
      <c r="A397" s="206"/>
      <c r="B397" s="207"/>
      <c r="C397" s="275"/>
      <c r="D397" s="39"/>
      <c r="E397" s="40"/>
    </row>
    <row r="398" spans="1:5" s="162" customFormat="1">
      <c r="A398" s="240">
        <f>MAX(A388:A397)+0.01</f>
        <v>5.0899999999999981</v>
      </c>
      <c r="B398" s="207" t="s">
        <v>191</v>
      </c>
      <c r="C398" s="275"/>
      <c r="D398" s="39"/>
      <c r="E398" s="40"/>
    </row>
    <row r="399" spans="1:5" s="162" customFormat="1" ht="57">
      <c r="A399" s="206"/>
      <c r="B399" s="274" t="s">
        <v>192</v>
      </c>
      <c r="C399" s="275"/>
      <c r="D399" s="39"/>
      <c r="E399" s="40"/>
    </row>
    <row r="400" spans="1:5" s="162" customFormat="1" ht="14.25">
      <c r="A400" s="336" t="s">
        <v>7</v>
      </c>
      <c r="B400" s="274" t="s">
        <v>193</v>
      </c>
      <c r="C400" s="275"/>
      <c r="D400" s="39"/>
      <c r="E400" s="40"/>
    </row>
    <row r="401" spans="1:10" s="162" customFormat="1" ht="14.25">
      <c r="A401" s="337"/>
      <c r="B401" s="274" t="s">
        <v>8</v>
      </c>
      <c r="C401" s="299">
        <v>25.5</v>
      </c>
      <c r="D401" s="58"/>
      <c r="E401" s="61">
        <f>C401*D401</f>
        <v>0</v>
      </c>
    </row>
    <row r="402" spans="1:10" s="162" customFormat="1" ht="14.25">
      <c r="A402" s="336" t="s">
        <v>7</v>
      </c>
      <c r="B402" s="274" t="s">
        <v>194</v>
      </c>
      <c r="C402" s="275"/>
      <c r="D402" s="39"/>
      <c r="E402" s="40"/>
    </row>
    <row r="403" spans="1:10" s="162" customFormat="1" ht="14.25">
      <c r="A403" s="337"/>
      <c r="B403" s="274" t="s">
        <v>8</v>
      </c>
      <c r="C403" s="299">
        <v>13.3</v>
      </c>
      <c r="D403" s="58"/>
      <c r="E403" s="61">
        <f>C403*D403</f>
        <v>0</v>
      </c>
    </row>
    <row r="404" spans="1:10" s="162" customFormat="1">
      <c r="A404" s="286"/>
      <c r="B404" s="274"/>
      <c r="C404" s="299"/>
      <c r="D404" s="58"/>
      <c r="E404" s="61"/>
    </row>
    <row r="405" spans="1:10" s="162" customFormat="1">
      <c r="A405" s="240">
        <f>MAX(A388:A401)+0.01</f>
        <v>5.0999999999999979</v>
      </c>
      <c r="B405" s="207" t="s">
        <v>191</v>
      </c>
      <c r="C405" s="275"/>
      <c r="D405" s="39"/>
      <c r="E405" s="40"/>
    </row>
    <row r="406" spans="1:10" s="162" customFormat="1" ht="57">
      <c r="A406" s="206"/>
      <c r="B406" s="274" t="s">
        <v>195</v>
      </c>
      <c r="C406" s="275"/>
      <c r="D406" s="39"/>
      <c r="E406" s="40"/>
    </row>
    <row r="407" spans="1:10" s="162" customFormat="1" ht="28.5">
      <c r="A407" s="336" t="s">
        <v>7</v>
      </c>
      <c r="B407" s="274" t="s">
        <v>196</v>
      </c>
      <c r="C407" s="275"/>
      <c r="D407" s="39"/>
      <c r="E407" s="40"/>
    </row>
    <row r="408" spans="1:10" s="162" customFormat="1">
      <c r="A408" s="286"/>
      <c r="B408" s="274" t="s">
        <v>8</v>
      </c>
      <c r="C408" s="299">
        <v>14</v>
      </c>
      <c r="D408" s="58"/>
      <c r="E408" s="61">
        <f>C408*D408</f>
        <v>0</v>
      </c>
    </row>
    <row r="409" spans="1:10" s="162" customFormat="1">
      <c r="A409" s="338"/>
      <c r="B409" s="339"/>
      <c r="C409" s="340"/>
      <c r="D409" s="62"/>
      <c r="E409" s="63"/>
    </row>
    <row r="410" spans="1:10" s="209" customFormat="1" ht="15.75" thickBot="1">
      <c r="A410" s="304" t="s">
        <v>3</v>
      </c>
      <c r="B410" s="284"/>
      <c r="C410" s="285"/>
      <c r="D410" s="47"/>
      <c r="E410" s="48">
        <f>SUM(E355:E408)</f>
        <v>0</v>
      </c>
      <c r="G410" s="210"/>
      <c r="H410" s="211"/>
      <c r="I410" s="211"/>
      <c r="J410" s="211"/>
    </row>
    <row r="411" spans="1:10">
      <c r="A411" s="286"/>
      <c r="B411" s="287"/>
      <c r="C411" s="288"/>
      <c r="D411" s="49"/>
      <c r="E411" s="50"/>
    </row>
    <row r="412" spans="1:10">
      <c r="A412" s="269"/>
      <c r="B412" s="270" t="s">
        <v>2</v>
      </c>
      <c r="C412" s="275"/>
      <c r="D412" s="39"/>
      <c r="E412" s="40"/>
    </row>
    <row r="413" spans="1:10" ht="57">
      <c r="A413" s="206"/>
      <c r="B413" s="207" t="s">
        <v>225</v>
      </c>
      <c r="C413" s="275"/>
      <c r="D413" s="39"/>
      <c r="E413" s="40"/>
    </row>
    <row r="414" spans="1:10" ht="15.75" thickBot="1">
      <c r="A414" s="283"/>
      <c r="B414" s="341" t="s">
        <v>1</v>
      </c>
      <c r="C414" s="342">
        <v>0.1</v>
      </c>
      <c r="D414" s="343">
        <f>SUM(E140+E200+E295+E350+E410)</f>
        <v>12000</v>
      </c>
      <c r="E414" s="344">
        <f>D414*C414</f>
        <v>1200</v>
      </c>
    </row>
    <row r="415" spans="1:10">
      <c r="B415" s="274"/>
      <c r="C415" s="299"/>
      <c r="D415" s="58"/>
      <c r="E415" s="345"/>
    </row>
    <row r="416" spans="1:10">
      <c r="A416" s="346">
        <v>7</v>
      </c>
      <c r="B416" s="270" t="s">
        <v>65</v>
      </c>
      <c r="C416" s="289"/>
      <c r="D416" s="33"/>
      <c r="E416" s="51"/>
    </row>
    <row r="417" spans="1:12">
      <c r="A417" s="206"/>
      <c r="B417" s="207"/>
      <c r="C417" s="208"/>
      <c r="D417" s="35"/>
      <c r="E417" s="36"/>
      <c r="F417" s="215"/>
    </row>
    <row r="418" spans="1:12">
      <c r="A418" s="206"/>
      <c r="B418" s="270" t="s">
        <v>94</v>
      </c>
      <c r="C418" s="208"/>
      <c r="D418" s="35"/>
      <c r="E418" s="36"/>
    </row>
    <row r="419" spans="1:12">
      <c r="A419" s="206"/>
      <c r="B419" s="270"/>
      <c r="C419" s="208"/>
      <c r="D419" s="35"/>
      <c r="E419" s="36"/>
    </row>
    <row r="420" spans="1:12">
      <c r="A420" s="240">
        <f>MAX(A411:A419)+0.01</f>
        <v>7.01</v>
      </c>
      <c r="B420" s="207" t="s">
        <v>66</v>
      </c>
      <c r="C420" s="208"/>
      <c r="D420" s="35"/>
      <c r="E420" s="36"/>
    </row>
    <row r="421" spans="1:12">
      <c r="A421" s="206"/>
      <c r="B421" s="207" t="s">
        <v>67</v>
      </c>
      <c r="C421" s="208"/>
      <c r="D421" s="35"/>
      <c r="E421" s="36"/>
    </row>
    <row r="422" spans="1:12">
      <c r="A422" s="206"/>
      <c r="B422" s="207" t="s">
        <v>68</v>
      </c>
      <c r="C422" s="208">
        <v>10</v>
      </c>
      <c r="D422" s="35"/>
      <c r="E422" s="36">
        <f>C422*D422</f>
        <v>0</v>
      </c>
      <c r="F422" s="215"/>
    </row>
    <row r="423" spans="1:12" s="209" customFormat="1">
      <c r="A423" s="206"/>
      <c r="B423" s="207"/>
      <c r="C423" s="208"/>
      <c r="D423" s="35"/>
      <c r="E423" s="36"/>
      <c r="G423" s="210"/>
      <c r="H423" s="211"/>
      <c r="I423" s="211"/>
      <c r="J423" s="211"/>
      <c r="K423" s="211"/>
      <c r="L423" s="211"/>
    </row>
    <row r="424" spans="1:12" s="209" customFormat="1">
      <c r="A424" s="240">
        <f>MAX(A411:A423)+0.01</f>
        <v>7.02</v>
      </c>
      <c r="B424" s="207" t="s">
        <v>4</v>
      </c>
      <c r="C424" s="208"/>
      <c r="D424" s="35"/>
      <c r="E424" s="36"/>
      <c r="G424" s="210"/>
      <c r="H424" s="211"/>
      <c r="I424" s="211"/>
      <c r="J424" s="211"/>
      <c r="K424" s="211"/>
      <c r="L424" s="211"/>
    </row>
    <row r="425" spans="1:12" s="209" customFormat="1">
      <c r="A425" s="206"/>
      <c r="B425" s="207" t="s">
        <v>124</v>
      </c>
      <c r="C425" s="208"/>
      <c r="D425" s="35"/>
      <c r="E425" s="36"/>
      <c r="G425" s="210"/>
      <c r="H425" s="211"/>
      <c r="I425" s="211"/>
      <c r="J425" s="211"/>
      <c r="K425" s="211"/>
      <c r="L425" s="211"/>
    </row>
    <row r="426" spans="1:12" s="209" customFormat="1">
      <c r="A426" s="206"/>
      <c r="B426" s="207" t="s">
        <v>68</v>
      </c>
      <c r="C426" s="208">
        <v>2</v>
      </c>
      <c r="D426" s="35"/>
      <c r="E426" s="36">
        <f>C426*D426</f>
        <v>0</v>
      </c>
      <c r="G426" s="210"/>
      <c r="H426" s="211"/>
      <c r="I426" s="211"/>
      <c r="J426" s="211"/>
      <c r="K426" s="211"/>
      <c r="L426" s="211"/>
    </row>
    <row r="427" spans="1:12" s="209" customFormat="1">
      <c r="A427" s="206"/>
      <c r="B427" s="207"/>
      <c r="C427" s="208"/>
      <c r="D427" s="35"/>
      <c r="E427" s="36"/>
      <c r="G427" s="210"/>
      <c r="H427" s="211"/>
      <c r="I427" s="211"/>
      <c r="J427" s="211"/>
      <c r="K427" s="211"/>
      <c r="L427" s="211"/>
    </row>
    <row r="428" spans="1:12" s="209" customFormat="1">
      <c r="A428" s="240">
        <f>MAX(A411:A427)+0.01</f>
        <v>7.0299999999999994</v>
      </c>
      <c r="B428" s="207" t="s">
        <v>69</v>
      </c>
      <c r="C428" s="208"/>
      <c r="D428" s="35"/>
      <c r="E428" s="36"/>
      <c r="G428" s="210"/>
      <c r="H428" s="211"/>
      <c r="I428" s="211"/>
      <c r="J428" s="211"/>
      <c r="K428" s="211"/>
      <c r="L428" s="211"/>
    </row>
    <row r="429" spans="1:12" s="209" customFormat="1">
      <c r="A429" s="206"/>
      <c r="B429" s="207" t="s">
        <v>70</v>
      </c>
      <c r="C429" s="208"/>
      <c r="D429" s="35"/>
      <c r="E429" s="36"/>
      <c r="G429" s="210"/>
      <c r="H429" s="211"/>
      <c r="I429" s="211"/>
      <c r="J429" s="211"/>
      <c r="K429" s="211"/>
      <c r="L429" s="211"/>
    </row>
    <row r="430" spans="1:12" s="209" customFormat="1">
      <c r="A430" s="206"/>
      <c r="B430" s="207" t="s">
        <v>68</v>
      </c>
      <c r="C430" s="208">
        <v>5</v>
      </c>
      <c r="D430" s="35"/>
      <c r="E430" s="36">
        <f>C430*D430</f>
        <v>0</v>
      </c>
      <c r="G430" s="210"/>
      <c r="H430" s="211"/>
      <c r="I430" s="211"/>
      <c r="J430" s="211"/>
      <c r="K430" s="211"/>
      <c r="L430" s="211"/>
    </row>
    <row r="431" spans="1:12" s="209" customFormat="1">
      <c r="A431" s="206"/>
      <c r="B431" s="207"/>
      <c r="C431" s="208"/>
      <c r="D431" s="35"/>
      <c r="E431" s="36"/>
      <c r="G431" s="210"/>
      <c r="H431" s="211"/>
      <c r="I431" s="211"/>
      <c r="J431" s="211"/>
      <c r="K431" s="211"/>
      <c r="L431" s="211"/>
    </row>
    <row r="432" spans="1:12" s="209" customFormat="1">
      <c r="A432" s="240">
        <f>MAX(A411:A431)+0.01</f>
        <v>7.0399999999999991</v>
      </c>
      <c r="B432" s="207" t="s">
        <v>69</v>
      </c>
      <c r="C432" s="208"/>
      <c r="D432" s="35"/>
      <c r="E432" s="36"/>
      <c r="G432" s="210"/>
      <c r="H432" s="211"/>
      <c r="I432" s="211"/>
      <c r="J432" s="211"/>
      <c r="K432" s="211"/>
      <c r="L432" s="211"/>
    </row>
    <row r="433" spans="1:12" s="209" customFormat="1">
      <c r="A433" s="206"/>
      <c r="B433" s="207" t="s">
        <v>125</v>
      </c>
      <c r="C433" s="208"/>
      <c r="D433" s="35"/>
      <c r="E433" s="36"/>
      <c r="G433" s="210"/>
      <c r="H433" s="211"/>
      <c r="I433" s="211"/>
      <c r="J433" s="211"/>
      <c r="K433" s="211"/>
      <c r="L433" s="211"/>
    </row>
    <row r="434" spans="1:12" s="209" customFormat="1">
      <c r="A434" s="206" t="s">
        <v>7</v>
      </c>
      <c r="B434" s="207" t="s">
        <v>127</v>
      </c>
      <c r="C434" s="208"/>
      <c r="D434" s="35"/>
      <c r="E434" s="36"/>
      <c r="G434" s="210"/>
      <c r="H434" s="211"/>
      <c r="I434" s="211"/>
      <c r="J434" s="211"/>
      <c r="K434" s="211"/>
      <c r="L434" s="211"/>
    </row>
    <row r="435" spans="1:12" s="209" customFormat="1">
      <c r="A435" s="206"/>
      <c r="B435" s="207" t="s">
        <v>68</v>
      </c>
      <c r="C435" s="208">
        <v>2</v>
      </c>
      <c r="D435" s="35"/>
      <c r="E435" s="36">
        <f>C435*D435</f>
        <v>0</v>
      </c>
      <c r="G435" s="210"/>
      <c r="H435" s="211"/>
      <c r="I435" s="211"/>
      <c r="J435" s="211"/>
      <c r="K435" s="211"/>
      <c r="L435" s="211"/>
    </row>
    <row r="436" spans="1:12" s="209" customFormat="1">
      <c r="A436" s="206" t="s">
        <v>7</v>
      </c>
      <c r="B436" s="207" t="s">
        <v>126</v>
      </c>
      <c r="C436" s="208"/>
      <c r="D436" s="35"/>
      <c r="E436" s="36"/>
      <c r="G436" s="210"/>
      <c r="H436" s="211"/>
      <c r="I436" s="211"/>
      <c r="J436" s="211"/>
      <c r="K436" s="211"/>
      <c r="L436" s="211"/>
    </row>
    <row r="437" spans="1:12" s="209" customFormat="1">
      <c r="A437" s="206"/>
      <c r="B437" s="207" t="s">
        <v>68</v>
      </c>
      <c r="C437" s="208">
        <v>2</v>
      </c>
      <c r="D437" s="35"/>
      <c r="E437" s="36">
        <f>C437*D437</f>
        <v>0</v>
      </c>
      <c r="G437" s="210"/>
      <c r="H437" s="211"/>
      <c r="I437" s="211"/>
      <c r="J437" s="211"/>
      <c r="K437" s="211"/>
      <c r="L437" s="211"/>
    </row>
    <row r="438" spans="1:12" s="209" customFormat="1">
      <c r="A438" s="206" t="s">
        <v>7</v>
      </c>
      <c r="B438" s="207" t="s">
        <v>128</v>
      </c>
      <c r="C438" s="208"/>
      <c r="D438" s="35"/>
      <c r="E438" s="36"/>
      <c r="G438" s="210"/>
      <c r="H438" s="211"/>
      <c r="I438" s="211"/>
      <c r="J438" s="211"/>
      <c r="K438" s="211"/>
      <c r="L438" s="211"/>
    </row>
    <row r="439" spans="1:12" s="209" customFormat="1">
      <c r="A439" s="206"/>
      <c r="B439" s="207" t="s">
        <v>68</v>
      </c>
      <c r="C439" s="208">
        <v>2</v>
      </c>
      <c r="D439" s="35"/>
      <c r="E439" s="36">
        <f>C439*D439</f>
        <v>0</v>
      </c>
      <c r="G439" s="210"/>
      <c r="H439" s="211"/>
      <c r="I439" s="211"/>
      <c r="J439" s="211"/>
      <c r="K439" s="211"/>
      <c r="L439" s="211"/>
    </row>
    <row r="440" spans="1:12" s="209" customFormat="1">
      <c r="A440" s="206" t="s">
        <v>7</v>
      </c>
      <c r="B440" s="207" t="s">
        <v>197</v>
      </c>
      <c r="C440" s="208"/>
      <c r="D440" s="35"/>
      <c r="E440" s="36"/>
      <c r="G440" s="210"/>
      <c r="H440" s="211"/>
      <c r="I440" s="211"/>
      <c r="J440" s="211"/>
      <c r="K440" s="211"/>
      <c r="L440" s="211"/>
    </row>
    <row r="441" spans="1:12" s="209" customFormat="1">
      <c r="A441" s="206"/>
      <c r="B441" s="207" t="s">
        <v>68</v>
      </c>
      <c r="C441" s="208">
        <v>2</v>
      </c>
      <c r="D441" s="35"/>
      <c r="E441" s="36">
        <f>C441*D441</f>
        <v>0</v>
      </c>
      <c r="G441" s="210"/>
      <c r="H441" s="211"/>
      <c r="I441" s="211"/>
      <c r="J441" s="211"/>
      <c r="K441" s="211"/>
      <c r="L441" s="211"/>
    </row>
    <row r="442" spans="1:12" s="209" customFormat="1">
      <c r="A442" s="206"/>
      <c r="B442" s="207"/>
      <c r="C442" s="208"/>
      <c r="D442" s="35"/>
      <c r="E442" s="36"/>
      <c r="G442" s="210"/>
      <c r="H442" s="211"/>
      <c r="I442" s="211"/>
      <c r="J442" s="211"/>
      <c r="K442" s="211"/>
      <c r="L442" s="211"/>
    </row>
    <row r="443" spans="1:12" s="209" customFormat="1">
      <c r="A443" s="240">
        <f>MAX(A411:A442)+0.01</f>
        <v>7.0499999999999989</v>
      </c>
      <c r="B443" s="207" t="s">
        <v>4</v>
      </c>
      <c r="C443" s="208"/>
      <c r="D443" s="35"/>
      <c r="E443" s="36"/>
      <c r="G443" s="210"/>
      <c r="H443" s="211"/>
      <c r="I443" s="211"/>
      <c r="J443" s="211"/>
      <c r="K443" s="211"/>
      <c r="L443" s="211"/>
    </row>
    <row r="444" spans="1:12" s="209" customFormat="1">
      <c r="A444" s="206"/>
      <c r="B444" s="207" t="s">
        <v>71</v>
      </c>
      <c r="C444" s="208"/>
      <c r="D444" s="35"/>
      <c r="E444" s="36"/>
      <c r="G444" s="210"/>
      <c r="H444" s="211"/>
      <c r="I444" s="211"/>
      <c r="J444" s="211"/>
      <c r="K444" s="211"/>
      <c r="L444" s="211"/>
    </row>
    <row r="445" spans="1:12" s="209" customFormat="1">
      <c r="A445" s="206"/>
      <c r="B445" s="207" t="s">
        <v>0</v>
      </c>
      <c r="C445" s="208">
        <v>1</v>
      </c>
      <c r="D445" s="35"/>
      <c r="E445" s="36">
        <f>C445*D445</f>
        <v>0</v>
      </c>
      <c r="G445" s="210"/>
      <c r="H445" s="211"/>
      <c r="I445" s="211"/>
      <c r="J445" s="211"/>
      <c r="K445" s="211"/>
      <c r="L445" s="211"/>
    </row>
    <row r="446" spans="1:12" s="209" customFormat="1">
      <c r="A446" s="206"/>
      <c r="B446" s="207"/>
      <c r="C446" s="208"/>
      <c r="D446" s="35"/>
      <c r="E446" s="36"/>
      <c r="G446" s="210"/>
      <c r="H446" s="211"/>
      <c r="I446" s="211"/>
      <c r="J446" s="211"/>
      <c r="K446" s="211"/>
      <c r="L446" s="211"/>
    </row>
    <row r="447" spans="1:12" s="209" customFormat="1">
      <c r="A447" s="241"/>
      <c r="B447" s="242"/>
      <c r="C447" s="243"/>
      <c r="D447" s="64"/>
      <c r="E447" s="65"/>
      <c r="G447" s="210"/>
      <c r="H447" s="211"/>
      <c r="I447" s="211"/>
      <c r="J447" s="211"/>
      <c r="K447" s="211"/>
      <c r="L447" s="211"/>
    </row>
    <row r="448" spans="1:12" s="209" customFormat="1" ht="15.75" thickBot="1">
      <c r="A448" s="304"/>
      <c r="B448" s="284" t="s">
        <v>74</v>
      </c>
      <c r="C448" s="285"/>
      <c r="D448" s="47"/>
      <c r="E448" s="48">
        <f>SUM(E420:E446)</f>
        <v>0</v>
      </c>
      <c r="G448" s="210"/>
      <c r="H448" s="211"/>
      <c r="I448" s="211"/>
      <c r="J448" s="211"/>
      <c r="K448" s="211"/>
      <c r="L448" s="211"/>
    </row>
    <row r="693" spans="1:12" s="209" customFormat="1" ht="14.25">
      <c r="A693" s="347"/>
      <c r="B693" s="216"/>
      <c r="C693" s="211"/>
      <c r="D693" s="282"/>
      <c r="E693" s="211"/>
      <c r="G693" s="210"/>
      <c r="H693" s="211"/>
      <c r="I693" s="211"/>
      <c r="J693" s="211"/>
      <c r="K693" s="211"/>
      <c r="L693" s="211"/>
    </row>
    <row r="698" spans="1:12" s="209" customFormat="1" ht="14.25">
      <c r="A698" s="347"/>
      <c r="B698" s="216"/>
      <c r="C698" s="211"/>
      <c r="D698" s="282"/>
      <c r="E698" s="211"/>
      <c r="G698" s="210"/>
      <c r="H698" s="211"/>
      <c r="I698" s="211"/>
      <c r="J698" s="211"/>
      <c r="K698" s="211"/>
      <c r="L698" s="211"/>
    </row>
    <row r="751" spans="1:12" s="209" customFormat="1" ht="14.25">
      <c r="A751" s="347"/>
      <c r="B751" s="216"/>
      <c r="C751" s="211"/>
      <c r="D751" s="282"/>
      <c r="E751" s="211"/>
      <c r="G751" s="210"/>
      <c r="H751" s="211"/>
      <c r="I751" s="211"/>
      <c r="J751" s="211"/>
      <c r="K751" s="211"/>
      <c r="L751" s="211"/>
    </row>
    <row r="761" spans="1:12" s="209" customFormat="1" ht="14.25">
      <c r="A761" s="347"/>
      <c r="B761" s="216"/>
      <c r="C761" s="211"/>
      <c r="D761" s="282"/>
      <c r="E761" s="211"/>
      <c r="G761" s="210"/>
      <c r="H761" s="211"/>
      <c r="I761" s="211"/>
      <c r="J761" s="211"/>
      <c r="K761" s="211"/>
      <c r="L761" s="211"/>
    </row>
  </sheetData>
  <sheetProtection algorithmName="SHA-512" hashValue="mX1b3cvtL+/BHQJJtZe0Zx9a7q4dU9uMoHz8BnIghBydyeSnANCE4pDMWidK6j5aVnHkjQhREbeteD+BUw1cvg==" saltValue="mH9Dr+ggZhaHM3JRiFH+MQ==" spinCount="100000" sheet="1" formatCells="0" formatColumns="0" formatRows="0"/>
  <mergeCells count="2">
    <mergeCell ref="A1:D1"/>
    <mergeCell ref="A2:E2"/>
  </mergeCells>
  <dataValidations count="2">
    <dataValidation type="custom" allowBlank="1" showInputMessage="1" showErrorMessage="1" error="Cene je potrebno vnesti na dve decimalni mesti zaokroženo." sqref="C8:E27 C30:C35 C37:C337 D285 D30:E284 D287:E337 E285:E286 C338:E448" xr:uid="{00000000-0002-0000-0200-000000000000}">
      <formula1>C8=ROUND(C8,2)</formula1>
    </dataValidation>
    <dataValidation type="custom" allowBlank="1" showInputMessage="1" showErrorMessage="1" error="Cene je potrebno vnesti na tri decimalna mesta zaokroženo." sqref="C36" xr:uid="{00000000-0002-0000-0200-000001000000}">
      <formula1>C36=ROUND(C36,3)</formula1>
    </dataValidation>
  </dataValidations>
  <printOptions horizontalCentered="1"/>
  <pageMargins left="0.98425196850393704" right="0.59055118110236227" top="0.98425196850393704" bottom="0.59055118110236227" header="0.74803149606299213" footer="0.31496062992125984"/>
  <pageSetup paperSize="9" scale="82" firstPageNumber="3" fitToWidth="0" fitToHeight="0" orientation="portrait" r:id="rId1"/>
  <headerFooter alignWithMargins="0">
    <oddHeader>&amp;RCESTA III. FAZA</oddHeader>
    <oddFooter>&amp;L&amp;8Izgradnja pločnika Kalin - Obrežje ob R3-675/1481, Mokrice - Obrežje - Slovenska vas od km 1.504 do km 2.645&amp;RStran &amp;P od &amp;N</oddFooter>
  </headerFooter>
  <rowBreaks count="10" manualBreakCount="10">
    <brk id="27" max="16383" man="1"/>
    <brk id="131" max="16383" man="1"/>
    <brk id="141" max="16383" man="1"/>
    <brk id="178" max="16383" man="1"/>
    <brk id="201" max="16383" man="1"/>
    <brk id="248" max="16383" man="1"/>
    <brk id="296" max="16383" man="1"/>
    <brk id="352" max="16383" man="1"/>
    <brk id="388" max="16383" man="1"/>
    <brk id="41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3:E261"/>
  <sheetViews>
    <sheetView view="pageBreakPreview" topLeftCell="A19" zoomScale="130" zoomScaleNormal="70" zoomScaleSheetLayoutView="130" workbookViewId="0">
      <selection activeCell="D37" sqref="D37"/>
    </sheetView>
  </sheetViews>
  <sheetFormatPr defaultColWidth="8.85546875" defaultRowHeight="15"/>
  <cols>
    <col min="1" max="1" width="6.7109375" style="355" customWidth="1"/>
    <col min="2" max="2" width="43.85546875" style="359" customWidth="1"/>
    <col min="3" max="3" width="8.7109375" style="360" customWidth="1"/>
    <col min="4" max="4" width="15.85546875" style="361" bestFit="1" customWidth="1"/>
    <col min="5" max="5" width="13.5703125" style="361" bestFit="1" customWidth="1"/>
    <col min="6" max="16384" width="8.85546875" style="359"/>
  </cols>
  <sheetData>
    <row r="3" spans="1:5" s="356" customFormat="1">
      <c r="A3" s="355" t="s">
        <v>227</v>
      </c>
      <c r="C3" s="357"/>
      <c r="D3" s="358"/>
      <c r="E3" s="358" t="s">
        <v>226</v>
      </c>
    </row>
    <row r="4" spans="1:5" s="356" customFormat="1">
      <c r="A4" s="355"/>
      <c r="C4" s="357"/>
      <c r="D4" s="358"/>
      <c r="E4" s="358"/>
    </row>
    <row r="5" spans="1:5" ht="15.75" thickBot="1"/>
    <row r="6" spans="1:5" ht="15.75" thickBot="1">
      <c r="A6" s="66" t="s">
        <v>60</v>
      </c>
      <c r="B6" s="67" t="s">
        <v>61</v>
      </c>
      <c r="C6" s="67"/>
      <c r="D6" s="67"/>
      <c r="E6" s="68" t="s">
        <v>62</v>
      </c>
    </row>
    <row r="7" spans="1:5">
      <c r="A7" s="355">
        <v>1</v>
      </c>
      <c r="B7" s="359" t="s">
        <v>51</v>
      </c>
      <c r="E7" s="361">
        <f>E55</f>
        <v>11050</v>
      </c>
    </row>
    <row r="8" spans="1:5">
      <c r="A8" s="362">
        <v>2</v>
      </c>
      <c r="B8" s="363" t="s">
        <v>37</v>
      </c>
      <c r="C8" s="364"/>
      <c r="D8" s="365"/>
      <c r="E8" s="365">
        <f>E101</f>
        <v>0</v>
      </c>
    </row>
    <row r="9" spans="1:5" ht="15.75" thickBot="1">
      <c r="A9" s="366">
        <v>4</v>
      </c>
      <c r="B9" s="367" t="s">
        <v>228</v>
      </c>
      <c r="C9" s="368"/>
      <c r="D9" s="369"/>
      <c r="E9" s="369">
        <f>E203</f>
        <v>0</v>
      </c>
    </row>
    <row r="10" spans="1:5" ht="15.75" thickBot="1">
      <c r="A10" s="366"/>
      <c r="B10" s="367" t="s">
        <v>286</v>
      </c>
      <c r="C10" s="368"/>
      <c r="D10" s="369"/>
      <c r="E10" s="369">
        <f>E207</f>
        <v>1105</v>
      </c>
    </row>
    <row r="11" spans="1:5" s="356" customFormat="1">
      <c r="A11" s="370"/>
      <c r="B11" s="371" t="s">
        <v>141</v>
      </c>
      <c r="C11" s="372"/>
      <c r="D11" s="373"/>
      <c r="E11" s="373">
        <f>SUM(E7:E10)</f>
        <v>12155</v>
      </c>
    </row>
    <row r="13" spans="1:5">
      <c r="A13" s="374" t="s">
        <v>139</v>
      </c>
    </row>
    <row r="14" spans="1:5" ht="57">
      <c r="A14" s="375" t="s">
        <v>146</v>
      </c>
      <c r="B14" s="376" t="s">
        <v>96</v>
      </c>
      <c r="D14" s="418"/>
    </row>
    <row r="15" spans="1:5" ht="85.5">
      <c r="A15" s="375" t="s">
        <v>147</v>
      </c>
      <c r="B15" s="376" t="s">
        <v>140</v>
      </c>
      <c r="D15" s="418"/>
    </row>
    <row r="16" spans="1:5" ht="71.25">
      <c r="A16" s="375" t="s">
        <v>148</v>
      </c>
      <c r="B16" s="376" t="s">
        <v>97</v>
      </c>
      <c r="D16" s="418"/>
    </row>
    <row r="17" spans="1:5" ht="71.25">
      <c r="A17" s="375" t="s">
        <v>149</v>
      </c>
      <c r="B17" s="376" t="s">
        <v>98</v>
      </c>
      <c r="D17" s="418"/>
    </row>
    <row r="18" spans="1:5" ht="57">
      <c r="A18" s="375" t="s">
        <v>150</v>
      </c>
      <c r="B18" s="376" t="s">
        <v>288</v>
      </c>
      <c r="D18" s="418"/>
    </row>
    <row r="19" spans="1:5" ht="14.25">
      <c r="A19" s="375"/>
      <c r="D19" s="418"/>
    </row>
    <row r="20" spans="1:5" ht="14.25">
      <c r="A20" s="375"/>
      <c r="D20" s="418"/>
    </row>
    <row r="21" spans="1:5" ht="14.25">
      <c r="A21" s="375"/>
      <c r="D21" s="418"/>
    </row>
    <row r="22" spans="1:5" ht="14.25">
      <c r="A22" s="375"/>
      <c r="D22" s="418"/>
    </row>
    <row r="23" spans="1:5">
      <c r="D23" s="418"/>
    </row>
    <row r="24" spans="1:5">
      <c r="D24" s="418"/>
    </row>
    <row r="25" spans="1:5">
      <c r="D25" s="418"/>
    </row>
    <row r="26" spans="1:5">
      <c r="D26" s="418"/>
    </row>
    <row r="27" spans="1:5" ht="16.899999999999999" customHeight="1">
      <c r="A27" s="377" t="s">
        <v>57</v>
      </c>
      <c r="B27" s="378" t="s">
        <v>56</v>
      </c>
      <c r="C27" s="379" t="s">
        <v>55</v>
      </c>
      <c r="D27" s="691" t="s">
        <v>54</v>
      </c>
      <c r="E27" s="380" t="s">
        <v>53</v>
      </c>
    </row>
    <row r="28" spans="1:5">
      <c r="A28" s="377"/>
      <c r="B28" s="378" t="s">
        <v>52</v>
      </c>
      <c r="C28" s="379"/>
      <c r="D28" s="691"/>
      <c r="E28" s="380"/>
    </row>
    <row r="29" spans="1:5">
      <c r="D29" s="418"/>
    </row>
    <row r="30" spans="1:5">
      <c r="A30" s="355">
        <v>1</v>
      </c>
      <c r="B30" s="381" t="s">
        <v>51</v>
      </c>
      <c r="D30" s="418"/>
    </row>
    <row r="31" spans="1:5">
      <c r="B31" s="382"/>
      <c r="D31" s="418"/>
    </row>
    <row r="32" spans="1:5">
      <c r="B32" s="381" t="s">
        <v>50</v>
      </c>
      <c r="D32" s="418"/>
    </row>
    <row r="33" spans="1:5">
      <c r="B33" s="382"/>
      <c r="D33" s="418"/>
    </row>
    <row r="34" spans="1:5">
      <c r="A34" s="383">
        <f>MAX(A30:A33)+0.01</f>
        <v>1.01</v>
      </c>
      <c r="B34" s="381" t="s">
        <v>229</v>
      </c>
      <c r="D34" s="418"/>
    </row>
    <row r="35" spans="1:5" ht="28.5">
      <c r="B35" s="382" t="s">
        <v>230</v>
      </c>
      <c r="D35" s="418"/>
    </row>
    <row r="36" spans="1:5">
      <c r="B36" s="384" t="s">
        <v>231</v>
      </c>
      <c r="C36" s="360">
        <v>0.221</v>
      </c>
      <c r="D36" s="418">
        <v>50000</v>
      </c>
      <c r="E36" s="361">
        <f>C36*D36</f>
        <v>11050</v>
      </c>
    </row>
    <row r="37" spans="1:5">
      <c r="B37" s="382"/>
      <c r="D37" s="418"/>
    </row>
    <row r="38" spans="1:5">
      <c r="A38" s="383">
        <f>MAX(A34:A37)+0.01</f>
        <v>1.02</v>
      </c>
      <c r="B38" s="381" t="s">
        <v>232</v>
      </c>
      <c r="D38" s="418"/>
    </row>
    <row r="39" spans="1:5" ht="28.5">
      <c r="B39" s="382" t="s">
        <v>233</v>
      </c>
      <c r="D39" s="418"/>
    </row>
    <row r="40" spans="1:5">
      <c r="B40" s="382" t="s">
        <v>6</v>
      </c>
      <c r="C40" s="360">
        <v>9</v>
      </c>
      <c r="D40" s="418"/>
      <c r="E40" s="361">
        <f>C40*D40</f>
        <v>0</v>
      </c>
    </row>
    <row r="41" spans="1:5">
      <c r="B41" s="382"/>
      <c r="D41" s="418"/>
    </row>
    <row r="42" spans="1:5">
      <c r="B42" s="385" t="s">
        <v>46</v>
      </c>
      <c r="D42" s="418"/>
    </row>
    <row r="43" spans="1:5">
      <c r="B43" s="385" t="s">
        <v>45</v>
      </c>
      <c r="D43" s="418"/>
    </row>
    <row r="44" spans="1:5" ht="114">
      <c r="B44" s="386" t="s">
        <v>75</v>
      </c>
      <c r="D44" s="418"/>
    </row>
    <row r="45" spans="1:5">
      <c r="B45" s="382"/>
      <c r="D45" s="418"/>
    </row>
    <row r="46" spans="1:5">
      <c r="A46" s="383">
        <f>MAX(A38:A45)+0.01</f>
        <v>1.03</v>
      </c>
      <c r="B46" s="381" t="s">
        <v>278</v>
      </c>
      <c r="D46" s="418"/>
    </row>
    <row r="47" spans="1:5" ht="28.5">
      <c r="B47" s="382" t="s">
        <v>279</v>
      </c>
      <c r="D47" s="418"/>
    </row>
    <row r="48" spans="1:5" ht="16.5">
      <c r="B48" s="384" t="s">
        <v>660</v>
      </c>
      <c r="C48" s="360">
        <v>75</v>
      </c>
      <c r="D48" s="418"/>
      <c r="E48" s="361">
        <f>C48*D48</f>
        <v>0</v>
      </c>
    </row>
    <row r="49" spans="1:5">
      <c r="D49" s="418"/>
    </row>
    <row r="50" spans="1:5">
      <c r="A50" s="383">
        <f>MAX(A42:A49)+0.01</f>
        <v>1.04</v>
      </c>
      <c r="B50" s="381" t="s">
        <v>280</v>
      </c>
      <c r="D50" s="418"/>
    </row>
    <row r="51" spans="1:5" ht="28.5">
      <c r="B51" s="382" t="s">
        <v>281</v>
      </c>
      <c r="D51" s="418"/>
    </row>
    <row r="52" spans="1:5">
      <c r="B52" s="382" t="s">
        <v>6</v>
      </c>
      <c r="C52" s="360">
        <v>2</v>
      </c>
      <c r="D52" s="418"/>
      <c r="E52" s="361">
        <f>C52*D52</f>
        <v>0</v>
      </c>
    </row>
    <row r="53" spans="1:5">
      <c r="D53" s="418"/>
    </row>
    <row r="54" spans="1:5">
      <c r="A54" s="387"/>
      <c r="B54" s="388"/>
      <c r="C54" s="389"/>
      <c r="D54" s="419"/>
      <c r="E54" s="390"/>
    </row>
    <row r="55" spans="1:5" ht="15.75" thickBot="1">
      <c r="A55" s="391" t="s">
        <v>38</v>
      </c>
      <c r="B55" s="392"/>
      <c r="C55" s="393"/>
      <c r="D55" s="69"/>
      <c r="E55" s="70">
        <f>SUM(E29:E54)</f>
        <v>11050</v>
      </c>
    </row>
    <row r="56" spans="1:5">
      <c r="D56" s="418"/>
    </row>
    <row r="57" spans="1:5">
      <c r="D57" s="418"/>
    </row>
    <row r="58" spans="1:5">
      <c r="A58" s="355">
        <v>2</v>
      </c>
      <c r="B58" s="356" t="s">
        <v>37</v>
      </c>
      <c r="D58" s="418"/>
    </row>
    <row r="59" spans="1:5">
      <c r="B59" s="356"/>
      <c r="D59" s="418"/>
    </row>
    <row r="60" spans="1:5">
      <c r="B60" s="385" t="s">
        <v>36</v>
      </c>
      <c r="D60" s="418"/>
    </row>
    <row r="61" spans="1:5">
      <c r="D61" s="418"/>
    </row>
    <row r="62" spans="1:5">
      <c r="A62" s="383">
        <f>MAX(A58:A61)+0.01</f>
        <v>2.0099999999999998</v>
      </c>
      <c r="B62" s="381" t="s">
        <v>4</v>
      </c>
      <c r="D62" s="418"/>
    </row>
    <row r="63" spans="1:5" ht="42.75">
      <c r="B63" s="382" t="s">
        <v>234</v>
      </c>
      <c r="D63" s="418"/>
    </row>
    <row r="64" spans="1:5" ht="28.5">
      <c r="A64" s="394" t="s">
        <v>7</v>
      </c>
      <c r="B64" s="382" t="s">
        <v>235</v>
      </c>
      <c r="D64" s="418"/>
    </row>
    <row r="65" spans="1:5" ht="16.5">
      <c r="A65" s="394"/>
      <c r="B65" s="384" t="s">
        <v>661</v>
      </c>
      <c r="C65" s="360">
        <v>218.5</v>
      </c>
      <c r="D65" s="418"/>
      <c r="E65" s="361">
        <f>C65*D65</f>
        <v>0</v>
      </c>
    </row>
    <row r="66" spans="1:5">
      <c r="D66" s="418"/>
    </row>
    <row r="67" spans="1:5">
      <c r="A67" s="383">
        <f>MAX(A62:A66)+0.01</f>
        <v>2.0199999999999996</v>
      </c>
      <c r="B67" s="395" t="s">
        <v>236</v>
      </c>
      <c r="D67" s="418"/>
    </row>
    <row r="68" spans="1:5" ht="71.25">
      <c r="B68" s="382" t="s">
        <v>237</v>
      </c>
      <c r="D68" s="418"/>
    </row>
    <row r="69" spans="1:5" ht="57">
      <c r="A69" s="394" t="s">
        <v>7</v>
      </c>
      <c r="B69" s="382" t="s">
        <v>238</v>
      </c>
      <c r="D69" s="418"/>
    </row>
    <row r="70" spans="1:5" ht="16.5">
      <c r="A70" s="394"/>
      <c r="B70" s="384" t="s">
        <v>661</v>
      </c>
      <c r="C70" s="360">
        <v>114.9</v>
      </c>
      <c r="D70" s="418"/>
      <c r="E70" s="361">
        <f>C70*D70</f>
        <v>0</v>
      </c>
    </row>
    <row r="71" spans="1:5">
      <c r="A71" s="394"/>
      <c r="B71" s="384"/>
      <c r="D71" s="418"/>
    </row>
    <row r="72" spans="1:5">
      <c r="A72" s="383">
        <f>MAX(A63:A71)+0.01</f>
        <v>2.0299999999999994</v>
      </c>
      <c r="B72" s="395" t="s">
        <v>239</v>
      </c>
      <c r="D72" s="418"/>
    </row>
    <row r="73" spans="1:5" ht="42.75">
      <c r="B73" s="382" t="s">
        <v>240</v>
      </c>
      <c r="D73" s="418"/>
    </row>
    <row r="74" spans="1:5" ht="57">
      <c r="A74" s="394" t="s">
        <v>7</v>
      </c>
      <c r="B74" s="382" t="s">
        <v>241</v>
      </c>
      <c r="D74" s="418"/>
    </row>
    <row r="75" spans="1:5" ht="16.5">
      <c r="A75" s="394"/>
      <c r="B75" s="384" t="s">
        <v>661</v>
      </c>
      <c r="C75" s="360">
        <v>32.200000000000003</v>
      </c>
      <c r="D75" s="418"/>
      <c r="E75" s="361">
        <f>C75*D75</f>
        <v>0</v>
      </c>
    </row>
    <row r="76" spans="1:5">
      <c r="A76" s="394"/>
      <c r="B76" s="384"/>
      <c r="D76" s="418"/>
    </row>
    <row r="77" spans="1:5">
      <c r="A77" s="383">
        <f>MAX(A68:A76)+0.01</f>
        <v>2.0399999999999991</v>
      </c>
      <c r="B77" s="395" t="s">
        <v>242</v>
      </c>
      <c r="D77" s="418"/>
    </row>
    <row r="78" spans="1:5" ht="71.25">
      <c r="A78" s="396"/>
      <c r="B78" s="382" t="s">
        <v>243</v>
      </c>
      <c r="D78" s="418"/>
    </row>
    <row r="79" spans="1:5" ht="57">
      <c r="A79" s="394" t="s">
        <v>7</v>
      </c>
      <c r="B79" s="382" t="s">
        <v>238</v>
      </c>
      <c r="D79" s="418"/>
    </row>
    <row r="80" spans="1:5" ht="16.5">
      <c r="A80" s="394"/>
      <c r="B80" s="384" t="s">
        <v>661</v>
      </c>
      <c r="C80" s="360">
        <v>53</v>
      </c>
      <c r="D80" s="418"/>
      <c r="E80" s="361">
        <f>C80*D80</f>
        <v>0</v>
      </c>
    </row>
    <row r="81" spans="1:5">
      <c r="A81" s="396"/>
      <c r="B81" s="397"/>
      <c r="D81" s="418"/>
    </row>
    <row r="82" spans="1:5">
      <c r="A82" s="383">
        <f>MAX(A72:A81)+0.01</f>
        <v>2.0499999999999989</v>
      </c>
      <c r="B82" s="381" t="s">
        <v>244</v>
      </c>
      <c r="D82" s="418"/>
    </row>
    <row r="83" spans="1:5" ht="28.5">
      <c r="A83" s="396"/>
      <c r="B83" s="382" t="s">
        <v>245</v>
      </c>
      <c r="D83" s="418"/>
    </row>
    <row r="84" spans="1:5" ht="16.5">
      <c r="A84" s="396"/>
      <c r="B84" s="384" t="s">
        <v>661</v>
      </c>
      <c r="C84" s="360">
        <v>2.2999999999999998</v>
      </c>
      <c r="D84" s="418"/>
      <c r="E84" s="361">
        <f>C84*D84</f>
        <v>0</v>
      </c>
    </row>
    <row r="85" spans="1:5">
      <c r="A85" s="396"/>
      <c r="B85" s="397"/>
      <c r="D85" s="418"/>
    </row>
    <row r="86" spans="1:5">
      <c r="A86" s="383">
        <f>MAX(A82:A85)+0.01</f>
        <v>2.0599999999999987</v>
      </c>
      <c r="B86" s="381" t="s">
        <v>269</v>
      </c>
      <c r="D86" s="418"/>
    </row>
    <row r="87" spans="1:5" ht="42.75">
      <c r="A87" s="396"/>
      <c r="B87" s="382" t="s">
        <v>270</v>
      </c>
      <c r="D87" s="418"/>
    </row>
    <row r="88" spans="1:5">
      <c r="A88" s="396"/>
      <c r="B88" s="397" t="s">
        <v>271</v>
      </c>
      <c r="C88" s="360">
        <v>6</v>
      </c>
      <c r="D88" s="418"/>
      <c r="E88" s="361">
        <f>C88*D88</f>
        <v>0</v>
      </c>
    </row>
    <row r="89" spans="1:5">
      <c r="A89" s="396"/>
      <c r="B89" s="397"/>
      <c r="D89" s="418"/>
    </row>
    <row r="90" spans="1:5" ht="30">
      <c r="A90" s="396"/>
      <c r="B90" s="385" t="s">
        <v>85</v>
      </c>
      <c r="D90" s="418"/>
    </row>
    <row r="91" spans="1:5">
      <c r="A91" s="396"/>
      <c r="B91" s="397"/>
      <c r="D91" s="418"/>
    </row>
    <row r="92" spans="1:5">
      <c r="A92" s="383">
        <f>MAX(A82:A91)+0.01</f>
        <v>2.0699999999999985</v>
      </c>
      <c r="B92" s="381" t="s">
        <v>4</v>
      </c>
      <c r="D92" s="418"/>
    </row>
    <row r="93" spans="1:5" ht="42.75">
      <c r="A93" s="394" t="s">
        <v>7</v>
      </c>
      <c r="B93" s="382" t="s">
        <v>246</v>
      </c>
      <c r="D93" s="418"/>
    </row>
    <row r="94" spans="1:5" ht="16.5">
      <c r="A94" s="394"/>
      <c r="B94" s="384" t="s">
        <v>661</v>
      </c>
      <c r="C94" s="360">
        <v>16.100000000000001</v>
      </c>
      <c r="D94" s="418"/>
      <c r="E94" s="361">
        <f>C94*D94</f>
        <v>0</v>
      </c>
    </row>
    <row r="95" spans="1:5">
      <c r="A95" s="396"/>
      <c r="B95" s="397"/>
      <c r="D95" s="418"/>
    </row>
    <row r="96" spans="1:5">
      <c r="A96" s="383">
        <f>MAX(A90:A95)+0.01</f>
        <v>2.0799999999999983</v>
      </c>
      <c r="B96" s="381" t="s">
        <v>4</v>
      </c>
      <c r="D96" s="418"/>
    </row>
    <row r="97" spans="1:5" ht="57">
      <c r="A97" s="394" t="s">
        <v>7</v>
      </c>
      <c r="B97" s="382" t="s">
        <v>247</v>
      </c>
      <c r="D97" s="418"/>
    </row>
    <row r="98" spans="1:5" ht="16.5">
      <c r="A98" s="394"/>
      <c r="B98" s="384" t="s">
        <v>661</v>
      </c>
      <c r="C98" s="360">
        <v>202.4</v>
      </c>
      <c r="D98" s="418"/>
      <c r="E98" s="361">
        <f>C98*D98</f>
        <v>0</v>
      </c>
    </row>
    <row r="99" spans="1:5">
      <c r="A99" s="396"/>
      <c r="B99" s="398"/>
      <c r="D99" s="418"/>
    </row>
    <row r="100" spans="1:5">
      <c r="A100" s="399"/>
      <c r="B100" s="400"/>
      <c r="C100" s="389"/>
      <c r="D100" s="419"/>
      <c r="E100" s="390"/>
    </row>
    <row r="101" spans="1:5" ht="15.75" thickBot="1">
      <c r="A101" s="391" t="s">
        <v>24</v>
      </c>
      <c r="B101" s="392"/>
      <c r="C101" s="393"/>
      <c r="D101" s="69"/>
      <c r="E101" s="70">
        <f>SUM(E62:E100)</f>
        <v>0</v>
      </c>
    </row>
    <row r="102" spans="1:5">
      <c r="A102" s="396"/>
      <c r="B102" s="397"/>
      <c r="D102" s="418"/>
    </row>
    <row r="103" spans="1:5">
      <c r="A103" s="396"/>
      <c r="B103" s="397"/>
      <c r="D103" s="418"/>
    </row>
    <row r="104" spans="1:5">
      <c r="A104" s="396">
        <v>4</v>
      </c>
      <c r="B104" s="401" t="s">
        <v>228</v>
      </c>
      <c r="D104" s="418"/>
    </row>
    <row r="105" spans="1:5">
      <c r="A105" s="396"/>
      <c r="B105" s="397"/>
      <c r="D105" s="418"/>
    </row>
    <row r="106" spans="1:5">
      <c r="A106" s="355">
        <v>4</v>
      </c>
      <c r="B106" s="356" t="s">
        <v>228</v>
      </c>
      <c r="D106" s="418"/>
    </row>
    <row r="107" spans="1:5">
      <c r="D107" s="418"/>
    </row>
    <row r="108" spans="1:5">
      <c r="B108" s="356" t="s">
        <v>673</v>
      </c>
      <c r="D108" s="418"/>
    </row>
    <row r="109" spans="1:5">
      <c r="D109" s="418"/>
    </row>
    <row r="110" spans="1:5" s="397" customFormat="1">
      <c r="A110" s="383">
        <f>MAX(A87:A109)+0.01</f>
        <v>4.01</v>
      </c>
      <c r="B110" s="381" t="s">
        <v>4</v>
      </c>
      <c r="C110" s="402"/>
      <c r="D110" s="420"/>
      <c r="E110" s="403"/>
    </row>
    <row r="111" spans="1:5" s="397" customFormat="1" ht="137.44999999999999" customHeight="1">
      <c r="A111" s="394" t="s">
        <v>7</v>
      </c>
      <c r="B111" s="398" t="s">
        <v>674</v>
      </c>
      <c r="C111" s="402"/>
      <c r="D111" s="420"/>
      <c r="E111" s="403"/>
    </row>
    <row r="112" spans="1:5" s="397" customFormat="1" ht="16.5">
      <c r="A112" s="394"/>
      <c r="B112" s="404" t="s">
        <v>709</v>
      </c>
      <c r="C112" s="405">
        <v>5</v>
      </c>
      <c r="D112" s="421"/>
      <c r="E112" s="406">
        <f t="shared" ref="E112" si="0">C112*D112</f>
        <v>0</v>
      </c>
    </row>
    <row r="113" spans="1:5" s="397" customFormat="1" ht="16.5">
      <c r="A113" s="394"/>
      <c r="B113" s="404" t="s">
        <v>710</v>
      </c>
      <c r="C113" s="405">
        <v>5</v>
      </c>
      <c r="D113" s="421"/>
      <c r="E113" s="406">
        <f t="shared" ref="E113" si="1">C113*D113</f>
        <v>0</v>
      </c>
    </row>
    <row r="114" spans="1:5" s="397" customFormat="1" ht="16.5">
      <c r="A114" s="394"/>
      <c r="B114" s="404" t="s">
        <v>711</v>
      </c>
      <c r="C114" s="405">
        <v>5</v>
      </c>
      <c r="D114" s="421"/>
      <c r="E114" s="406">
        <f t="shared" ref="E114" si="2">C114*D114</f>
        <v>0</v>
      </c>
    </row>
    <row r="115" spans="1:5" s="397" customFormat="1">
      <c r="A115" s="396"/>
      <c r="C115" s="402"/>
      <c r="D115" s="420"/>
      <c r="E115" s="403"/>
    </row>
    <row r="116" spans="1:5">
      <c r="A116" s="396"/>
      <c r="B116" s="401" t="s">
        <v>249</v>
      </c>
      <c r="D116" s="418"/>
    </row>
    <row r="117" spans="1:5">
      <c r="A117" s="396"/>
      <c r="B117" s="397"/>
      <c r="D117" s="418"/>
    </row>
    <row r="118" spans="1:5">
      <c r="A118" s="383">
        <f>MAX(A98:A117)+0.01</f>
        <v>4.0199999999999996</v>
      </c>
      <c r="B118" s="385" t="s">
        <v>250</v>
      </c>
      <c r="D118" s="418"/>
    </row>
    <row r="119" spans="1:5" ht="57">
      <c r="A119" s="396"/>
      <c r="B119" s="382" t="s">
        <v>251</v>
      </c>
      <c r="D119" s="418"/>
    </row>
    <row r="120" spans="1:5" ht="28.5">
      <c r="A120" s="394" t="s">
        <v>7</v>
      </c>
      <c r="B120" s="384" t="s">
        <v>290</v>
      </c>
      <c r="D120" s="418"/>
    </row>
    <row r="121" spans="1:5" ht="16.5">
      <c r="A121" s="396"/>
      <c r="B121" s="398" t="s">
        <v>662</v>
      </c>
      <c r="C121" s="360">
        <v>35</v>
      </c>
      <c r="D121" s="418"/>
      <c r="E121" s="361">
        <f>C121*D121</f>
        <v>0</v>
      </c>
    </row>
    <row r="122" spans="1:5">
      <c r="A122" s="396"/>
      <c r="B122" s="397"/>
      <c r="D122" s="418"/>
    </row>
    <row r="123" spans="1:5">
      <c r="A123" s="383">
        <f>MAX(A103:A122)+0.01</f>
        <v>4.0299999999999994</v>
      </c>
      <c r="B123" s="385" t="s">
        <v>252</v>
      </c>
      <c r="D123" s="418"/>
    </row>
    <row r="124" spans="1:5" ht="57">
      <c r="A124" s="396"/>
      <c r="B124" s="382" t="s">
        <v>253</v>
      </c>
      <c r="D124" s="418"/>
    </row>
    <row r="125" spans="1:5" ht="28.5">
      <c r="A125" s="394" t="s">
        <v>7</v>
      </c>
      <c r="B125" s="384" t="s">
        <v>289</v>
      </c>
      <c r="D125" s="418"/>
    </row>
    <row r="126" spans="1:5" ht="16.5">
      <c r="A126" s="396"/>
      <c r="B126" s="398" t="s">
        <v>662</v>
      </c>
      <c r="C126" s="360">
        <v>111</v>
      </c>
      <c r="D126" s="418"/>
      <c r="E126" s="361">
        <f>C126*D126</f>
        <v>0</v>
      </c>
    </row>
    <row r="127" spans="1:5">
      <c r="A127" s="396"/>
      <c r="B127" s="384"/>
      <c r="D127" s="418"/>
    </row>
    <row r="128" spans="1:5">
      <c r="A128" s="383">
        <f>MAX(A123:A127)+0.01</f>
        <v>4.0399999999999991</v>
      </c>
      <c r="B128" s="385" t="s">
        <v>282</v>
      </c>
      <c r="D128" s="418"/>
    </row>
    <row r="129" spans="1:5" ht="57">
      <c r="A129" s="396"/>
      <c r="B129" s="382" t="s">
        <v>283</v>
      </c>
      <c r="D129" s="418"/>
    </row>
    <row r="130" spans="1:5" ht="28.5">
      <c r="A130" s="394" t="s">
        <v>7</v>
      </c>
      <c r="B130" s="384" t="s">
        <v>291</v>
      </c>
      <c r="D130" s="418"/>
    </row>
    <row r="131" spans="1:5" ht="16.5">
      <c r="A131" s="396"/>
      <c r="B131" s="398" t="s">
        <v>662</v>
      </c>
      <c r="C131" s="360">
        <v>110</v>
      </c>
      <c r="D131" s="418"/>
      <c r="E131" s="361">
        <f>C131*D131</f>
        <v>0</v>
      </c>
    </row>
    <row r="132" spans="1:5">
      <c r="A132" s="396"/>
      <c r="B132" s="382"/>
      <c r="D132" s="418"/>
    </row>
    <row r="133" spans="1:5">
      <c r="A133" s="383">
        <f>MAX(A128:A132)+0.01</f>
        <v>4.0499999999999989</v>
      </c>
      <c r="B133" s="381" t="s">
        <v>292</v>
      </c>
      <c r="C133" s="402"/>
      <c r="D133" s="420"/>
      <c r="E133" s="403"/>
    </row>
    <row r="134" spans="1:5" ht="42.75">
      <c r="A134" s="396"/>
      <c r="B134" s="382" t="s">
        <v>293</v>
      </c>
      <c r="C134" s="402"/>
      <c r="D134" s="420"/>
      <c r="E134" s="403"/>
    </row>
    <row r="135" spans="1:5" ht="16.5">
      <c r="A135" s="396"/>
      <c r="B135" s="398" t="s">
        <v>662</v>
      </c>
      <c r="C135" s="402">
        <v>35</v>
      </c>
      <c r="D135" s="420"/>
      <c r="E135" s="403">
        <f>C135*D135</f>
        <v>0</v>
      </c>
    </row>
    <row r="136" spans="1:5">
      <c r="A136" s="396"/>
      <c r="B136" s="398"/>
      <c r="C136" s="402"/>
      <c r="D136" s="420"/>
      <c r="E136" s="403"/>
    </row>
    <row r="137" spans="1:5">
      <c r="A137" s="383">
        <f>MAX(A132:A136)+0.01</f>
        <v>4.0599999999999987</v>
      </c>
      <c r="B137" s="381" t="s">
        <v>254</v>
      </c>
      <c r="D137" s="418"/>
    </row>
    <row r="138" spans="1:5" ht="42.75">
      <c r="A138" s="396"/>
      <c r="B138" s="382" t="s">
        <v>255</v>
      </c>
      <c r="D138" s="418"/>
    </row>
    <row r="139" spans="1:5" ht="16.5">
      <c r="A139" s="396"/>
      <c r="B139" s="398" t="s">
        <v>662</v>
      </c>
      <c r="C139" s="360">
        <v>111</v>
      </c>
      <c r="D139" s="418"/>
      <c r="E139" s="361">
        <f>C139*D139</f>
        <v>0</v>
      </c>
    </row>
    <row r="140" spans="1:5">
      <c r="A140" s="396"/>
      <c r="B140" s="382"/>
      <c r="D140" s="418"/>
    </row>
    <row r="141" spans="1:5">
      <c r="A141" s="383">
        <f>MAX(A128:A140)+0.01</f>
        <v>4.0699999999999985</v>
      </c>
      <c r="B141" s="381" t="s">
        <v>284</v>
      </c>
      <c r="D141" s="418"/>
    </row>
    <row r="142" spans="1:5" ht="42.75">
      <c r="A142" s="396"/>
      <c r="B142" s="382" t="s">
        <v>285</v>
      </c>
      <c r="D142" s="418"/>
    </row>
    <row r="143" spans="1:5" ht="16.5">
      <c r="A143" s="396"/>
      <c r="B143" s="398" t="s">
        <v>662</v>
      </c>
      <c r="C143" s="360">
        <v>110</v>
      </c>
      <c r="D143" s="418"/>
      <c r="E143" s="361">
        <f>C143*D143</f>
        <v>0</v>
      </c>
    </row>
    <row r="144" spans="1:5">
      <c r="A144" s="396"/>
      <c r="B144" s="397"/>
      <c r="D144" s="418"/>
    </row>
    <row r="145" spans="1:5">
      <c r="A145" s="383">
        <f>MAX(A132:A144)+0.01</f>
        <v>4.0799999999999983</v>
      </c>
      <c r="B145" s="381" t="s">
        <v>272</v>
      </c>
      <c r="D145" s="418"/>
    </row>
    <row r="146" spans="1:5" ht="28.5">
      <c r="A146" s="396"/>
      <c r="B146" s="382" t="s">
        <v>273</v>
      </c>
      <c r="D146" s="418"/>
    </row>
    <row r="147" spans="1:5" ht="16.5">
      <c r="A147" s="396"/>
      <c r="B147" s="398" t="s">
        <v>662</v>
      </c>
      <c r="C147" s="360">
        <v>221</v>
      </c>
      <c r="D147" s="418"/>
      <c r="E147" s="361">
        <f>C147*D147</f>
        <v>0</v>
      </c>
    </row>
    <row r="148" spans="1:5">
      <c r="A148" s="396"/>
      <c r="B148" s="398"/>
      <c r="D148" s="418"/>
    </row>
    <row r="149" spans="1:5">
      <c r="A149" s="383">
        <f>MAX(A140:A148)+0.01</f>
        <v>4.0899999999999981</v>
      </c>
      <c r="B149" s="395" t="s">
        <v>4</v>
      </c>
      <c r="D149" s="418"/>
    </row>
    <row r="150" spans="1:5" ht="28.5">
      <c r="A150" s="394" t="s">
        <v>7</v>
      </c>
      <c r="B150" s="382" t="s">
        <v>256</v>
      </c>
      <c r="D150" s="418"/>
    </row>
    <row r="151" spans="1:5" ht="16.5">
      <c r="A151" s="396"/>
      <c r="B151" s="398" t="s">
        <v>662</v>
      </c>
      <c r="C151" s="360">
        <v>221</v>
      </c>
      <c r="D151" s="418"/>
      <c r="E151" s="361">
        <f>C151*D151</f>
        <v>0</v>
      </c>
    </row>
    <row r="152" spans="1:5">
      <c r="A152" s="396"/>
      <c r="B152" s="398"/>
      <c r="D152" s="418"/>
    </row>
    <row r="153" spans="1:5">
      <c r="B153" s="356" t="s">
        <v>675</v>
      </c>
      <c r="D153" s="418"/>
    </row>
    <row r="154" spans="1:5">
      <c r="D154" s="418"/>
    </row>
    <row r="155" spans="1:5" s="397" customFormat="1">
      <c r="A155" s="383">
        <f>MAX(A149:A154)+0.01</f>
        <v>4.0999999999999979</v>
      </c>
      <c r="B155" s="395" t="s">
        <v>676</v>
      </c>
      <c r="C155" s="402"/>
      <c r="D155" s="420"/>
      <c r="E155" s="403"/>
    </row>
    <row r="156" spans="1:5" s="397" customFormat="1" ht="42.75">
      <c r="A156" s="396"/>
      <c r="B156" s="382" t="s">
        <v>677</v>
      </c>
      <c r="C156" s="402"/>
      <c r="D156" s="420"/>
      <c r="E156" s="403"/>
    </row>
    <row r="157" spans="1:5" s="397" customFormat="1" ht="42.75">
      <c r="A157" s="394" t="s">
        <v>7</v>
      </c>
      <c r="B157" s="382" t="s">
        <v>678</v>
      </c>
      <c r="C157" s="402"/>
      <c r="D157" s="420"/>
      <c r="E157" s="403"/>
    </row>
    <row r="158" spans="1:5" s="397" customFormat="1" ht="16.5">
      <c r="A158" s="396"/>
      <c r="B158" s="398" t="s">
        <v>662</v>
      </c>
      <c r="C158" s="402">
        <v>10</v>
      </c>
      <c r="D158" s="420"/>
      <c r="E158" s="403">
        <f>C158*D158</f>
        <v>0</v>
      </c>
    </row>
    <row r="159" spans="1:5" s="397" customFormat="1">
      <c r="A159" s="396"/>
      <c r="B159" s="398"/>
      <c r="C159" s="402"/>
      <c r="D159" s="420"/>
      <c r="E159" s="403"/>
    </row>
    <row r="160" spans="1:5" s="397" customFormat="1">
      <c r="A160" s="383">
        <f>MAX(A155:A159)+0.01</f>
        <v>4.1099999999999977</v>
      </c>
      <c r="B160" s="395" t="s">
        <v>679</v>
      </c>
      <c r="C160" s="402"/>
      <c r="D160" s="420"/>
      <c r="E160" s="403"/>
    </row>
    <row r="161" spans="1:5" s="397" customFormat="1" ht="42.75">
      <c r="A161" s="396"/>
      <c r="B161" s="382" t="s">
        <v>680</v>
      </c>
      <c r="C161" s="402"/>
      <c r="D161" s="420"/>
      <c r="E161" s="403"/>
    </row>
    <row r="162" spans="1:5" s="397" customFormat="1" ht="28.5">
      <c r="A162" s="394" t="s">
        <v>7</v>
      </c>
      <c r="B162" s="382" t="s">
        <v>681</v>
      </c>
      <c r="C162" s="402"/>
      <c r="D162" s="420"/>
      <c r="E162" s="403"/>
    </row>
    <row r="163" spans="1:5" s="397" customFormat="1" ht="16.5">
      <c r="A163" s="396"/>
      <c r="B163" s="398" t="s">
        <v>662</v>
      </c>
      <c r="C163" s="402">
        <v>6</v>
      </c>
      <c r="D163" s="420"/>
      <c r="E163" s="403">
        <f>C163*D163</f>
        <v>0</v>
      </c>
    </row>
    <row r="164" spans="1:5" s="397" customFormat="1">
      <c r="A164" s="396"/>
      <c r="B164" s="398"/>
      <c r="C164" s="402"/>
      <c r="D164" s="420"/>
      <c r="E164" s="403"/>
    </row>
    <row r="165" spans="1:5" s="397" customFormat="1">
      <c r="A165" s="383">
        <f>MAX(A160:A164)+0.01</f>
        <v>4.1199999999999974</v>
      </c>
      <c r="B165" s="395" t="s">
        <v>682</v>
      </c>
      <c r="C165" s="402"/>
      <c r="D165" s="420"/>
      <c r="E165" s="403"/>
    </row>
    <row r="166" spans="1:5" s="397" customFormat="1" ht="42.75">
      <c r="A166" s="396"/>
      <c r="B166" s="382" t="s">
        <v>680</v>
      </c>
      <c r="C166" s="402"/>
      <c r="D166" s="420"/>
      <c r="E166" s="403"/>
    </row>
    <row r="167" spans="1:5" s="397" customFormat="1" ht="28.5">
      <c r="A167" s="394" t="s">
        <v>7</v>
      </c>
      <c r="B167" s="382" t="s">
        <v>683</v>
      </c>
      <c r="C167" s="402"/>
      <c r="D167" s="420"/>
      <c r="E167" s="403"/>
    </row>
    <row r="168" spans="1:5" s="397" customFormat="1" ht="16.5">
      <c r="A168" s="396"/>
      <c r="B168" s="398" t="s">
        <v>662</v>
      </c>
      <c r="C168" s="402">
        <v>6</v>
      </c>
      <c r="D168" s="420"/>
      <c r="E168" s="403">
        <f>C168*D168</f>
        <v>0</v>
      </c>
    </row>
    <row r="169" spans="1:5" s="397" customFormat="1">
      <c r="A169" s="396"/>
      <c r="B169" s="398"/>
      <c r="C169" s="402"/>
      <c r="D169" s="420"/>
      <c r="E169" s="403"/>
    </row>
    <row r="170" spans="1:5" s="397" customFormat="1">
      <c r="A170" s="396"/>
      <c r="B170" s="401" t="s">
        <v>257</v>
      </c>
      <c r="C170" s="402"/>
      <c r="D170" s="420"/>
      <c r="E170" s="403"/>
    </row>
    <row r="171" spans="1:5" s="397" customFormat="1">
      <c r="A171" s="396"/>
      <c r="C171" s="402"/>
      <c r="D171" s="420"/>
      <c r="E171" s="403"/>
    </row>
    <row r="172" spans="1:5" s="397" customFormat="1">
      <c r="A172" s="383">
        <f>MAX(A146:A171)+0.01</f>
        <v>4.1299999999999972</v>
      </c>
      <c r="B172" s="395" t="s">
        <v>259</v>
      </c>
      <c r="C172" s="402"/>
      <c r="D172" s="420"/>
      <c r="E172" s="403"/>
    </row>
    <row r="173" spans="1:5" s="397" customFormat="1" ht="42.75">
      <c r="A173" s="396"/>
      <c r="B173" s="407" t="s">
        <v>260</v>
      </c>
      <c r="C173" s="402"/>
      <c r="D173" s="420"/>
      <c r="E173" s="403"/>
    </row>
    <row r="174" spans="1:5" ht="28.5">
      <c r="A174" s="394" t="s">
        <v>7</v>
      </c>
      <c r="B174" s="407" t="s">
        <v>261</v>
      </c>
      <c r="D174" s="418"/>
    </row>
    <row r="175" spans="1:5">
      <c r="A175" s="396"/>
      <c r="B175" s="407" t="s">
        <v>0</v>
      </c>
      <c r="C175" s="360">
        <v>3</v>
      </c>
      <c r="D175" s="418"/>
      <c r="E175" s="361">
        <f>C175*D175</f>
        <v>0</v>
      </c>
    </row>
    <row r="176" spans="1:5">
      <c r="A176" s="396"/>
      <c r="B176" s="407"/>
      <c r="D176" s="418"/>
    </row>
    <row r="177" spans="1:5">
      <c r="A177" s="383">
        <f>MAX(A172:A176)+0.01</f>
        <v>4.139999999999997</v>
      </c>
      <c r="B177" s="395" t="s">
        <v>262</v>
      </c>
      <c r="D177" s="418"/>
    </row>
    <row r="178" spans="1:5" ht="42.75">
      <c r="A178" s="396"/>
      <c r="B178" s="407" t="s">
        <v>263</v>
      </c>
      <c r="D178" s="418"/>
    </row>
    <row r="179" spans="1:5" ht="28.5">
      <c r="A179" s="394" t="s">
        <v>7</v>
      </c>
      <c r="B179" s="407" t="s">
        <v>264</v>
      </c>
      <c r="D179" s="418"/>
    </row>
    <row r="180" spans="1:5">
      <c r="A180" s="396"/>
      <c r="B180" s="407" t="s">
        <v>0</v>
      </c>
      <c r="C180" s="360">
        <v>1</v>
      </c>
      <c r="D180" s="418"/>
      <c r="E180" s="361">
        <f>C180*D180</f>
        <v>0</v>
      </c>
    </row>
    <row r="181" spans="1:5">
      <c r="A181" s="396"/>
      <c r="B181" s="407"/>
      <c r="D181" s="418"/>
    </row>
    <row r="182" spans="1:5">
      <c r="A182" s="383">
        <f>MAX(A173:A181)+0.01</f>
        <v>4.1499999999999968</v>
      </c>
      <c r="B182" s="395" t="s">
        <v>262</v>
      </c>
      <c r="D182" s="418"/>
    </row>
    <row r="183" spans="1:5" ht="42.75">
      <c r="A183" s="396"/>
      <c r="B183" s="407" t="s">
        <v>263</v>
      </c>
      <c r="D183" s="418"/>
    </row>
    <row r="184" spans="1:5" ht="28.5">
      <c r="A184" s="394" t="s">
        <v>7</v>
      </c>
      <c r="B184" s="407" t="s">
        <v>258</v>
      </c>
      <c r="D184" s="418"/>
    </row>
    <row r="185" spans="1:5">
      <c r="A185" s="396"/>
      <c r="B185" s="407" t="s">
        <v>0</v>
      </c>
      <c r="C185" s="360">
        <v>3</v>
      </c>
      <c r="D185" s="418"/>
      <c r="E185" s="361">
        <f>C185*D185</f>
        <v>0</v>
      </c>
    </row>
    <row r="186" spans="1:5">
      <c r="A186" s="396"/>
      <c r="B186" s="407"/>
      <c r="D186" s="418"/>
    </row>
    <row r="187" spans="1:5">
      <c r="A187" s="383">
        <f>MAX(A178:A186)+0.01</f>
        <v>4.1599999999999966</v>
      </c>
      <c r="B187" s="395" t="s">
        <v>274</v>
      </c>
      <c r="D187" s="418"/>
    </row>
    <row r="188" spans="1:5" ht="42.75">
      <c r="A188" s="396"/>
      <c r="B188" s="407" t="s">
        <v>275</v>
      </c>
      <c r="D188" s="418"/>
    </row>
    <row r="189" spans="1:5" ht="28.5">
      <c r="A189" s="394" t="s">
        <v>7</v>
      </c>
      <c r="B189" s="407" t="s">
        <v>261</v>
      </c>
      <c r="D189" s="418"/>
    </row>
    <row r="190" spans="1:5">
      <c r="A190" s="396"/>
      <c r="B190" s="407" t="s">
        <v>0</v>
      </c>
      <c r="C190" s="360">
        <v>1</v>
      </c>
      <c r="D190" s="418"/>
      <c r="E190" s="361">
        <f>C190*D190</f>
        <v>0</v>
      </c>
    </row>
    <row r="191" spans="1:5">
      <c r="A191" s="396"/>
      <c r="B191" s="407"/>
      <c r="D191" s="418"/>
    </row>
    <row r="192" spans="1:5">
      <c r="A192" s="383">
        <f>MAX(A183:A191)+0.01</f>
        <v>4.1699999999999964</v>
      </c>
      <c r="B192" s="394" t="s">
        <v>265</v>
      </c>
      <c r="D192" s="418"/>
    </row>
    <row r="193" spans="1:5" ht="42.75">
      <c r="A193" s="396"/>
      <c r="B193" s="407" t="s">
        <v>266</v>
      </c>
      <c r="D193" s="418"/>
    </row>
    <row r="194" spans="1:5" ht="28.5">
      <c r="A194" s="394" t="s">
        <v>7</v>
      </c>
      <c r="B194" s="407" t="s">
        <v>267</v>
      </c>
      <c r="D194" s="418"/>
    </row>
    <row r="195" spans="1:5">
      <c r="A195" s="396"/>
      <c r="B195" s="407" t="s">
        <v>0</v>
      </c>
      <c r="C195" s="360">
        <v>1</v>
      </c>
      <c r="D195" s="418"/>
      <c r="E195" s="361">
        <f>C195*D195</f>
        <v>0</v>
      </c>
    </row>
    <row r="196" spans="1:5">
      <c r="A196" s="396"/>
      <c r="B196" s="408"/>
      <c r="D196" s="418"/>
    </row>
    <row r="197" spans="1:5">
      <c r="A197" s="383">
        <f>MAX(A187:A196)+0.01</f>
        <v>4.1799999999999962</v>
      </c>
      <c r="B197" s="381" t="s">
        <v>276</v>
      </c>
      <c r="D197" s="418"/>
    </row>
    <row r="198" spans="1:5" ht="42.75">
      <c r="A198" s="396"/>
      <c r="B198" s="384" t="s">
        <v>277</v>
      </c>
      <c r="D198" s="418"/>
    </row>
    <row r="199" spans="1:5">
      <c r="A199" s="396"/>
      <c r="B199" s="382" t="s">
        <v>0</v>
      </c>
      <c r="C199" s="360">
        <v>7</v>
      </c>
      <c r="D199" s="418"/>
      <c r="E199" s="361">
        <f>C199*D199</f>
        <v>0</v>
      </c>
    </row>
    <row r="200" spans="1:5">
      <c r="A200" s="396"/>
      <c r="B200" s="382"/>
      <c r="D200" s="418"/>
    </row>
    <row r="201" spans="1:5">
      <c r="A201" s="396"/>
      <c r="B201" s="397"/>
      <c r="D201" s="418"/>
    </row>
    <row r="202" spans="1:5">
      <c r="A202" s="399"/>
      <c r="B202" s="400"/>
      <c r="C202" s="389"/>
      <c r="D202" s="390"/>
      <c r="E202" s="390"/>
    </row>
    <row r="203" spans="1:5" ht="15.75" thickBot="1">
      <c r="A203" s="391" t="s">
        <v>268</v>
      </c>
      <c r="B203" s="392"/>
      <c r="C203" s="393"/>
      <c r="D203" s="70"/>
      <c r="E203" s="70">
        <f>SUM(E105:E202)</f>
        <v>0</v>
      </c>
    </row>
    <row r="204" spans="1:5">
      <c r="A204" s="396"/>
      <c r="B204" s="397"/>
    </row>
    <row r="205" spans="1:5">
      <c r="A205" s="409"/>
      <c r="B205" s="385" t="s">
        <v>2</v>
      </c>
      <c r="C205" s="410"/>
      <c r="D205" s="411"/>
      <c r="E205" s="411"/>
    </row>
    <row r="206" spans="1:5" ht="71.25">
      <c r="A206" s="412"/>
      <c r="B206" s="384" t="s">
        <v>287</v>
      </c>
      <c r="C206" s="410"/>
      <c r="D206" s="411"/>
      <c r="E206" s="411"/>
    </row>
    <row r="207" spans="1:5" ht="15.75" thickBot="1">
      <c r="A207" s="413"/>
      <c r="B207" s="414" t="s">
        <v>1</v>
      </c>
      <c r="C207" s="415">
        <v>0.1</v>
      </c>
      <c r="D207" s="416">
        <f>E7+E8+E9</f>
        <v>11050</v>
      </c>
      <c r="E207" s="417">
        <f>D207*C207</f>
        <v>1105</v>
      </c>
    </row>
    <row r="208" spans="1:5">
      <c r="A208" s="396"/>
      <c r="B208" s="397"/>
    </row>
    <row r="209" spans="1:5">
      <c r="A209" s="396"/>
      <c r="B209" s="397"/>
    </row>
    <row r="210" spans="1:5">
      <c r="A210" s="396"/>
      <c r="B210" s="397"/>
    </row>
    <row r="211" spans="1:5">
      <c r="A211" s="396"/>
      <c r="B211" s="397"/>
    </row>
    <row r="212" spans="1:5" s="360" customFormat="1">
      <c r="A212" s="396"/>
      <c r="B212" s="397"/>
      <c r="D212" s="361"/>
      <c r="E212" s="361"/>
    </row>
    <row r="213" spans="1:5" s="360" customFormat="1">
      <c r="A213" s="396"/>
      <c r="B213" s="397"/>
      <c r="D213" s="361"/>
      <c r="E213" s="361"/>
    </row>
    <row r="214" spans="1:5" s="360" customFormat="1">
      <c r="A214" s="396"/>
      <c r="B214" s="397"/>
      <c r="D214" s="361"/>
      <c r="E214" s="361"/>
    </row>
    <row r="215" spans="1:5" s="360" customFormat="1">
      <c r="A215" s="396"/>
      <c r="B215" s="397"/>
      <c r="D215" s="361"/>
      <c r="E215" s="361"/>
    </row>
    <row r="216" spans="1:5" s="360" customFormat="1">
      <c r="A216" s="396"/>
      <c r="B216" s="397"/>
      <c r="D216" s="361"/>
      <c r="E216" s="361"/>
    </row>
    <row r="217" spans="1:5" s="360" customFormat="1">
      <c r="A217" s="396"/>
      <c r="B217" s="397"/>
      <c r="D217" s="361"/>
      <c r="E217" s="361"/>
    </row>
    <row r="218" spans="1:5" s="360" customFormat="1">
      <c r="A218" s="396"/>
      <c r="B218" s="397"/>
      <c r="D218" s="361"/>
      <c r="E218" s="361"/>
    </row>
    <row r="219" spans="1:5" s="360" customFormat="1">
      <c r="A219" s="396"/>
      <c r="B219" s="397"/>
      <c r="D219" s="361"/>
      <c r="E219" s="361"/>
    </row>
    <row r="220" spans="1:5" s="360" customFormat="1">
      <c r="A220" s="396"/>
      <c r="B220" s="397"/>
      <c r="D220" s="361"/>
      <c r="E220" s="361"/>
    </row>
    <row r="221" spans="1:5" s="360" customFormat="1">
      <c r="A221" s="396"/>
      <c r="B221" s="397"/>
      <c r="D221" s="361"/>
      <c r="E221" s="361"/>
    </row>
    <row r="222" spans="1:5" s="360" customFormat="1">
      <c r="A222" s="396"/>
      <c r="B222" s="397"/>
      <c r="D222" s="361"/>
      <c r="E222" s="361"/>
    </row>
    <row r="223" spans="1:5" s="360" customFormat="1">
      <c r="A223" s="396"/>
      <c r="B223" s="397"/>
      <c r="D223" s="361"/>
      <c r="E223" s="361"/>
    </row>
    <row r="224" spans="1:5" s="360" customFormat="1">
      <c r="A224" s="396"/>
      <c r="B224" s="397"/>
      <c r="D224" s="361"/>
      <c r="E224" s="361"/>
    </row>
    <row r="225" spans="1:5" s="360" customFormat="1">
      <c r="A225" s="396"/>
      <c r="B225" s="397"/>
      <c r="D225" s="361"/>
      <c r="E225" s="361"/>
    </row>
    <row r="226" spans="1:5" s="360" customFormat="1">
      <c r="A226" s="396"/>
      <c r="B226" s="397"/>
      <c r="D226" s="361"/>
      <c r="E226" s="361"/>
    </row>
    <row r="227" spans="1:5" s="360" customFormat="1">
      <c r="A227" s="396"/>
      <c r="B227" s="397"/>
      <c r="D227" s="361"/>
      <c r="E227" s="361"/>
    </row>
    <row r="228" spans="1:5" s="360" customFormat="1">
      <c r="A228" s="396"/>
      <c r="B228" s="397"/>
      <c r="D228" s="361"/>
      <c r="E228" s="361"/>
    </row>
    <row r="229" spans="1:5" s="360" customFormat="1">
      <c r="A229" s="396"/>
      <c r="B229" s="397"/>
      <c r="D229" s="361"/>
      <c r="E229" s="361"/>
    </row>
    <row r="230" spans="1:5" s="360" customFormat="1">
      <c r="A230" s="396"/>
      <c r="B230" s="397"/>
      <c r="D230" s="361"/>
      <c r="E230" s="361"/>
    </row>
    <row r="231" spans="1:5" s="360" customFormat="1">
      <c r="A231" s="396"/>
      <c r="B231" s="397"/>
      <c r="D231" s="361"/>
      <c r="E231" s="361"/>
    </row>
    <row r="232" spans="1:5" s="360" customFormat="1">
      <c r="A232" s="396"/>
      <c r="B232" s="397"/>
      <c r="D232" s="361"/>
      <c r="E232" s="361"/>
    </row>
    <row r="233" spans="1:5" s="360" customFormat="1">
      <c r="A233" s="396"/>
      <c r="B233" s="397"/>
      <c r="D233" s="361"/>
      <c r="E233" s="361"/>
    </row>
    <row r="234" spans="1:5" s="360" customFormat="1">
      <c r="A234" s="396"/>
      <c r="B234" s="397"/>
      <c r="D234" s="361"/>
      <c r="E234" s="361"/>
    </row>
    <row r="235" spans="1:5" s="360" customFormat="1">
      <c r="A235" s="396"/>
      <c r="B235" s="397"/>
      <c r="D235" s="361"/>
      <c r="E235" s="361"/>
    </row>
    <row r="236" spans="1:5" s="360" customFormat="1">
      <c r="A236" s="396"/>
      <c r="B236" s="397"/>
      <c r="D236" s="361"/>
      <c r="E236" s="361"/>
    </row>
    <row r="237" spans="1:5" s="360" customFormat="1">
      <c r="A237" s="396"/>
      <c r="B237" s="397"/>
      <c r="D237" s="361"/>
      <c r="E237" s="361"/>
    </row>
    <row r="238" spans="1:5" s="360" customFormat="1">
      <c r="A238" s="396"/>
      <c r="B238" s="397"/>
      <c r="D238" s="361"/>
      <c r="E238" s="361"/>
    </row>
    <row r="239" spans="1:5" s="360" customFormat="1">
      <c r="A239" s="396"/>
      <c r="B239" s="397"/>
      <c r="D239" s="361"/>
      <c r="E239" s="361"/>
    </row>
    <row r="240" spans="1:5" s="360" customFormat="1">
      <c r="A240" s="396"/>
      <c r="B240" s="397"/>
      <c r="D240" s="361"/>
      <c r="E240" s="361"/>
    </row>
    <row r="241" spans="1:5" s="360" customFormat="1">
      <c r="A241" s="396"/>
      <c r="B241" s="397"/>
      <c r="D241" s="361"/>
      <c r="E241" s="361"/>
    </row>
    <row r="242" spans="1:5" s="360" customFormat="1">
      <c r="A242" s="396"/>
      <c r="B242" s="397"/>
      <c r="D242" s="361"/>
      <c r="E242" s="361"/>
    </row>
    <row r="243" spans="1:5" s="360" customFormat="1">
      <c r="A243" s="396"/>
      <c r="B243" s="397"/>
      <c r="D243" s="361"/>
      <c r="E243" s="361"/>
    </row>
    <row r="244" spans="1:5" s="360" customFormat="1">
      <c r="A244" s="396"/>
      <c r="B244" s="397"/>
      <c r="D244" s="361"/>
      <c r="E244" s="361"/>
    </row>
    <row r="245" spans="1:5" s="360" customFormat="1">
      <c r="A245" s="396"/>
      <c r="B245" s="397"/>
      <c r="D245" s="361"/>
      <c r="E245" s="361"/>
    </row>
    <row r="246" spans="1:5" s="360" customFormat="1">
      <c r="A246" s="396"/>
      <c r="B246" s="397"/>
      <c r="D246" s="361"/>
      <c r="E246" s="361"/>
    </row>
    <row r="247" spans="1:5" s="360" customFormat="1">
      <c r="A247" s="396"/>
      <c r="B247" s="397"/>
      <c r="D247" s="361"/>
      <c r="E247" s="361"/>
    </row>
    <row r="248" spans="1:5" s="360" customFormat="1">
      <c r="A248" s="396"/>
      <c r="B248" s="397"/>
      <c r="D248" s="361"/>
      <c r="E248" s="361"/>
    </row>
    <row r="249" spans="1:5" s="360" customFormat="1">
      <c r="A249" s="396"/>
      <c r="B249" s="397"/>
      <c r="D249" s="361"/>
      <c r="E249" s="361"/>
    </row>
    <row r="250" spans="1:5" s="360" customFormat="1">
      <c r="A250" s="396"/>
      <c r="B250" s="397"/>
      <c r="D250" s="361"/>
      <c r="E250" s="361"/>
    </row>
    <row r="251" spans="1:5" s="360" customFormat="1">
      <c r="A251" s="396"/>
      <c r="B251" s="397"/>
      <c r="D251" s="361"/>
      <c r="E251" s="361"/>
    </row>
    <row r="252" spans="1:5" s="360" customFormat="1">
      <c r="A252" s="396"/>
      <c r="B252" s="397"/>
      <c r="D252" s="361"/>
      <c r="E252" s="361"/>
    </row>
    <row r="253" spans="1:5" s="360" customFormat="1">
      <c r="A253" s="396"/>
      <c r="B253" s="397"/>
      <c r="D253" s="361"/>
      <c r="E253" s="361"/>
    </row>
    <row r="254" spans="1:5" s="360" customFormat="1">
      <c r="A254" s="396"/>
      <c r="B254" s="397"/>
      <c r="D254" s="361"/>
      <c r="E254" s="361"/>
    </row>
    <row r="255" spans="1:5" s="360" customFormat="1">
      <c r="A255" s="396"/>
      <c r="B255" s="397"/>
      <c r="D255" s="361"/>
      <c r="E255" s="361"/>
    </row>
    <row r="256" spans="1:5" s="360" customFormat="1">
      <c r="A256" s="396"/>
      <c r="B256" s="397"/>
      <c r="D256" s="361"/>
      <c r="E256" s="361"/>
    </row>
    <row r="257" spans="1:5" s="360" customFormat="1">
      <c r="A257" s="396"/>
      <c r="B257" s="397"/>
      <c r="D257" s="361"/>
      <c r="E257" s="361"/>
    </row>
    <row r="258" spans="1:5" s="360" customFormat="1">
      <c r="A258" s="396"/>
      <c r="B258" s="397"/>
      <c r="D258" s="361"/>
      <c r="E258" s="361"/>
    </row>
    <row r="259" spans="1:5" s="360" customFormat="1">
      <c r="A259" s="396"/>
      <c r="B259" s="397"/>
      <c r="D259" s="361"/>
      <c r="E259" s="361"/>
    </row>
    <row r="260" spans="1:5" s="360" customFormat="1">
      <c r="A260" s="396"/>
      <c r="B260" s="397"/>
      <c r="D260" s="361"/>
      <c r="E260" s="361"/>
    </row>
    <row r="261" spans="1:5" s="360" customFormat="1">
      <c r="A261" s="396"/>
      <c r="B261" s="397"/>
      <c r="D261" s="361"/>
      <c r="E261" s="361"/>
    </row>
  </sheetData>
  <sheetProtection algorithmName="SHA-512" hashValue="cR/R3vjoBu6v1DAmqD2r60cX8jWM/UIOLUOfnTu4CZ5V9dUHHZJxOYiPauCn8XnbF4XkXHm7cW5Yzd0UvsBKZw==" saltValue="weM+lS/IJwkrnUvg9KnYjg==" spinCount="100000" sheet="1" formatCells="0" formatColumns="0" formatRows="0"/>
  <mergeCells count="1">
    <mergeCell ref="D27:D28"/>
  </mergeCells>
  <dataValidations count="2">
    <dataValidation type="custom" allowBlank="1" showInputMessage="1" showErrorMessage="1" error="Cene je potrebno vnesti na dve decimalni mesti zaokroženo." sqref="C7:E26 C29:C35 C37:C105 D29:E105 C106:E207" xr:uid="{00000000-0002-0000-0300-000000000000}">
      <formula1>C7=ROUND(C7,2)</formula1>
    </dataValidation>
    <dataValidation type="custom" allowBlank="1" showInputMessage="1" showErrorMessage="1" error="Cene je potrebno vnesti na tri decimalna mesta zaokroženo." sqref="C36" xr:uid="{00000000-0002-0000-0300-000001000000}">
      <formula1>C36=ROUND(C36,3)</formula1>
    </dataValidation>
  </dataValidations>
  <pageMargins left="0.70866141732283472" right="0.70866141732283472" top="0.74803149606299213" bottom="0.74803149606299213" header="0.31496062992125984" footer="0.31496062992125984"/>
  <pageSetup paperSize="9" scale="90" orientation="portrait" r:id="rId1"/>
  <headerFooter>
    <oddHeader>&amp;R&amp;"Segoe UI,Navadno"&amp;10ODVODNJAVANJE III. FAZA</oddHeader>
    <oddFooter>&amp;L&amp;"Segoe UI,Navadno"&amp;8Izgradnja pločnika Kalin - Obrežje ob R3-675/1481, Mokrice - Obrežje - Slovenska vas od km 1.504 do km 2.645&amp;R&amp;"Segoe UI,Navadno"&amp;10Stran &amp;P od &amp;N</oddFooter>
  </headerFooter>
  <rowBreaks count="6" manualBreakCount="6">
    <brk id="26" max="4" man="1"/>
    <brk id="57" max="4" man="1"/>
    <brk id="81" max="4" man="1"/>
    <brk id="103" max="4" man="1"/>
    <brk id="140" max="4" man="1"/>
    <brk id="18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1060"/>
  <sheetViews>
    <sheetView topLeftCell="A257" zoomScale="115" zoomScaleNormal="115" workbookViewId="0">
      <selection activeCell="E272" sqref="E272"/>
    </sheetView>
  </sheetViews>
  <sheetFormatPr defaultColWidth="9.140625" defaultRowHeight="14.25"/>
  <cols>
    <col min="1" max="1" width="5.5703125" style="439" customWidth="1"/>
    <col min="2" max="2" width="47.42578125" style="424" customWidth="1"/>
    <col min="3" max="3" width="4.7109375" style="424" customWidth="1"/>
    <col min="4" max="4" width="8.7109375" style="424" customWidth="1"/>
    <col min="5" max="5" width="14.28515625" style="443" customWidth="1"/>
    <col min="6" max="6" width="17" style="443" customWidth="1"/>
    <col min="7" max="7" width="14.140625" style="444" customWidth="1"/>
    <col min="8" max="8" width="33.42578125" style="444" customWidth="1"/>
    <col min="9" max="15" width="33.42578125" style="423" customWidth="1"/>
    <col min="16" max="16" width="12.7109375" style="424" customWidth="1"/>
    <col min="17" max="17" width="15.28515625" style="424" customWidth="1"/>
    <col min="18" max="16384" width="9.140625" style="424"/>
  </cols>
  <sheetData>
    <row r="2" spans="1:8" ht="15">
      <c r="A2" s="693" t="s">
        <v>299</v>
      </c>
      <c r="B2" s="693"/>
      <c r="C2" s="693"/>
      <c r="D2" s="693"/>
      <c r="E2" s="693"/>
      <c r="F2" s="693"/>
      <c r="G2" s="422"/>
      <c r="H2" s="422"/>
    </row>
    <row r="6" spans="1:8" ht="15">
      <c r="A6" s="425"/>
      <c r="B6" s="426" t="s">
        <v>300</v>
      </c>
      <c r="C6" s="426"/>
      <c r="D6" s="426"/>
      <c r="E6" s="694" t="s">
        <v>137</v>
      </c>
      <c r="F6" s="694"/>
      <c r="G6" s="422"/>
      <c r="H6" s="422"/>
    </row>
    <row r="7" spans="1:8" ht="15">
      <c r="A7" s="427" t="s">
        <v>301</v>
      </c>
      <c r="B7" s="428" t="s">
        <v>51</v>
      </c>
      <c r="E7" s="429"/>
      <c r="F7" s="429">
        <f>F38</f>
        <v>0</v>
      </c>
      <c r="G7" s="422"/>
      <c r="H7" s="422"/>
    </row>
    <row r="8" spans="1:8" ht="15">
      <c r="A8" s="430" t="s">
        <v>302</v>
      </c>
      <c r="B8" s="431" t="s">
        <v>303</v>
      </c>
      <c r="E8" s="429"/>
      <c r="F8" s="429">
        <f>F80</f>
        <v>0</v>
      </c>
      <c r="G8" s="422"/>
      <c r="H8" s="422"/>
    </row>
    <row r="9" spans="1:8" ht="15">
      <c r="A9" s="430" t="s">
        <v>304</v>
      </c>
      <c r="B9" s="431" t="s">
        <v>305</v>
      </c>
      <c r="E9" s="429"/>
      <c r="F9" s="429">
        <f>F278</f>
        <v>0</v>
      </c>
      <c r="G9" s="422"/>
      <c r="H9" s="422"/>
    </row>
    <row r="10" spans="1:8" s="423" customFormat="1" ht="15">
      <c r="A10" s="432"/>
      <c r="B10" s="433" t="s">
        <v>306</v>
      </c>
      <c r="C10" s="434"/>
      <c r="D10" s="434"/>
      <c r="E10" s="435"/>
      <c r="F10" s="435">
        <f>SUM(E7:F9)</f>
        <v>0</v>
      </c>
      <c r="G10" s="422"/>
      <c r="H10" s="422"/>
    </row>
    <row r="11" spans="1:8" ht="15">
      <c r="A11" s="430"/>
      <c r="B11" s="431"/>
      <c r="E11" s="436"/>
      <c r="F11" s="436"/>
      <c r="G11" s="422"/>
      <c r="H11" s="422"/>
    </row>
    <row r="12" spans="1:8" ht="45">
      <c r="A12" s="432"/>
      <c r="B12" s="437" t="s">
        <v>307</v>
      </c>
      <c r="C12" s="433"/>
      <c r="D12" s="433"/>
      <c r="E12" s="438"/>
      <c r="F12" s="435">
        <f>0.1*F10</f>
        <v>0</v>
      </c>
      <c r="G12" s="422"/>
      <c r="H12" s="422"/>
    </row>
    <row r="13" spans="1:8" ht="15">
      <c r="E13" s="429"/>
      <c r="F13" s="440"/>
      <c r="G13" s="422"/>
      <c r="H13" s="422"/>
    </row>
    <row r="14" spans="1:8" ht="15.75" thickBot="1">
      <c r="A14" s="695" t="s">
        <v>308</v>
      </c>
      <c r="B14" s="695"/>
      <c r="C14" s="441"/>
      <c r="D14" s="441"/>
      <c r="E14" s="442"/>
      <c r="F14" s="442">
        <f>F10+F12</f>
        <v>0</v>
      </c>
      <c r="G14" s="422"/>
      <c r="H14" s="422"/>
    </row>
    <row r="15" spans="1:8" ht="15" thickTop="1"/>
    <row r="16" spans="1:8">
      <c r="B16" s="445" t="s">
        <v>139</v>
      </c>
    </row>
    <row r="17" spans="1:15" ht="40.15" customHeight="1">
      <c r="A17" s="446"/>
      <c r="B17" s="692" t="s">
        <v>96</v>
      </c>
      <c r="C17" s="692"/>
      <c r="D17" s="692"/>
      <c r="E17" s="692"/>
      <c r="F17" s="692"/>
    </row>
    <row r="18" spans="1:15" ht="55.9" customHeight="1">
      <c r="B18" s="692" t="s">
        <v>140</v>
      </c>
      <c r="C18" s="692"/>
      <c r="D18" s="692"/>
      <c r="E18" s="692"/>
      <c r="F18" s="692"/>
    </row>
    <row r="19" spans="1:15" ht="54.6" customHeight="1">
      <c r="B19" s="692" t="s">
        <v>97</v>
      </c>
      <c r="C19" s="692"/>
      <c r="D19" s="692"/>
      <c r="E19" s="692"/>
      <c r="F19" s="692"/>
    </row>
    <row r="20" spans="1:15" ht="55.15" customHeight="1">
      <c r="B20" s="692" t="s">
        <v>98</v>
      </c>
      <c r="C20" s="692"/>
      <c r="D20" s="692"/>
      <c r="E20" s="692"/>
      <c r="F20" s="692"/>
    </row>
    <row r="21" spans="1:15" ht="59.45" customHeight="1">
      <c r="B21" s="692" t="s">
        <v>309</v>
      </c>
      <c r="C21" s="692"/>
      <c r="D21" s="692"/>
      <c r="E21" s="692"/>
      <c r="F21" s="692"/>
    </row>
    <row r="23" spans="1:15">
      <c r="A23" s="447" t="s">
        <v>310</v>
      </c>
      <c r="B23" s="448" t="s">
        <v>311</v>
      </c>
      <c r="C23" s="449" t="s">
        <v>52</v>
      </c>
      <c r="D23" s="450" t="s">
        <v>55</v>
      </c>
      <c r="E23" s="451" t="s">
        <v>312</v>
      </c>
      <c r="F23" s="451" t="s">
        <v>53</v>
      </c>
      <c r="I23" s="424"/>
      <c r="J23" s="424"/>
      <c r="K23" s="424"/>
      <c r="L23" s="424"/>
      <c r="M23" s="424"/>
      <c r="N23" s="424"/>
      <c r="O23" s="424"/>
    </row>
    <row r="24" spans="1:15" s="423" customFormat="1">
      <c r="A24" s="452"/>
      <c r="B24" s="453"/>
      <c r="C24" s="454"/>
      <c r="D24" s="455"/>
      <c r="E24" s="443"/>
      <c r="F24" s="456"/>
      <c r="G24" s="444"/>
      <c r="H24" s="444"/>
    </row>
    <row r="25" spans="1:15" s="423" customFormat="1" ht="15.75" thickBot="1">
      <c r="A25" s="457">
        <v>1</v>
      </c>
      <c r="B25" s="458" t="s">
        <v>51</v>
      </c>
      <c r="C25" s="459"/>
      <c r="D25" s="460"/>
      <c r="E25" s="461"/>
      <c r="F25" s="462"/>
      <c r="G25" s="444"/>
      <c r="H25" s="444"/>
    </row>
    <row r="26" spans="1:15" s="423" customFormat="1" ht="15">
      <c r="A26" s="463"/>
      <c r="B26" s="453"/>
      <c r="C26" s="454"/>
      <c r="D26" s="455"/>
      <c r="E26" s="527"/>
      <c r="F26" s="456"/>
      <c r="G26" s="444"/>
      <c r="H26" s="444"/>
    </row>
    <row r="27" spans="1:15" s="423" customFormat="1" ht="15">
      <c r="A27" s="463"/>
      <c r="B27" s="464" t="s">
        <v>313</v>
      </c>
      <c r="C27" s="454"/>
      <c r="D27" s="455"/>
      <c r="E27" s="527"/>
      <c r="F27" s="456"/>
      <c r="G27" s="444"/>
      <c r="H27" s="444"/>
    </row>
    <row r="28" spans="1:15" s="423" customFormat="1" ht="15">
      <c r="A28" s="463"/>
      <c r="B28" s="453"/>
      <c r="C28" s="454"/>
      <c r="D28" s="455"/>
      <c r="E28" s="527"/>
      <c r="F28" s="456"/>
      <c r="G28" s="444"/>
      <c r="H28" s="444"/>
    </row>
    <row r="29" spans="1:15" s="423" customFormat="1">
      <c r="A29" s="452">
        <v>1.01</v>
      </c>
      <c r="B29" s="453" t="s">
        <v>4</v>
      </c>
      <c r="C29" s="454"/>
      <c r="D29" s="455"/>
      <c r="E29" s="527"/>
      <c r="F29" s="456"/>
      <c r="G29" s="444"/>
      <c r="H29" s="444"/>
    </row>
    <row r="30" spans="1:15" s="423" customFormat="1" ht="44.25" customHeight="1">
      <c r="A30" s="465"/>
      <c r="B30" s="466" t="s">
        <v>314</v>
      </c>
      <c r="C30" s="467" t="s">
        <v>315</v>
      </c>
      <c r="D30" s="468">
        <v>1</v>
      </c>
      <c r="E30" s="528"/>
      <c r="F30" s="469">
        <f>D30*E30</f>
        <v>0</v>
      </c>
      <c r="G30" s="444"/>
      <c r="H30" s="444"/>
    </row>
    <row r="31" spans="1:15" s="423" customFormat="1" ht="15">
      <c r="A31" s="463"/>
      <c r="B31" s="453"/>
      <c r="C31" s="454"/>
      <c r="D31" s="455"/>
      <c r="E31" s="527"/>
      <c r="F31" s="456"/>
      <c r="G31" s="444"/>
      <c r="H31" s="444"/>
    </row>
    <row r="32" spans="1:15" s="423" customFormat="1">
      <c r="A32" s="452" t="s">
        <v>316</v>
      </c>
      <c r="B32" s="453" t="s">
        <v>317</v>
      </c>
      <c r="C32" s="470"/>
      <c r="D32" s="471"/>
      <c r="E32" s="528"/>
      <c r="F32" s="472"/>
      <c r="G32" s="444"/>
      <c r="H32" s="444"/>
    </row>
    <row r="33" spans="1:8" s="423" customFormat="1" ht="31.5" customHeight="1">
      <c r="A33" s="452"/>
      <c r="B33" s="473" t="s">
        <v>318</v>
      </c>
      <c r="C33" s="474" t="s">
        <v>231</v>
      </c>
      <c r="D33" s="471">
        <v>0.30099999999999999</v>
      </c>
      <c r="E33" s="528"/>
      <c r="F33" s="472">
        <f>D33*E33</f>
        <v>0</v>
      </c>
      <c r="G33" s="444"/>
      <c r="H33" s="444"/>
    </row>
    <row r="34" spans="1:8" s="423" customFormat="1" ht="15">
      <c r="A34" s="463"/>
      <c r="B34" s="453"/>
      <c r="C34" s="470"/>
      <c r="D34" s="471"/>
      <c r="E34" s="528"/>
      <c r="F34" s="472"/>
      <c r="G34" s="444"/>
      <c r="H34" s="444"/>
    </row>
    <row r="35" spans="1:8" s="423" customFormat="1">
      <c r="A35" s="452" t="s">
        <v>319</v>
      </c>
      <c r="B35" s="453" t="s">
        <v>232</v>
      </c>
      <c r="C35" s="470"/>
      <c r="D35" s="471"/>
      <c r="E35" s="528"/>
      <c r="F35" s="472"/>
      <c r="G35" s="444"/>
      <c r="H35" s="444"/>
    </row>
    <row r="36" spans="1:8" s="423" customFormat="1" ht="30" customHeight="1">
      <c r="A36" s="452"/>
      <c r="B36" s="473" t="s">
        <v>320</v>
      </c>
      <c r="C36" s="474" t="s">
        <v>6</v>
      </c>
      <c r="D36" s="471">
        <v>17</v>
      </c>
      <c r="E36" s="528"/>
      <c r="F36" s="472">
        <f>D36*E36</f>
        <v>0</v>
      </c>
      <c r="G36" s="444"/>
      <c r="H36" s="444"/>
    </row>
    <row r="37" spans="1:8" s="423" customFormat="1" ht="15" thickBot="1">
      <c r="A37" s="452"/>
      <c r="B37" s="473"/>
      <c r="C37" s="475"/>
      <c r="D37" s="455"/>
      <c r="E37" s="527"/>
      <c r="F37" s="456"/>
      <c r="G37" s="444"/>
      <c r="H37" s="444"/>
    </row>
    <row r="38" spans="1:8" ht="15.75" thickBot="1">
      <c r="A38" s="452"/>
      <c r="B38" s="476"/>
      <c r="C38" s="477"/>
      <c r="D38" s="478"/>
      <c r="E38" s="529" t="s">
        <v>321</v>
      </c>
      <c r="F38" s="480">
        <f>SUM(F26:F37)</f>
        <v>0</v>
      </c>
      <c r="G38" s="422"/>
      <c r="H38" s="422"/>
    </row>
    <row r="39" spans="1:8" ht="15">
      <c r="A39" s="452"/>
      <c r="B39" s="453"/>
      <c r="C39" s="481"/>
      <c r="D39" s="482"/>
      <c r="E39" s="530"/>
      <c r="F39" s="436"/>
      <c r="G39" s="422"/>
      <c r="H39" s="422"/>
    </row>
    <row r="40" spans="1:8">
      <c r="A40" s="452"/>
      <c r="B40" s="453"/>
      <c r="C40" s="454"/>
      <c r="D40" s="455"/>
      <c r="E40" s="527"/>
      <c r="F40" s="456"/>
    </row>
    <row r="41" spans="1:8" ht="15.75" thickBot="1">
      <c r="A41" s="457">
        <v>2</v>
      </c>
      <c r="B41" s="458" t="s">
        <v>303</v>
      </c>
      <c r="C41" s="459"/>
      <c r="D41" s="460"/>
      <c r="E41" s="531"/>
      <c r="F41" s="462"/>
    </row>
    <row r="42" spans="1:8" ht="15">
      <c r="A42" s="463"/>
      <c r="B42" s="464"/>
      <c r="C42" s="454"/>
      <c r="D42" s="455"/>
      <c r="E42" s="527"/>
      <c r="F42" s="456"/>
    </row>
    <row r="43" spans="1:8" ht="15">
      <c r="A43" s="463"/>
      <c r="B43" s="483" t="s">
        <v>36</v>
      </c>
      <c r="C43" s="454"/>
      <c r="D43" s="455"/>
      <c r="E43" s="527"/>
      <c r="F43" s="456"/>
    </row>
    <row r="44" spans="1:8" ht="33" customHeight="1">
      <c r="A44" s="452"/>
      <c r="B44" s="484" t="s">
        <v>322</v>
      </c>
      <c r="C44" s="454"/>
      <c r="D44" s="455"/>
      <c r="E44" s="527"/>
      <c r="F44" s="456"/>
    </row>
    <row r="45" spans="1:8">
      <c r="A45" s="452"/>
      <c r="B45" s="484"/>
      <c r="C45" s="454"/>
      <c r="D45" s="455"/>
      <c r="E45" s="527"/>
      <c r="F45" s="456"/>
    </row>
    <row r="46" spans="1:8">
      <c r="A46" s="452" t="s">
        <v>323</v>
      </c>
      <c r="B46" s="453" t="s">
        <v>4</v>
      </c>
      <c r="C46" s="454"/>
      <c r="D46" s="455"/>
      <c r="E46" s="527"/>
      <c r="F46" s="456"/>
    </row>
    <row r="47" spans="1:8" ht="57">
      <c r="A47" s="485" t="s">
        <v>7</v>
      </c>
      <c r="B47" s="486" t="s">
        <v>324</v>
      </c>
      <c r="C47" s="470" t="s">
        <v>661</v>
      </c>
      <c r="D47" s="471">
        <v>157</v>
      </c>
      <c r="E47" s="528"/>
      <c r="F47" s="472">
        <f>D47*E47</f>
        <v>0</v>
      </c>
    </row>
    <row r="48" spans="1:8">
      <c r="A48" s="452"/>
      <c r="B48" s="484"/>
      <c r="C48" s="454"/>
      <c r="D48" s="455"/>
      <c r="E48" s="527"/>
      <c r="F48" s="456"/>
    </row>
    <row r="49" spans="1:6">
      <c r="A49" s="452" t="s">
        <v>325</v>
      </c>
      <c r="B49" s="453" t="s">
        <v>4</v>
      </c>
      <c r="C49" s="454"/>
      <c r="D49" s="455"/>
      <c r="E49" s="527"/>
      <c r="F49" s="456"/>
    </row>
    <row r="50" spans="1:6" ht="99.75">
      <c r="A50" s="485" t="s">
        <v>7</v>
      </c>
      <c r="B50" s="486" t="s">
        <v>326</v>
      </c>
      <c r="C50" s="454"/>
      <c r="D50" s="455"/>
      <c r="E50" s="527"/>
      <c r="F50" s="456"/>
    </row>
    <row r="51" spans="1:6" ht="16.5">
      <c r="A51" s="452"/>
      <c r="B51" s="487" t="s">
        <v>327</v>
      </c>
      <c r="C51" s="488" t="s">
        <v>661</v>
      </c>
      <c r="D51" s="489">
        <v>113.4</v>
      </c>
      <c r="E51" s="532"/>
      <c r="F51" s="490">
        <f>D51*E51</f>
        <v>0</v>
      </c>
    </row>
    <row r="52" spans="1:6" ht="16.5">
      <c r="A52" s="452"/>
      <c r="B52" s="487" t="s">
        <v>328</v>
      </c>
      <c r="C52" s="488" t="s">
        <v>661</v>
      </c>
      <c r="D52" s="489">
        <v>37.799999999999997</v>
      </c>
      <c r="E52" s="532"/>
      <c r="F52" s="490">
        <f>D52*E52</f>
        <v>0</v>
      </c>
    </row>
    <row r="53" spans="1:6" ht="16.5">
      <c r="A53" s="452"/>
      <c r="B53" s="487" t="s">
        <v>329</v>
      </c>
      <c r="C53" s="488" t="s">
        <v>661</v>
      </c>
      <c r="D53" s="489">
        <v>37.799999999999997</v>
      </c>
      <c r="E53" s="532"/>
      <c r="F53" s="490">
        <f>D53*E53</f>
        <v>0</v>
      </c>
    </row>
    <row r="54" spans="1:6">
      <c r="A54" s="452"/>
      <c r="B54" s="484"/>
      <c r="C54" s="454"/>
      <c r="D54" s="455"/>
      <c r="E54" s="527"/>
      <c r="F54" s="456"/>
    </row>
    <row r="55" spans="1:6">
      <c r="A55" s="452" t="s">
        <v>330</v>
      </c>
      <c r="B55" s="453" t="s">
        <v>4</v>
      </c>
      <c r="C55" s="454"/>
      <c r="D55" s="455"/>
      <c r="E55" s="527"/>
      <c r="F55" s="456"/>
    </row>
    <row r="56" spans="1:6" ht="103.5" customHeight="1">
      <c r="A56" s="485" t="s">
        <v>7</v>
      </c>
      <c r="B56" s="486" t="s">
        <v>331</v>
      </c>
      <c r="C56" s="454"/>
      <c r="D56" s="455"/>
      <c r="E56" s="527"/>
      <c r="F56" s="456"/>
    </row>
    <row r="57" spans="1:6" ht="16.5">
      <c r="A57" s="452"/>
      <c r="B57" s="487" t="s">
        <v>332</v>
      </c>
      <c r="C57" s="488" t="s">
        <v>661</v>
      </c>
      <c r="D57" s="489">
        <v>141.75</v>
      </c>
      <c r="E57" s="532"/>
      <c r="F57" s="490">
        <f>D57*E57</f>
        <v>0</v>
      </c>
    </row>
    <row r="58" spans="1:6" ht="16.5">
      <c r="A58" s="452"/>
      <c r="B58" s="487" t="s">
        <v>333</v>
      </c>
      <c r="C58" s="488" t="s">
        <v>661</v>
      </c>
      <c r="D58" s="489">
        <v>49</v>
      </c>
      <c r="E58" s="532"/>
      <c r="F58" s="490">
        <f>D58*E58</f>
        <v>0</v>
      </c>
    </row>
    <row r="59" spans="1:6" ht="16.5">
      <c r="A59" s="452"/>
      <c r="B59" s="487" t="s">
        <v>334</v>
      </c>
      <c r="C59" s="488" t="s">
        <v>661</v>
      </c>
      <c r="D59" s="489">
        <v>53</v>
      </c>
      <c r="E59" s="532"/>
      <c r="F59" s="490">
        <f>D59*E59</f>
        <v>0</v>
      </c>
    </row>
    <row r="60" spans="1:6">
      <c r="A60" s="452"/>
      <c r="B60" s="484"/>
      <c r="C60" s="454"/>
      <c r="D60" s="455"/>
      <c r="E60" s="527"/>
      <c r="F60" s="456"/>
    </row>
    <row r="61" spans="1:6">
      <c r="A61" s="452" t="s">
        <v>335</v>
      </c>
      <c r="B61" s="453" t="s">
        <v>336</v>
      </c>
      <c r="C61" s="475"/>
      <c r="D61" s="455"/>
      <c r="E61" s="527"/>
      <c r="F61" s="456"/>
    </row>
    <row r="62" spans="1:6" ht="12.75" customHeight="1">
      <c r="A62" s="452"/>
      <c r="B62" s="453" t="s">
        <v>337</v>
      </c>
      <c r="C62" s="475" t="s">
        <v>271</v>
      </c>
      <c r="D62" s="455">
        <v>12</v>
      </c>
      <c r="E62" s="527"/>
      <c r="F62" s="456">
        <f>D62*E62</f>
        <v>0</v>
      </c>
    </row>
    <row r="63" spans="1:6" ht="31.5" customHeight="1">
      <c r="A63" s="485" t="s">
        <v>7</v>
      </c>
      <c r="B63" s="453" t="s">
        <v>338</v>
      </c>
      <c r="C63" s="475"/>
      <c r="D63" s="455"/>
      <c r="E63" s="527"/>
      <c r="F63" s="456"/>
    </row>
    <row r="64" spans="1:6">
      <c r="A64" s="452"/>
      <c r="B64" s="453"/>
      <c r="C64" s="475"/>
      <c r="D64" s="455"/>
      <c r="E64" s="527"/>
      <c r="F64" s="456"/>
    </row>
    <row r="65" spans="1:8" ht="30">
      <c r="A65" s="452"/>
      <c r="B65" s="483" t="s">
        <v>85</v>
      </c>
      <c r="C65" s="475"/>
      <c r="D65" s="455"/>
      <c r="E65" s="527"/>
      <c r="F65" s="456"/>
    </row>
    <row r="66" spans="1:8" ht="15">
      <c r="A66" s="452"/>
      <c r="B66" s="483"/>
      <c r="C66" s="475"/>
      <c r="D66" s="455"/>
      <c r="E66" s="527"/>
      <c r="F66" s="456"/>
    </row>
    <row r="67" spans="1:8" ht="15">
      <c r="A67" s="452" t="s">
        <v>335</v>
      </c>
      <c r="B67" s="453" t="s">
        <v>4</v>
      </c>
      <c r="C67" s="491"/>
      <c r="D67" s="492"/>
      <c r="E67" s="530"/>
      <c r="F67" s="436"/>
    </row>
    <row r="68" spans="1:8" ht="75.75" customHeight="1">
      <c r="A68" s="485" t="s">
        <v>7</v>
      </c>
      <c r="B68" s="486" t="s">
        <v>339</v>
      </c>
      <c r="C68" s="474" t="s">
        <v>661</v>
      </c>
      <c r="D68" s="471">
        <v>25</v>
      </c>
      <c r="E68" s="528"/>
      <c r="F68" s="472">
        <f>D68*E68</f>
        <v>0</v>
      </c>
    </row>
    <row r="69" spans="1:8" ht="15">
      <c r="A69" s="452"/>
      <c r="B69" s="483"/>
      <c r="C69" s="475"/>
      <c r="D69" s="455"/>
      <c r="E69" s="527"/>
      <c r="F69" s="456"/>
    </row>
    <row r="70" spans="1:8">
      <c r="A70" s="452" t="s">
        <v>340</v>
      </c>
      <c r="B70" s="453" t="s">
        <v>4</v>
      </c>
      <c r="C70" s="475"/>
      <c r="D70" s="455"/>
      <c r="E70" s="527"/>
      <c r="F70" s="456"/>
    </row>
    <row r="71" spans="1:8" ht="97.9" customHeight="1">
      <c r="A71" s="485" t="s">
        <v>7</v>
      </c>
      <c r="B71" s="486" t="s">
        <v>341</v>
      </c>
      <c r="C71" s="474" t="s">
        <v>661</v>
      </c>
      <c r="D71" s="471">
        <v>95</v>
      </c>
      <c r="E71" s="528"/>
      <c r="F71" s="472">
        <f>D71*E71</f>
        <v>0</v>
      </c>
    </row>
    <row r="72" spans="1:8">
      <c r="A72" s="452"/>
      <c r="B72" s="486"/>
      <c r="C72" s="474"/>
      <c r="D72" s="471"/>
      <c r="E72" s="528"/>
      <c r="F72" s="472"/>
    </row>
    <row r="73" spans="1:8">
      <c r="A73" s="452" t="s">
        <v>342</v>
      </c>
      <c r="B73" s="453" t="s">
        <v>248</v>
      </c>
      <c r="C73" s="475"/>
      <c r="D73" s="455"/>
      <c r="E73" s="527"/>
      <c r="F73" s="456"/>
    </row>
    <row r="74" spans="1:8" ht="28.5">
      <c r="A74" s="452"/>
      <c r="B74" s="453" t="s">
        <v>343</v>
      </c>
      <c r="C74" s="475" t="s">
        <v>661</v>
      </c>
      <c r="D74" s="455">
        <v>67</v>
      </c>
      <c r="E74" s="527"/>
      <c r="F74" s="456">
        <f>D74*E74</f>
        <v>0</v>
      </c>
    </row>
    <row r="75" spans="1:8" ht="42.75">
      <c r="A75" s="485" t="s">
        <v>7</v>
      </c>
      <c r="B75" s="453" t="s">
        <v>344</v>
      </c>
      <c r="C75" s="475"/>
      <c r="D75" s="455"/>
      <c r="E75" s="527"/>
      <c r="F75" s="456"/>
    </row>
    <row r="76" spans="1:8">
      <c r="A76" s="485"/>
      <c r="B76" s="453"/>
      <c r="C76" s="475"/>
      <c r="D76" s="455"/>
      <c r="E76" s="527"/>
      <c r="F76" s="456"/>
    </row>
    <row r="77" spans="1:8">
      <c r="A77" s="485" t="s">
        <v>345</v>
      </c>
      <c r="B77" s="453" t="s">
        <v>4</v>
      </c>
      <c r="C77" s="475"/>
      <c r="D77" s="455"/>
      <c r="E77" s="527"/>
      <c r="F77" s="456"/>
    </row>
    <row r="78" spans="1:8" ht="42.75">
      <c r="A78" s="485" t="s">
        <v>7</v>
      </c>
      <c r="B78" s="453" t="s">
        <v>346</v>
      </c>
      <c r="C78" s="470" t="s">
        <v>661</v>
      </c>
      <c r="D78" s="471">
        <v>157</v>
      </c>
      <c r="E78" s="528"/>
      <c r="F78" s="472">
        <f>D78*E78</f>
        <v>0</v>
      </c>
    </row>
    <row r="79" spans="1:8" ht="15" thickBot="1">
      <c r="A79" s="452"/>
      <c r="B79" s="453"/>
      <c r="C79" s="475"/>
      <c r="D79" s="455"/>
      <c r="E79" s="527"/>
      <c r="F79" s="456"/>
    </row>
    <row r="80" spans="1:8" ht="15.75" thickBot="1">
      <c r="A80" s="452"/>
      <c r="B80" s="493"/>
      <c r="C80" s="477"/>
      <c r="D80" s="478"/>
      <c r="E80" s="529" t="s">
        <v>347</v>
      </c>
      <c r="F80" s="480">
        <f>SUM(F42:F79)</f>
        <v>0</v>
      </c>
      <c r="G80" s="422"/>
      <c r="H80" s="422"/>
    </row>
    <row r="81" spans="1:15">
      <c r="A81" s="452"/>
      <c r="B81" s="473"/>
      <c r="C81" s="454"/>
      <c r="D81" s="455"/>
      <c r="E81" s="527"/>
      <c r="F81" s="456"/>
    </row>
    <row r="82" spans="1:15" ht="15">
      <c r="A82" s="452"/>
      <c r="B82" s="453"/>
      <c r="C82" s="491"/>
      <c r="D82" s="492"/>
      <c r="E82" s="530"/>
      <c r="F82" s="436"/>
      <c r="G82" s="422"/>
      <c r="H82" s="422"/>
    </row>
    <row r="83" spans="1:15" ht="15.75" thickBot="1">
      <c r="A83" s="457" t="s">
        <v>304</v>
      </c>
      <c r="B83" s="458" t="s">
        <v>305</v>
      </c>
      <c r="C83" s="494"/>
      <c r="D83" s="495"/>
      <c r="E83" s="533"/>
      <c r="F83" s="496"/>
      <c r="G83" s="422"/>
      <c r="H83" s="422"/>
    </row>
    <row r="84" spans="1:15" ht="15">
      <c r="A84" s="452"/>
      <c r="B84" s="453"/>
      <c r="C84" s="491"/>
      <c r="D84" s="492"/>
      <c r="E84" s="530"/>
      <c r="F84" s="436"/>
      <c r="G84" s="422"/>
      <c r="H84" s="422"/>
      <c r="J84" s="424"/>
      <c r="K84" s="424"/>
      <c r="L84" s="424"/>
      <c r="M84" s="424"/>
      <c r="N84" s="424"/>
      <c r="O84" s="424"/>
    </row>
    <row r="85" spans="1:15" ht="15">
      <c r="A85" s="452"/>
      <c r="B85" s="483" t="s">
        <v>348</v>
      </c>
      <c r="C85" s="491"/>
      <c r="D85" s="492"/>
      <c r="E85" s="530"/>
      <c r="F85" s="436"/>
      <c r="G85" s="422"/>
      <c r="H85" s="422"/>
      <c r="J85" s="424"/>
      <c r="K85" s="424"/>
      <c r="L85" s="424"/>
      <c r="M85" s="424"/>
      <c r="N85" s="424"/>
      <c r="O85" s="424"/>
    </row>
    <row r="86" spans="1:15" ht="15">
      <c r="A86" s="452"/>
      <c r="B86" s="453"/>
      <c r="C86" s="491"/>
      <c r="D86" s="492"/>
      <c r="E86" s="530"/>
      <c r="F86" s="436"/>
      <c r="G86" s="422"/>
      <c r="H86" s="422"/>
      <c r="J86" s="424"/>
      <c r="K86" s="424"/>
      <c r="L86" s="424"/>
      <c r="M86" s="424"/>
      <c r="N86" s="424"/>
      <c r="O86" s="424"/>
    </row>
    <row r="87" spans="1:15">
      <c r="A87" s="452">
        <v>7.01</v>
      </c>
      <c r="B87" s="453" t="s">
        <v>4</v>
      </c>
      <c r="C87" s="470"/>
      <c r="D87" s="471"/>
      <c r="E87" s="528"/>
      <c r="F87" s="472"/>
      <c r="G87" s="497"/>
      <c r="H87" s="497"/>
      <c r="I87" s="475"/>
      <c r="J87" s="424"/>
      <c r="K87" s="424"/>
      <c r="L87" s="424"/>
      <c r="M87" s="424"/>
      <c r="N87" s="424"/>
      <c r="O87" s="424"/>
    </row>
    <row r="88" spans="1:15" ht="110.25" customHeight="1">
      <c r="A88" s="485" t="s">
        <v>7</v>
      </c>
      <c r="B88" s="466" t="s">
        <v>663</v>
      </c>
      <c r="C88" s="498"/>
      <c r="D88" s="471"/>
      <c r="E88" s="528"/>
      <c r="F88" s="472"/>
      <c r="G88" s="497"/>
      <c r="H88" s="497"/>
      <c r="I88" s="475"/>
      <c r="J88" s="424"/>
      <c r="K88" s="424"/>
      <c r="L88" s="424"/>
      <c r="M88" s="424"/>
      <c r="N88" s="424"/>
      <c r="O88" s="424"/>
    </row>
    <row r="89" spans="1:15" ht="16.5">
      <c r="A89" s="452"/>
      <c r="B89" s="499" t="s">
        <v>349</v>
      </c>
      <c r="C89" s="500" t="s">
        <v>662</v>
      </c>
      <c r="D89" s="489">
        <v>300</v>
      </c>
      <c r="E89" s="534"/>
      <c r="F89" s="490">
        <f>E89*D89</f>
        <v>0</v>
      </c>
      <c r="G89" s="497"/>
      <c r="H89" s="497"/>
      <c r="I89" s="475"/>
      <c r="J89" s="424"/>
      <c r="K89" s="424"/>
      <c r="L89" s="424"/>
      <c r="M89" s="424"/>
      <c r="N89" s="424"/>
      <c r="O89" s="424"/>
    </row>
    <row r="90" spans="1:15">
      <c r="A90" s="452"/>
      <c r="B90" s="466"/>
      <c r="C90" s="474"/>
      <c r="D90" s="471"/>
      <c r="E90" s="535"/>
      <c r="F90" s="472"/>
      <c r="G90" s="497"/>
      <c r="H90" s="497"/>
      <c r="I90" s="475"/>
      <c r="J90" s="424"/>
      <c r="K90" s="424"/>
      <c r="L90" s="424"/>
      <c r="M90" s="424"/>
      <c r="N90" s="424"/>
      <c r="O90" s="424"/>
    </row>
    <row r="91" spans="1:15">
      <c r="A91" s="452">
        <v>7.03</v>
      </c>
      <c r="B91" s="453" t="s">
        <v>4</v>
      </c>
      <c r="C91" s="474"/>
      <c r="D91" s="468"/>
      <c r="E91" s="535"/>
      <c r="F91" s="472"/>
      <c r="G91" s="497"/>
      <c r="H91" s="497"/>
      <c r="I91" s="475"/>
      <c r="J91" s="424"/>
      <c r="K91" s="424"/>
      <c r="L91" s="424"/>
      <c r="M91" s="424"/>
      <c r="N91" s="424"/>
      <c r="O91" s="424"/>
    </row>
    <row r="92" spans="1:15" ht="82.15" customHeight="1">
      <c r="A92" s="485" t="s">
        <v>7</v>
      </c>
      <c r="B92" s="466" t="s">
        <v>350</v>
      </c>
      <c r="C92" s="498"/>
      <c r="D92" s="471"/>
      <c r="E92" s="528"/>
      <c r="F92" s="472"/>
      <c r="G92" s="497"/>
      <c r="H92" s="497"/>
      <c r="I92" s="475"/>
      <c r="J92" s="424"/>
      <c r="K92" s="424"/>
      <c r="L92" s="424"/>
      <c r="M92" s="424"/>
      <c r="N92" s="424"/>
      <c r="O92" s="424"/>
    </row>
    <row r="93" spans="1:15" ht="16.5">
      <c r="A93" s="452"/>
      <c r="B93" s="499" t="s">
        <v>349</v>
      </c>
      <c r="C93" s="500" t="s">
        <v>662</v>
      </c>
      <c r="D93" s="489">
        <v>300</v>
      </c>
      <c r="E93" s="534"/>
      <c r="F93" s="490">
        <f>E93*D93</f>
        <v>0</v>
      </c>
      <c r="G93" s="497"/>
      <c r="H93" s="497"/>
      <c r="I93" s="475"/>
      <c r="J93" s="424"/>
      <c r="K93" s="424"/>
      <c r="L93" s="424"/>
      <c r="M93" s="424"/>
      <c r="N93" s="424"/>
      <c r="O93" s="424"/>
    </row>
    <row r="94" spans="1:15">
      <c r="A94" s="452"/>
      <c r="B94" s="466"/>
      <c r="C94" s="474"/>
      <c r="D94" s="471"/>
      <c r="E94" s="535"/>
      <c r="F94" s="472"/>
      <c r="G94" s="497"/>
      <c r="H94" s="497"/>
      <c r="I94" s="475"/>
      <c r="J94" s="424"/>
      <c r="K94" s="424"/>
      <c r="L94" s="424"/>
      <c r="M94" s="424"/>
      <c r="N94" s="424"/>
      <c r="O94" s="424"/>
    </row>
    <row r="95" spans="1:15">
      <c r="A95" s="452">
        <v>7.05</v>
      </c>
      <c r="B95" s="453" t="s">
        <v>4</v>
      </c>
      <c r="C95" s="474"/>
      <c r="D95" s="471"/>
      <c r="E95" s="535"/>
      <c r="F95" s="472"/>
      <c r="G95" s="497"/>
      <c r="H95" s="497"/>
      <c r="I95" s="475"/>
      <c r="J95" s="424"/>
      <c r="K95" s="424"/>
      <c r="L95" s="424"/>
      <c r="M95" s="424"/>
      <c r="N95" s="424"/>
      <c r="O95" s="424"/>
    </row>
    <row r="96" spans="1:15" ht="57">
      <c r="A96" s="485" t="s">
        <v>7</v>
      </c>
      <c r="B96" s="473" t="s">
        <v>351</v>
      </c>
      <c r="C96" s="498"/>
      <c r="D96" s="471"/>
      <c r="E96" s="528"/>
      <c r="F96" s="472"/>
      <c r="G96" s="501"/>
      <c r="H96" s="501"/>
      <c r="I96" s="475"/>
      <c r="J96" s="424"/>
      <c r="K96" s="424"/>
      <c r="L96" s="424"/>
      <c r="M96" s="424"/>
      <c r="N96" s="424"/>
      <c r="O96" s="424"/>
    </row>
    <row r="97" spans="1:17" ht="28.5">
      <c r="A97" s="485"/>
      <c r="B97" s="473" t="s">
        <v>352</v>
      </c>
      <c r="C97" s="498"/>
      <c r="D97" s="471"/>
      <c r="E97" s="528"/>
      <c r="F97" s="472"/>
      <c r="G97" s="501"/>
      <c r="H97" s="501"/>
      <c r="I97" s="475"/>
      <c r="J97" s="424"/>
      <c r="K97" s="424"/>
      <c r="L97" s="424"/>
      <c r="M97" s="424"/>
      <c r="N97" s="424"/>
      <c r="O97" s="424"/>
    </row>
    <row r="98" spans="1:17">
      <c r="A98" s="452"/>
      <c r="B98" s="473"/>
      <c r="C98" s="498"/>
      <c r="D98" s="471"/>
      <c r="E98" s="528"/>
      <c r="F98" s="472"/>
      <c r="G98" s="501"/>
      <c r="H98" s="501"/>
      <c r="I98" s="475"/>
      <c r="J98" s="424"/>
      <c r="K98" s="424"/>
      <c r="L98" s="424"/>
      <c r="M98" s="424"/>
      <c r="N98" s="424"/>
      <c r="O98" s="424"/>
    </row>
    <row r="99" spans="1:17" ht="15">
      <c r="A99" s="452"/>
      <c r="B99" s="437" t="s">
        <v>353</v>
      </c>
      <c r="C99" s="449"/>
      <c r="D99" s="502"/>
      <c r="E99" s="536"/>
      <c r="F99" s="451"/>
      <c r="G99" s="501"/>
      <c r="H99" s="501"/>
      <c r="I99" s="475"/>
      <c r="J99" s="424"/>
      <c r="K99" s="424"/>
      <c r="L99" s="424"/>
      <c r="M99" s="424"/>
      <c r="N99" s="424"/>
      <c r="O99" s="424"/>
    </row>
    <row r="100" spans="1:17" ht="15">
      <c r="A100" s="452"/>
      <c r="B100" s="464"/>
      <c r="C100" s="474"/>
      <c r="D100" s="471"/>
      <c r="E100" s="528"/>
      <c r="F100" s="472"/>
      <c r="G100" s="501"/>
      <c r="H100" s="501"/>
      <c r="I100" s="475"/>
      <c r="J100" s="424"/>
      <c r="K100" s="424"/>
      <c r="L100" s="424"/>
      <c r="M100" s="424"/>
      <c r="N100" s="424"/>
      <c r="O100" s="424"/>
    </row>
    <row r="101" spans="1:17" ht="28.5">
      <c r="A101" s="452"/>
      <c r="B101" s="503" t="s">
        <v>354</v>
      </c>
      <c r="C101" s="504" t="s">
        <v>6</v>
      </c>
      <c r="D101" s="489">
        <v>1</v>
      </c>
      <c r="E101" s="532"/>
      <c r="F101" s="490">
        <f>D101*E101</f>
        <v>0</v>
      </c>
      <c r="G101" s="501"/>
      <c r="H101" s="501"/>
      <c r="I101" s="475"/>
      <c r="J101" s="424"/>
      <c r="K101" s="424"/>
      <c r="L101" s="424"/>
      <c r="M101" s="424"/>
      <c r="N101" s="424"/>
      <c r="O101" s="424"/>
    </row>
    <row r="102" spans="1:17" ht="4.9000000000000004" customHeight="1">
      <c r="A102" s="452"/>
      <c r="B102" s="453"/>
      <c r="C102" s="498"/>
      <c r="D102" s="471"/>
      <c r="E102" s="528"/>
      <c r="F102" s="472"/>
      <c r="G102" s="501"/>
      <c r="H102" s="501"/>
      <c r="I102" s="475"/>
      <c r="J102" s="424"/>
      <c r="K102" s="424"/>
      <c r="L102" s="424"/>
      <c r="M102" s="424"/>
      <c r="N102" s="424"/>
      <c r="O102" s="424"/>
    </row>
    <row r="103" spans="1:17">
      <c r="A103" s="452"/>
      <c r="B103" s="503" t="s">
        <v>355</v>
      </c>
      <c r="C103" s="504" t="s">
        <v>6</v>
      </c>
      <c r="D103" s="489">
        <v>1</v>
      </c>
      <c r="E103" s="532"/>
      <c r="F103" s="490">
        <f>D103*E103</f>
        <v>0</v>
      </c>
      <c r="G103" s="505"/>
      <c r="H103" s="497"/>
      <c r="I103" s="506"/>
      <c r="J103" s="424"/>
      <c r="K103" s="424"/>
      <c r="L103" s="424"/>
      <c r="M103" s="424"/>
      <c r="N103" s="424"/>
      <c r="O103" s="424"/>
    </row>
    <row r="104" spans="1:17" ht="4.9000000000000004" customHeight="1">
      <c r="A104" s="452"/>
      <c r="B104" s="507"/>
      <c r="C104" s="508"/>
      <c r="D104" s="489"/>
      <c r="E104" s="532"/>
      <c r="F104" s="490"/>
      <c r="G104" s="505"/>
      <c r="H104" s="497"/>
      <c r="I104" s="475"/>
      <c r="J104" s="424"/>
      <c r="K104" s="424"/>
      <c r="L104" s="424"/>
      <c r="M104" s="424"/>
      <c r="N104" s="424"/>
      <c r="O104" s="424"/>
    </row>
    <row r="105" spans="1:17">
      <c r="A105" s="452"/>
      <c r="B105" s="503" t="s">
        <v>356</v>
      </c>
      <c r="C105" s="504" t="s">
        <v>6</v>
      </c>
      <c r="D105" s="489">
        <v>1</v>
      </c>
      <c r="E105" s="532"/>
      <c r="F105" s="490">
        <f>D105*E105</f>
        <v>0</v>
      </c>
      <c r="G105" s="505"/>
      <c r="H105" s="497"/>
      <c r="I105" s="506"/>
      <c r="J105" s="424"/>
      <c r="K105" s="424"/>
      <c r="L105" s="424"/>
      <c r="M105" s="424"/>
      <c r="N105" s="424"/>
      <c r="O105" s="424"/>
    </row>
    <row r="106" spans="1:17" ht="4.9000000000000004" customHeight="1">
      <c r="A106" s="452"/>
      <c r="B106" s="507"/>
      <c r="C106" s="504"/>
      <c r="D106" s="489"/>
      <c r="E106" s="532"/>
      <c r="F106" s="490"/>
      <c r="G106" s="505"/>
      <c r="H106" s="497"/>
      <c r="I106" s="506"/>
    </row>
    <row r="107" spans="1:17">
      <c r="A107" s="452"/>
      <c r="B107" s="503" t="s">
        <v>357</v>
      </c>
      <c r="C107" s="504" t="s">
        <v>6</v>
      </c>
      <c r="D107" s="489">
        <v>1</v>
      </c>
      <c r="E107" s="532"/>
      <c r="F107" s="490">
        <f>D107*E107</f>
        <v>0</v>
      </c>
      <c r="G107" s="505"/>
      <c r="H107" s="497"/>
      <c r="I107" s="506"/>
    </row>
    <row r="108" spans="1:17" s="423" customFormat="1" ht="4.9000000000000004" customHeight="1">
      <c r="A108" s="452"/>
      <c r="B108" s="507"/>
      <c r="C108" s="504"/>
      <c r="D108" s="489"/>
      <c r="E108" s="532"/>
      <c r="F108" s="490"/>
      <c r="G108" s="505"/>
      <c r="H108" s="497"/>
      <c r="I108" s="506"/>
      <c r="P108" s="424"/>
      <c r="Q108" s="424"/>
    </row>
    <row r="109" spans="1:17" s="423" customFormat="1">
      <c r="A109" s="452"/>
      <c r="B109" s="509" t="s">
        <v>358</v>
      </c>
      <c r="C109" s="500" t="s">
        <v>6</v>
      </c>
      <c r="D109" s="489">
        <v>1</v>
      </c>
      <c r="E109" s="532"/>
      <c r="F109" s="490">
        <f>E109*D109</f>
        <v>0</v>
      </c>
      <c r="G109" s="505"/>
      <c r="H109" s="497"/>
      <c r="I109" s="506"/>
      <c r="P109" s="424"/>
      <c r="Q109" s="424"/>
    </row>
    <row r="110" spans="1:17" s="423" customFormat="1" ht="4.9000000000000004" customHeight="1">
      <c r="A110" s="452"/>
      <c r="B110" s="507"/>
      <c r="C110" s="504"/>
      <c r="D110" s="489"/>
      <c r="E110" s="532"/>
      <c r="F110" s="490"/>
      <c r="G110" s="505"/>
      <c r="H110" s="497"/>
      <c r="I110" s="506"/>
      <c r="P110" s="424"/>
      <c r="Q110" s="424"/>
    </row>
    <row r="111" spans="1:17" s="423" customFormat="1">
      <c r="A111" s="452"/>
      <c r="B111" s="503" t="s">
        <v>359</v>
      </c>
      <c r="C111" s="504" t="s">
        <v>6</v>
      </c>
      <c r="D111" s="489">
        <v>1</v>
      </c>
      <c r="E111" s="532"/>
      <c r="F111" s="490">
        <f>D111*E111</f>
        <v>0</v>
      </c>
      <c r="G111" s="505"/>
      <c r="H111" s="497"/>
      <c r="I111" s="506"/>
      <c r="P111" s="424"/>
      <c r="Q111" s="424"/>
    </row>
    <row r="112" spans="1:17" s="423" customFormat="1" ht="4.9000000000000004" customHeight="1">
      <c r="A112" s="452"/>
      <c r="B112" s="507"/>
      <c r="C112" s="508"/>
      <c r="D112" s="489"/>
      <c r="E112" s="532"/>
      <c r="F112" s="490"/>
      <c r="G112" s="505"/>
      <c r="H112" s="497"/>
      <c r="I112" s="506"/>
      <c r="P112" s="424"/>
      <c r="Q112" s="424"/>
    </row>
    <row r="113" spans="1:17" s="423" customFormat="1">
      <c r="A113" s="452"/>
      <c r="B113" s="503" t="s">
        <v>360</v>
      </c>
      <c r="C113" s="504" t="s">
        <v>6</v>
      </c>
      <c r="D113" s="489">
        <v>1</v>
      </c>
      <c r="E113" s="532"/>
      <c r="F113" s="490">
        <f>D113*E113</f>
        <v>0</v>
      </c>
      <c r="G113" s="505"/>
      <c r="H113" s="497"/>
      <c r="I113" s="506"/>
      <c r="P113" s="424"/>
      <c r="Q113" s="424"/>
    </row>
    <row r="114" spans="1:17" s="423" customFormat="1" ht="4.9000000000000004" customHeight="1">
      <c r="A114" s="452"/>
      <c r="B114" s="510"/>
      <c r="C114" s="498"/>
      <c r="D114" s="471"/>
      <c r="E114" s="528"/>
      <c r="F114" s="472"/>
      <c r="G114" s="505"/>
      <c r="H114" s="497"/>
      <c r="I114" s="506"/>
      <c r="P114" s="424"/>
      <c r="Q114" s="424"/>
    </row>
    <row r="115" spans="1:17" s="423" customFormat="1" ht="28.5">
      <c r="A115" s="452"/>
      <c r="B115" s="503" t="s">
        <v>361</v>
      </c>
      <c r="C115" s="504" t="s">
        <v>6</v>
      </c>
      <c r="D115" s="489">
        <v>1</v>
      </c>
      <c r="E115" s="532"/>
      <c r="F115" s="490">
        <f>D115*E115</f>
        <v>0</v>
      </c>
      <c r="G115" s="505"/>
      <c r="H115" s="497"/>
      <c r="I115" s="506"/>
      <c r="P115" s="424"/>
      <c r="Q115" s="424"/>
    </row>
    <row r="116" spans="1:17" s="423" customFormat="1">
      <c r="A116" s="452"/>
      <c r="B116" s="510"/>
      <c r="C116" s="498"/>
      <c r="D116" s="471"/>
      <c r="E116" s="528"/>
      <c r="F116" s="472"/>
      <c r="G116" s="505"/>
      <c r="H116" s="497"/>
      <c r="I116" s="506"/>
      <c r="P116" s="424"/>
      <c r="Q116" s="424"/>
    </row>
    <row r="117" spans="1:17" s="423" customFormat="1" ht="15">
      <c r="A117" s="452"/>
      <c r="B117" s="437" t="s">
        <v>362</v>
      </c>
      <c r="C117" s="449"/>
      <c r="D117" s="502"/>
      <c r="E117" s="536"/>
      <c r="F117" s="451"/>
      <c r="G117" s="501"/>
      <c r="H117" s="501"/>
      <c r="I117" s="475"/>
      <c r="P117" s="424"/>
      <c r="Q117" s="424"/>
    </row>
    <row r="118" spans="1:17" s="423" customFormat="1" ht="1.9" customHeight="1">
      <c r="A118" s="452"/>
      <c r="B118" s="453"/>
      <c r="C118" s="498"/>
      <c r="D118" s="471"/>
      <c r="E118" s="528"/>
      <c r="F118" s="472"/>
      <c r="G118" s="501"/>
      <c r="H118" s="501"/>
      <c r="I118" s="475"/>
      <c r="P118" s="424"/>
      <c r="Q118" s="424"/>
    </row>
    <row r="119" spans="1:17" s="423" customFormat="1">
      <c r="A119" s="452"/>
      <c r="B119" s="503" t="s">
        <v>359</v>
      </c>
      <c r="C119" s="504" t="s">
        <v>6</v>
      </c>
      <c r="D119" s="489">
        <v>2</v>
      </c>
      <c r="E119" s="532"/>
      <c r="F119" s="490">
        <f>D119*E119</f>
        <v>0</v>
      </c>
      <c r="G119" s="505"/>
      <c r="H119" s="497"/>
      <c r="I119" s="506"/>
      <c r="P119" s="424"/>
      <c r="Q119" s="424"/>
    </row>
    <row r="120" spans="1:17" s="423" customFormat="1" ht="1.9" customHeight="1">
      <c r="A120" s="452"/>
      <c r="B120" s="510"/>
      <c r="C120" s="498"/>
      <c r="D120" s="471"/>
      <c r="E120" s="528"/>
      <c r="F120" s="472"/>
      <c r="G120" s="505"/>
      <c r="H120" s="497"/>
      <c r="I120" s="506"/>
      <c r="P120" s="424"/>
      <c r="Q120" s="424"/>
    </row>
    <row r="121" spans="1:17" s="423" customFormat="1">
      <c r="A121" s="452"/>
      <c r="B121" s="503" t="s">
        <v>363</v>
      </c>
      <c r="C121" s="504" t="s">
        <v>6</v>
      </c>
      <c r="D121" s="489">
        <v>1</v>
      </c>
      <c r="E121" s="532"/>
      <c r="F121" s="490">
        <f>D121*E121</f>
        <v>0</v>
      </c>
      <c r="G121" s="505"/>
      <c r="H121" s="497"/>
      <c r="I121" s="506"/>
      <c r="P121" s="424"/>
      <c r="Q121" s="424"/>
    </row>
    <row r="122" spans="1:17" s="423" customFormat="1">
      <c r="A122" s="452"/>
      <c r="B122" s="510"/>
      <c r="C122" s="498"/>
      <c r="D122" s="471"/>
      <c r="E122" s="528"/>
      <c r="F122" s="472"/>
      <c r="G122" s="505"/>
      <c r="H122" s="497"/>
      <c r="I122" s="506"/>
      <c r="P122" s="424"/>
      <c r="Q122" s="424"/>
    </row>
    <row r="123" spans="1:17" s="423" customFormat="1" ht="15">
      <c r="A123" s="452"/>
      <c r="B123" s="437" t="s">
        <v>364</v>
      </c>
      <c r="C123" s="449"/>
      <c r="D123" s="502"/>
      <c r="E123" s="536"/>
      <c r="F123" s="451"/>
      <c r="G123" s="505"/>
      <c r="H123" s="497"/>
      <c r="I123" s="506"/>
      <c r="P123" s="424"/>
      <c r="Q123" s="424"/>
    </row>
    <row r="124" spans="1:17" s="423" customFormat="1" ht="4.9000000000000004" customHeight="1">
      <c r="A124" s="452"/>
      <c r="B124" s="510"/>
      <c r="C124" s="498"/>
      <c r="D124" s="471"/>
      <c r="E124" s="528"/>
      <c r="F124" s="472"/>
      <c r="G124" s="505"/>
      <c r="H124" s="497"/>
      <c r="I124" s="506"/>
      <c r="P124" s="424"/>
      <c r="Q124" s="424"/>
    </row>
    <row r="125" spans="1:17" s="423" customFormat="1">
      <c r="A125" s="452"/>
      <c r="B125" s="503" t="s">
        <v>359</v>
      </c>
      <c r="C125" s="504" t="s">
        <v>6</v>
      </c>
      <c r="D125" s="489">
        <v>2</v>
      </c>
      <c r="E125" s="532"/>
      <c r="F125" s="490">
        <f>D125*E125</f>
        <v>0</v>
      </c>
      <c r="G125" s="505"/>
      <c r="H125" s="497"/>
      <c r="I125" s="506"/>
      <c r="P125" s="424"/>
      <c r="Q125" s="424"/>
    </row>
    <row r="126" spans="1:17" s="423" customFormat="1" ht="4.9000000000000004" customHeight="1">
      <c r="A126" s="452"/>
      <c r="B126" s="510"/>
      <c r="C126" s="498"/>
      <c r="D126" s="471"/>
      <c r="E126" s="528"/>
      <c r="F126" s="472"/>
      <c r="G126" s="505"/>
      <c r="H126" s="497"/>
      <c r="I126" s="506"/>
      <c r="P126" s="424"/>
      <c r="Q126" s="424"/>
    </row>
    <row r="127" spans="1:17" s="423" customFormat="1">
      <c r="A127" s="452"/>
      <c r="B127" s="509" t="s">
        <v>365</v>
      </c>
      <c r="C127" s="500" t="s">
        <v>6</v>
      </c>
      <c r="D127" s="489">
        <v>1</v>
      </c>
      <c r="E127" s="532"/>
      <c r="F127" s="490">
        <f>E127*D127</f>
        <v>0</v>
      </c>
      <c r="G127" s="505"/>
      <c r="H127" s="497"/>
      <c r="I127" s="506"/>
      <c r="P127" s="424"/>
      <c r="Q127" s="424"/>
    </row>
    <row r="128" spans="1:17" s="423" customFormat="1" ht="4.9000000000000004" customHeight="1">
      <c r="A128" s="452"/>
      <c r="B128" s="510"/>
      <c r="C128" s="498"/>
      <c r="D128" s="471"/>
      <c r="E128" s="528"/>
      <c r="F128" s="472"/>
      <c r="G128" s="505"/>
      <c r="H128" s="497"/>
      <c r="I128" s="506"/>
      <c r="P128" s="424"/>
      <c r="Q128" s="424"/>
    </row>
    <row r="129" spans="1:17" s="423" customFormat="1">
      <c r="A129" s="452"/>
      <c r="B129" s="503" t="s">
        <v>366</v>
      </c>
      <c r="C129" s="504" t="s">
        <v>6</v>
      </c>
      <c r="D129" s="489">
        <v>2</v>
      </c>
      <c r="E129" s="532"/>
      <c r="F129" s="490">
        <f>D129*E129</f>
        <v>0</v>
      </c>
      <c r="G129" s="505"/>
      <c r="H129" s="497"/>
      <c r="I129" s="506"/>
      <c r="P129" s="424"/>
      <c r="Q129" s="424"/>
    </row>
    <row r="130" spans="1:17" s="423" customFormat="1" ht="4.9000000000000004" customHeight="1">
      <c r="A130" s="452"/>
      <c r="B130" s="510"/>
      <c r="C130" s="498"/>
      <c r="D130" s="471"/>
      <c r="E130" s="528"/>
      <c r="F130" s="472"/>
      <c r="G130" s="505"/>
      <c r="H130" s="497"/>
      <c r="I130" s="506"/>
      <c r="P130" s="424"/>
      <c r="Q130" s="424"/>
    </row>
    <row r="131" spans="1:17" s="423" customFormat="1">
      <c r="A131" s="452"/>
      <c r="B131" s="503" t="s">
        <v>367</v>
      </c>
      <c r="C131" s="504" t="s">
        <v>6</v>
      </c>
      <c r="D131" s="489">
        <v>1</v>
      </c>
      <c r="E131" s="532"/>
      <c r="F131" s="490">
        <f>D131*E131</f>
        <v>0</v>
      </c>
      <c r="G131" s="505"/>
      <c r="H131" s="497"/>
      <c r="I131" s="506"/>
      <c r="P131" s="424"/>
      <c r="Q131" s="424"/>
    </row>
    <row r="132" spans="1:17" s="423" customFormat="1" ht="4.9000000000000004" customHeight="1">
      <c r="A132" s="452"/>
      <c r="B132" s="510"/>
      <c r="C132" s="498"/>
      <c r="D132" s="471"/>
      <c r="E132" s="528"/>
      <c r="F132" s="472"/>
      <c r="G132" s="505"/>
      <c r="H132" s="497"/>
      <c r="I132" s="506"/>
      <c r="P132" s="424"/>
      <c r="Q132" s="424"/>
    </row>
    <row r="133" spans="1:17" s="423" customFormat="1">
      <c r="A133" s="452"/>
      <c r="B133" s="503" t="s">
        <v>368</v>
      </c>
      <c r="C133" s="504" t="s">
        <v>6</v>
      </c>
      <c r="D133" s="489">
        <v>1</v>
      </c>
      <c r="E133" s="532"/>
      <c r="F133" s="490">
        <f>D133*E133</f>
        <v>0</v>
      </c>
      <c r="G133" s="505"/>
      <c r="H133" s="497"/>
      <c r="I133" s="506"/>
      <c r="P133" s="424"/>
      <c r="Q133" s="424"/>
    </row>
    <row r="134" spans="1:17" s="423" customFormat="1" ht="4.9000000000000004" customHeight="1">
      <c r="A134" s="452"/>
      <c r="B134" s="510"/>
      <c r="C134" s="498"/>
      <c r="D134" s="471"/>
      <c r="E134" s="528"/>
      <c r="F134" s="472"/>
      <c r="G134" s="505"/>
      <c r="H134" s="497"/>
      <c r="I134" s="506"/>
      <c r="P134" s="424"/>
      <c r="Q134" s="424"/>
    </row>
    <row r="135" spans="1:17" s="423" customFormat="1">
      <c r="A135" s="452"/>
      <c r="B135" s="503" t="s">
        <v>369</v>
      </c>
      <c r="C135" s="504" t="s">
        <v>6</v>
      </c>
      <c r="D135" s="489">
        <v>1</v>
      </c>
      <c r="E135" s="532"/>
      <c r="F135" s="490">
        <f>D135*E135</f>
        <v>0</v>
      </c>
      <c r="G135" s="505"/>
      <c r="H135" s="497"/>
      <c r="I135" s="506"/>
      <c r="P135" s="424"/>
      <c r="Q135" s="424"/>
    </row>
    <row r="136" spans="1:17" s="423" customFormat="1" ht="4.9000000000000004" customHeight="1">
      <c r="A136" s="452"/>
      <c r="B136" s="510"/>
      <c r="C136" s="498"/>
      <c r="D136" s="471"/>
      <c r="E136" s="528"/>
      <c r="F136" s="472"/>
      <c r="G136" s="505"/>
      <c r="H136" s="497"/>
      <c r="I136" s="506"/>
      <c r="P136" s="424"/>
      <c r="Q136" s="424"/>
    </row>
    <row r="137" spans="1:17" s="423" customFormat="1">
      <c r="A137" s="452"/>
      <c r="B137" s="503" t="s">
        <v>370</v>
      </c>
      <c r="C137" s="500" t="s">
        <v>6</v>
      </c>
      <c r="D137" s="489">
        <v>1</v>
      </c>
      <c r="E137" s="532"/>
      <c r="F137" s="490">
        <f>E137*D137</f>
        <v>0</v>
      </c>
      <c r="G137" s="505"/>
      <c r="H137" s="497"/>
      <c r="I137" s="506"/>
      <c r="P137" s="424"/>
      <c r="Q137" s="424"/>
    </row>
    <row r="138" spans="1:17" s="423" customFormat="1" ht="4.9000000000000004" customHeight="1">
      <c r="A138" s="452"/>
      <c r="B138" s="510"/>
      <c r="C138" s="498"/>
      <c r="D138" s="471"/>
      <c r="E138" s="528"/>
      <c r="F138" s="472"/>
      <c r="G138" s="505"/>
      <c r="H138" s="497"/>
      <c r="I138" s="506"/>
      <c r="P138" s="424"/>
      <c r="Q138" s="424"/>
    </row>
    <row r="139" spans="1:17" s="423" customFormat="1">
      <c r="A139" s="452"/>
      <c r="B139" s="503" t="s">
        <v>371</v>
      </c>
      <c r="C139" s="500" t="s">
        <v>6</v>
      </c>
      <c r="D139" s="489">
        <v>1</v>
      </c>
      <c r="E139" s="532"/>
      <c r="F139" s="490">
        <f>E139*D139</f>
        <v>0</v>
      </c>
      <c r="G139" s="505"/>
      <c r="H139" s="497"/>
      <c r="I139" s="506"/>
      <c r="P139" s="424"/>
      <c r="Q139" s="424"/>
    </row>
    <row r="140" spans="1:17" s="423" customFormat="1" ht="4.9000000000000004" customHeight="1">
      <c r="A140" s="452"/>
      <c r="B140" s="503"/>
      <c r="C140" s="488"/>
      <c r="D140" s="489"/>
      <c r="E140" s="532"/>
      <c r="F140" s="490"/>
      <c r="G140" s="505"/>
      <c r="H140" s="497"/>
      <c r="I140" s="506"/>
      <c r="P140" s="424"/>
      <c r="Q140" s="424"/>
    </row>
    <row r="141" spans="1:17" s="423" customFormat="1">
      <c r="A141" s="452"/>
      <c r="B141" s="503" t="s">
        <v>372</v>
      </c>
      <c r="C141" s="500" t="s">
        <v>6</v>
      </c>
      <c r="D141" s="489">
        <v>1</v>
      </c>
      <c r="E141" s="532"/>
      <c r="F141" s="490">
        <f>E141*D141</f>
        <v>0</v>
      </c>
      <c r="G141" s="505"/>
      <c r="H141" s="497"/>
      <c r="I141" s="506"/>
      <c r="P141" s="424"/>
      <c r="Q141" s="424"/>
    </row>
    <row r="142" spans="1:17" s="423" customFormat="1" ht="4.9000000000000004" customHeight="1">
      <c r="A142" s="452"/>
      <c r="B142" s="503"/>
      <c r="C142" s="488"/>
      <c r="D142" s="489"/>
      <c r="E142" s="532"/>
      <c r="F142" s="490"/>
      <c r="G142" s="505"/>
      <c r="H142" s="497"/>
      <c r="I142" s="506"/>
      <c r="P142" s="424"/>
      <c r="Q142" s="424"/>
    </row>
    <row r="143" spans="1:17" s="423" customFormat="1">
      <c r="A143" s="452"/>
      <c r="B143" s="503" t="s">
        <v>373</v>
      </c>
      <c r="C143" s="500" t="s">
        <v>6</v>
      </c>
      <c r="D143" s="489">
        <v>1</v>
      </c>
      <c r="E143" s="532"/>
      <c r="F143" s="490">
        <f>E143*D143</f>
        <v>0</v>
      </c>
      <c r="G143" s="505"/>
      <c r="H143" s="497"/>
      <c r="I143" s="506"/>
      <c r="P143" s="424"/>
      <c r="Q143" s="424"/>
    </row>
    <row r="144" spans="1:17" s="423" customFormat="1" ht="4.9000000000000004" customHeight="1">
      <c r="A144" s="452"/>
      <c r="B144" s="503"/>
      <c r="C144" s="488"/>
      <c r="D144" s="489"/>
      <c r="E144" s="528"/>
      <c r="F144" s="490"/>
      <c r="G144" s="505"/>
      <c r="H144" s="497"/>
      <c r="I144" s="506"/>
      <c r="P144" s="424"/>
      <c r="Q144" s="424"/>
    </row>
    <row r="145" spans="1:17" s="423" customFormat="1">
      <c r="A145" s="452"/>
      <c r="B145" s="503" t="s">
        <v>374</v>
      </c>
      <c r="C145" s="500" t="s">
        <v>6</v>
      </c>
      <c r="D145" s="489">
        <v>1</v>
      </c>
      <c r="E145" s="532"/>
      <c r="F145" s="490">
        <f>E145*D145</f>
        <v>0</v>
      </c>
      <c r="G145" s="505"/>
      <c r="H145" s="497"/>
      <c r="I145" s="506"/>
      <c r="P145" s="424"/>
      <c r="Q145" s="424"/>
    </row>
    <row r="146" spans="1:17" s="423" customFormat="1" ht="4.9000000000000004" customHeight="1">
      <c r="A146" s="452"/>
      <c r="B146" s="503"/>
      <c r="C146" s="488"/>
      <c r="D146" s="489"/>
      <c r="E146" s="532"/>
      <c r="F146" s="490"/>
      <c r="G146" s="505"/>
      <c r="H146" s="497"/>
      <c r="I146" s="506"/>
      <c r="P146" s="424"/>
      <c r="Q146" s="424"/>
    </row>
    <row r="147" spans="1:17" s="423" customFormat="1" ht="28.5">
      <c r="A147" s="452"/>
      <c r="B147" s="503" t="s">
        <v>375</v>
      </c>
      <c r="C147" s="500" t="s">
        <v>6</v>
      </c>
      <c r="D147" s="489">
        <v>1</v>
      </c>
      <c r="E147" s="532"/>
      <c r="F147" s="490">
        <f>E147*D147</f>
        <v>0</v>
      </c>
      <c r="G147" s="505"/>
      <c r="H147" s="497"/>
      <c r="I147" s="506"/>
      <c r="P147" s="424"/>
      <c r="Q147" s="424"/>
    </row>
    <row r="148" spans="1:17" s="423" customFormat="1">
      <c r="A148" s="452"/>
      <c r="B148" s="510"/>
      <c r="C148" s="498"/>
      <c r="D148" s="471"/>
      <c r="E148" s="528"/>
      <c r="F148" s="472"/>
      <c r="G148" s="505"/>
      <c r="H148" s="497"/>
      <c r="I148" s="506"/>
      <c r="P148" s="424"/>
      <c r="Q148" s="424"/>
    </row>
    <row r="149" spans="1:17" s="423" customFormat="1" ht="15">
      <c r="A149" s="452"/>
      <c r="B149" s="437" t="s">
        <v>376</v>
      </c>
      <c r="C149" s="449"/>
      <c r="D149" s="502"/>
      <c r="E149" s="536"/>
      <c r="F149" s="451"/>
      <c r="G149" s="505"/>
      <c r="H149" s="497"/>
      <c r="I149" s="506"/>
      <c r="P149" s="424"/>
      <c r="Q149" s="424"/>
    </row>
    <row r="150" spans="1:17" s="423" customFormat="1" ht="4.9000000000000004" customHeight="1">
      <c r="A150" s="452"/>
      <c r="B150" s="510"/>
      <c r="C150" s="498"/>
      <c r="D150" s="471"/>
      <c r="E150" s="528"/>
      <c r="F150" s="472"/>
      <c r="G150" s="505"/>
      <c r="H150" s="497"/>
      <c r="I150" s="506"/>
      <c r="P150" s="424"/>
      <c r="Q150" s="424"/>
    </row>
    <row r="151" spans="1:17" s="423" customFormat="1">
      <c r="A151" s="452"/>
      <c r="B151" s="503" t="s">
        <v>359</v>
      </c>
      <c r="C151" s="504" t="s">
        <v>6</v>
      </c>
      <c r="D151" s="489">
        <v>6</v>
      </c>
      <c r="E151" s="532"/>
      <c r="F151" s="490">
        <f>D151*E151</f>
        <v>0</v>
      </c>
      <c r="G151" s="505"/>
      <c r="H151" s="497"/>
      <c r="I151" s="506"/>
      <c r="P151" s="424"/>
      <c r="Q151" s="424"/>
    </row>
    <row r="152" spans="1:17" s="423" customFormat="1" ht="4.9000000000000004" customHeight="1">
      <c r="A152" s="452"/>
      <c r="B152" s="503"/>
      <c r="C152" s="488"/>
      <c r="D152" s="489"/>
      <c r="E152" s="532"/>
      <c r="F152" s="490"/>
      <c r="G152" s="505"/>
      <c r="H152" s="497"/>
      <c r="I152" s="506"/>
      <c r="P152" s="424"/>
      <c r="Q152" s="424"/>
    </row>
    <row r="153" spans="1:17" s="423" customFormat="1">
      <c r="A153" s="452"/>
      <c r="B153" s="503" t="s">
        <v>377</v>
      </c>
      <c r="C153" s="504" t="s">
        <v>6</v>
      </c>
      <c r="D153" s="489">
        <v>3</v>
      </c>
      <c r="E153" s="532"/>
      <c r="F153" s="490">
        <f>D153*E153</f>
        <v>0</v>
      </c>
      <c r="G153" s="505"/>
      <c r="H153" s="497"/>
      <c r="I153" s="506"/>
      <c r="P153" s="424"/>
      <c r="Q153" s="424"/>
    </row>
    <row r="154" spans="1:17" s="423" customFormat="1">
      <c r="A154" s="452"/>
      <c r="B154" s="510"/>
      <c r="C154" s="498"/>
      <c r="D154" s="471"/>
      <c r="E154" s="528"/>
      <c r="F154" s="472"/>
      <c r="G154" s="505"/>
      <c r="H154" s="497"/>
      <c r="I154" s="506"/>
      <c r="P154" s="424"/>
      <c r="Q154" s="424"/>
    </row>
    <row r="155" spans="1:17" s="423" customFormat="1" ht="15">
      <c r="A155" s="452"/>
      <c r="B155" s="437" t="s">
        <v>378</v>
      </c>
      <c r="C155" s="449"/>
      <c r="D155" s="502"/>
      <c r="E155" s="536"/>
      <c r="F155" s="451"/>
      <c r="G155" s="505"/>
      <c r="H155" s="497"/>
      <c r="I155" s="506"/>
      <c r="P155" s="424"/>
      <c r="Q155" s="424"/>
    </row>
    <row r="156" spans="1:17" s="423" customFormat="1" ht="4.9000000000000004" customHeight="1">
      <c r="A156" s="452"/>
      <c r="B156" s="510"/>
      <c r="C156" s="498"/>
      <c r="D156" s="471"/>
      <c r="E156" s="528"/>
      <c r="F156" s="472"/>
      <c r="G156" s="505"/>
      <c r="H156" s="497"/>
      <c r="I156" s="506"/>
      <c r="P156" s="424"/>
      <c r="Q156" s="424"/>
    </row>
    <row r="157" spans="1:17" s="423" customFormat="1">
      <c r="A157" s="452"/>
      <c r="B157" s="503" t="s">
        <v>359</v>
      </c>
      <c r="C157" s="504" t="s">
        <v>6</v>
      </c>
      <c r="D157" s="489">
        <v>4</v>
      </c>
      <c r="E157" s="532"/>
      <c r="F157" s="490">
        <f>D157*E157</f>
        <v>0</v>
      </c>
      <c r="G157" s="505"/>
      <c r="H157" s="497"/>
      <c r="I157" s="506"/>
      <c r="P157" s="424"/>
      <c r="Q157" s="424"/>
    </row>
    <row r="158" spans="1:17" s="423" customFormat="1" ht="4.9000000000000004" customHeight="1">
      <c r="A158" s="452"/>
      <c r="B158" s="510"/>
      <c r="C158" s="498"/>
      <c r="D158" s="471"/>
      <c r="E158" s="528"/>
      <c r="F158" s="472"/>
      <c r="G158" s="505"/>
      <c r="H158" s="497"/>
      <c r="I158" s="506"/>
      <c r="P158" s="424"/>
      <c r="Q158" s="424"/>
    </row>
    <row r="159" spans="1:17" s="423" customFormat="1">
      <c r="A159" s="452"/>
      <c r="B159" s="509" t="s">
        <v>365</v>
      </c>
      <c r="C159" s="500" t="s">
        <v>6</v>
      </c>
      <c r="D159" s="489">
        <v>2</v>
      </c>
      <c r="E159" s="532"/>
      <c r="F159" s="490">
        <f>E159*D159</f>
        <v>0</v>
      </c>
      <c r="G159" s="505"/>
      <c r="H159" s="497"/>
      <c r="I159" s="506"/>
      <c r="P159" s="424"/>
      <c r="Q159" s="424"/>
    </row>
    <row r="160" spans="1:17" s="423" customFormat="1" ht="4.9000000000000004" customHeight="1">
      <c r="A160" s="452"/>
      <c r="B160" s="510"/>
      <c r="C160" s="498"/>
      <c r="D160" s="471"/>
      <c r="E160" s="528"/>
      <c r="F160" s="472"/>
      <c r="G160" s="505"/>
      <c r="H160" s="497"/>
      <c r="I160" s="506"/>
      <c r="P160" s="424"/>
      <c r="Q160" s="424"/>
    </row>
    <row r="161" spans="1:17" s="423" customFormat="1">
      <c r="A161" s="452"/>
      <c r="B161" s="503" t="s">
        <v>366</v>
      </c>
      <c r="C161" s="504" t="s">
        <v>6</v>
      </c>
      <c r="D161" s="489">
        <v>4</v>
      </c>
      <c r="E161" s="532"/>
      <c r="F161" s="490">
        <f>D161*E161</f>
        <v>0</v>
      </c>
      <c r="G161" s="505"/>
      <c r="H161" s="497"/>
      <c r="I161" s="506"/>
      <c r="P161" s="424"/>
      <c r="Q161" s="424"/>
    </row>
    <row r="162" spans="1:17" s="423" customFormat="1" ht="4.9000000000000004" customHeight="1">
      <c r="A162" s="452"/>
      <c r="B162" s="510"/>
      <c r="C162" s="498"/>
      <c r="D162" s="471"/>
      <c r="E162" s="528"/>
      <c r="F162" s="472"/>
      <c r="G162" s="505"/>
      <c r="H162" s="497"/>
      <c r="I162" s="506"/>
      <c r="P162" s="424"/>
      <c r="Q162" s="424"/>
    </row>
    <row r="163" spans="1:17" s="423" customFormat="1">
      <c r="A163" s="452"/>
      <c r="B163" s="503" t="s">
        <v>379</v>
      </c>
      <c r="C163" s="504" t="s">
        <v>6</v>
      </c>
      <c r="D163" s="489">
        <v>2</v>
      </c>
      <c r="E163" s="532"/>
      <c r="F163" s="490">
        <f>D163*E163</f>
        <v>0</v>
      </c>
      <c r="G163" s="505"/>
      <c r="H163" s="497"/>
      <c r="I163" s="506"/>
      <c r="P163" s="424"/>
      <c r="Q163" s="424"/>
    </row>
    <row r="164" spans="1:17" s="423" customFormat="1" ht="4.9000000000000004" customHeight="1">
      <c r="A164" s="452"/>
      <c r="B164" s="510"/>
      <c r="C164" s="498"/>
      <c r="D164" s="471"/>
      <c r="E164" s="528"/>
      <c r="F164" s="472"/>
      <c r="G164" s="505"/>
      <c r="H164" s="497"/>
      <c r="I164" s="506"/>
      <c r="P164" s="424"/>
      <c r="Q164" s="424"/>
    </row>
    <row r="165" spans="1:17" s="423" customFormat="1">
      <c r="A165" s="452"/>
      <c r="B165" s="509" t="s">
        <v>380</v>
      </c>
      <c r="C165" s="500" t="s">
        <v>6</v>
      </c>
      <c r="D165" s="489">
        <v>2</v>
      </c>
      <c r="E165" s="532"/>
      <c r="F165" s="490">
        <f>E165*D165</f>
        <v>0</v>
      </c>
      <c r="G165" s="505"/>
      <c r="H165" s="497"/>
      <c r="I165" s="506"/>
      <c r="P165" s="424"/>
      <c r="Q165" s="424"/>
    </row>
    <row r="166" spans="1:17" s="423" customFormat="1" ht="4.9000000000000004" customHeight="1">
      <c r="A166" s="452"/>
      <c r="B166" s="487"/>
      <c r="C166" s="488"/>
      <c r="D166" s="489"/>
      <c r="E166" s="532"/>
      <c r="F166" s="490"/>
      <c r="G166" s="505"/>
      <c r="H166" s="497"/>
      <c r="I166" s="506"/>
      <c r="P166" s="424"/>
      <c r="Q166" s="424"/>
    </row>
    <row r="167" spans="1:17" s="423" customFormat="1" ht="28.5">
      <c r="A167" s="452"/>
      <c r="B167" s="509" t="s">
        <v>381</v>
      </c>
      <c r="C167" s="500" t="s">
        <v>6</v>
      </c>
      <c r="D167" s="489">
        <v>2</v>
      </c>
      <c r="E167" s="532"/>
      <c r="F167" s="490">
        <f>E167*D167</f>
        <v>0</v>
      </c>
      <c r="G167" s="505"/>
      <c r="H167" s="497"/>
      <c r="I167" s="506"/>
      <c r="P167" s="424"/>
      <c r="Q167" s="424"/>
    </row>
    <row r="168" spans="1:17" s="423" customFormat="1" ht="4.9000000000000004" customHeight="1">
      <c r="A168" s="452"/>
      <c r="B168" s="510"/>
      <c r="C168" s="498"/>
      <c r="D168" s="471"/>
      <c r="E168" s="528"/>
      <c r="F168" s="472"/>
      <c r="G168" s="505"/>
      <c r="H168" s="497"/>
      <c r="I168" s="506"/>
      <c r="P168" s="424"/>
      <c r="Q168" s="424"/>
    </row>
    <row r="169" spans="1:17" s="423" customFormat="1">
      <c r="A169" s="452"/>
      <c r="B169" s="509" t="s">
        <v>371</v>
      </c>
      <c r="C169" s="500" t="s">
        <v>6</v>
      </c>
      <c r="D169" s="489">
        <v>2</v>
      </c>
      <c r="E169" s="532"/>
      <c r="F169" s="490">
        <f>E169*D169</f>
        <v>0</v>
      </c>
      <c r="G169" s="505"/>
      <c r="H169" s="497"/>
      <c r="I169" s="506"/>
      <c r="P169" s="424"/>
      <c r="Q169" s="424"/>
    </row>
    <row r="170" spans="1:17" s="423" customFormat="1" ht="4.9000000000000004" customHeight="1">
      <c r="A170" s="452"/>
      <c r="B170" s="509"/>
      <c r="C170" s="488"/>
      <c r="D170" s="489"/>
      <c r="E170" s="532"/>
      <c r="F170" s="490"/>
      <c r="G170" s="505"/>
      <c r="H170" s="497"/>
      <c r="I170" s="506"/>
      <c r="P170" s="424"/>
      <c r="Q170" s="424"/>
    </row>
    <row r="171" spans="1:17" s="423" customFormat="1">
      <c r="A171" s="452"/>
      <c r="B171" s="509" t="s">
        <v>372</v>
      </c>
      <c r="C171" s="500" t="s">
        <v>6</v>
      </c>
      <c r="D171" s="489">
        <v>2</v>
      </c>
      <c r="E171" s="532"/>
      <c r="F171" s="490">
        <f>E171*D171</f>
        <v>0</v>
      </c>
      <c r="G171" s="505"/>
      <c r="H171" s="497"/>
      <c r="I171" s="506"/>
      <c r="P171" s="424"/>
      <c r="Q171" s="424"/>
    </row>
    <row r="172" spans="1:17" s="423" customFormat="1" ht="4.9000000000000004" customHeight="1">
      <c r="A172" s="452"/>
      <c r="B172" s="509"/>
      <c r="C172" s="488"/>
      <c r="D172" s="489"/>
      <c r="E172" s="532"/>
      <c r="F172" s="490"/>
      <c r="G172" s="505"/>
      <c r="H172" s="497"/>
      <c r="I172" s="506"/>
      <c r="P172" s="424"/>
      <c r="Q172" s="424"/>
    </row>
    <row r="173" spans="1:17" s="423" customFormat="1">
      <c r="A173" s="452"/>
      <c r="B173" s="509" t="s">
        <v>373</v>
      </c>
      <c r="C173" s="500" t="s">
        <v>6</v>
      </c>
      <c r="D173" s="489">
        <v>2</v>
      </c>
      <c r="E173" s="532"/>
      <c r="F173" s="490">
        <f>E173*D173</f>
        <v>0</v>
      </c>
      <c r="G173" s="505"/>
      <c r="H173" s="497"/>
      <c r="I173" s="506"/>
      <c r="P173" s="424"/>
      <c r="Q173" s="424"/>
    </row>
    <row r="174" spans="1:17" s="423" customFormat="1">
      <c r="A174" s="452"/>
      <c r="B174" s="510"/>
      <c r="C174" s="498"/>
      <c r="D174" s="471"/>
      <c r="E174" s="528"/>
      <c r="F174" s="472"/>
      <c r="G174" s="505"/>
      <c r="H174" s="497"/>
      <c r="I174" s="506"/>
      <c r="P174" s="424"/>
      <c r="Q174" s="424"/>
    </row>
    <row r="175" spans="1:17" s="423" customFormat="1" ht="15">
      <c r="A175" s="452"/>
      <c r="B175" s="437" t="s">
        <v>382</v>
      </c>
      <c r="C175" s="449"/>
      <c r="D175" s="502"/>
      <c r="E175" s="536"/>
      <c r="F175" s="451"/>
      <c r="G175" s="505"/>
      <c r="H175" s="497"/>
      <c r="I175" s="506"/>
      <c r="P175" s="424"/>
      <c r="Q175" s="424"/>
    </row>
    <row r="176" spans="1:17" s="423" customFormat="1" ht="4.9000000000000004" customHeight="1">
      <c r="A176" s="452"/>
      <c r="B176" s="510"/>
      <c r="C176" s="498"/>
      <c r="D176" s="471"/>
      <c r="E176" s="528"/>
      <c r="F176" s="472"/>
      <c r="G176" s="505"/>
      <c r="H176" s="497"/>
      <c r="I176" s="506"/>
      <c r="P176" s="424"/>
      <c r="Q176" s="424"/>
    </row>
    <row r="177" spans="1:17" s="423" customFormat="1">
      <c r="A177" s="452"/>
      <c r="B177" s="503" t="s">
        <v>359</v>
      </c>
      <c r="C177" s="504" t="s">
        <v>6</v>
      </c>
      <c r="D177" s="489">
        <v>2</v>
      </c>
      <c r="E177" s="532"/>
      <c r="F177" s="490">
        <f>D177*E177</f>
        <v>0</v>
      </c>
      <c r="G177" s="505"/>
      <c r="H177" s="497"/>
      <c r="I177" s="506"/>
      <c r="P177" s="424"/>
      <c r="Q177" s="424"/>
    </row>
    <row r="178" spans="1:17" s="423" customFormat="1" ht="4.9000000000000004" customHeight="1">
      <c r="A178" s="452"/>
      <c r="B178" s="510"/>
      <c r="C178" s="498"/>
      <c r="D178" s="471"/>
      <c r="E178" s="528"/>
      <c r="F178" s="472"/>
      <c r="G178" s="505"/>
      <c r="H178" s="497"/>
      <c r="I178" s="506"/>
      <c r="P178" s="424"/>
      <c r="Q178" s="424"/>
    </row>
    <row r="179" spans="1:17" s="423" customFormat="1">
      <c r="A179" s="452"/>
      <c r="B179" s="509" t="s">
        <v>365</v>
      </c>
      <c r="C179" s="500" t="s">
        <v>6</v>
      </c>
      <c r="D179" s="489">
        <v>1</v>
      </c>
      <c r="E179" s="532"/>
      <c r="F179" s="490">
        <f>E179*D179</f>
        <v>0</v>
      </c>
      <c r="G179" s="505"/>
      <c r="H179" s="497"/>
      <c r="I179" s="506"/>
      <c r="P179" s="424"/>
      <c r="Q179" s="424"/>
    </row>
    <row r="180" spans="1:17" s="423" customFormat="1" ht="4.9000000000000004" customHeight="1">
      <c r="A180" s="452"/>
      <c r="B180" s="510"/>
      <c r="C180" s="498"/>
      <c r="D180" s="471"/>
      <c r="E180" s="528"/>
      <c r="F180" s="472"/>
      <c r="G180" s="505"/>
      <c r="H180" s="497"/>
      <c r="I180" s="506"/>
      <c r="P180" s="424"/>
      <c r="Q180" s="424"/>
    </row>
    <row r="181" spans="1:17" s="423" customFormat="1">
      <c r="A181" s="452"/>
      <c r="B181" s="503" t="s">
        <v>366</v>
      </c>
      <c r="C181" s="504" t="s">
        <v>6</v>
      </c>
      <c r="D181" s="489">
        <v>2</v>
      </c>
      <c r="E181" s="532"/>
      <c r="F181" s="490">
        <f>D181*E181</f>
        <v>0</v>
      </c>
      <c r="G181" s="505"/>
      <c r="H181" s="497"/>
      <c r="I181" s="506"/>
      <c r="P181" s="424"/>
      <c r="Q181" s="424"/>
    </row>
    <row r="182" spans="1:17" s="423" customFormat="1" ht="4.9000000000000004" customHeight="1">
      <c r="A182" s="452"/>
      <c r="B182" s="510"/>
      <c r="C182" s="498"/>
      <c r="D182" s="471"/>
      <c r="E182" s="528"/>
      <c r="F182" s="472"/>
      <c r="G182" s="505"/>
      <c r="H182" s="497"/>
      <c r="I182" s="506"/>
      <c r="P182" s="424"/>
      <c r="Q182" s="424"/>
    </row>
    <row r="183" spans="1:17" s="423" customFormat="1">
      <c r="A183" s="452"/>
      <c r="B183" s="503" t="s">
        <v>383</v>
      </c>
      <c r="C183" s="504" t="s">
        <v>6</v>
      </c>
      <c r="D183" s="489">
        <v>1</v>
      </c>
      <c r="E183" s="532"/>
      <c r="F183" s="490">
        <f>D183*E183</f>
        <v>0</v>
      </c>
      <c r="G183" s="505"/>
      <c r="H183" s="497"/>
      <c r="I183" s="506"/>
      <c r="P183" s="424"/>
      <c r="Q183" s="424"/>
    </row>
    <row r="184" spans="1:17" s="423" customFormat="1" ht="4.9000000000000004" customHeight="1">
      <c r="A184" s="452"/>
      <c r="B184" s="510"/>
      <c r="C184" s="498"/>
      <c r="D184" s="471"/>
      <c r="E184" s="528"/>
      <c r="F184" s="472"/>
      <c r="G184" s="505"/>
      <c r="H184" s="497"/>
      <c r="I184" s="506"/>
      <c r="P184" s="424"/>
      <c r="Q184" s="424"/>
    </row>
    <row r="185" spans="1:17" s="423" customFormat="1">
      <c r="A185" s="452"/>
      <c r="B185" s="509" t="s">
        <v>384</v>
      </c>
      <c r="C185" s="500" t="s">
        <v>6</v>
      </c>
      <c r="D185" s="489">
        <v>1</v>
      </c>
      <c r="E185" s="532"/>
      <c r="F185" s="490">
        <f>E185*D185</f>
        <v>0</v>
      </c>
      <c r="G185" s="505"/>
      <c r="H185" s="497"/>
      <c r="I185" s="506"/>
      <c r="P185" s="424"/>
      <c r="Q185" s="424"/>
    </row>
    <row r="186" spans="1:17" s="423" customFormat="1" ht="4.9000000000000004" customHeight="1">
      <c r="A186" s="452"/>
      <c r="B186" s="510"/>
      <c r="C186" s="498"/>
      <c r="D186" s="471"/>
      <c r="E186" s="528"/>
      <c r="F186" s="472"/>
      <c r="G186" s="505"/>
      <c r="H186" s="497"/>
      <c r="I186" s="506"/>
      <c r="P186" s="424"/>
      <c r="Q186" s="424"/>
    </row>
    <row r="187" spans="1:17" s="423" customFormat="1">
      <c r="A187" s="452"/>
      <c r="B187" s="503" t="s">
        <v>370</v>
      </c>
      <c r="C187" s="500" t="s">
        <v>6</v>
      </c>
      <c r="D187" s="489">
        <v>1</v>
      </c>
      <c r="E187" s="532"/>
      <c r="F187" s="490">
        <f>E187*D187</f>
        <v>0</v>
      </c>
      <c r="G187" s="505"/>
      <c r="H187" s="497"/>
      <c r="I187" s="506"/>
      <c r="P187" s="424"/>
      <c r="Q187" s="424"/>
    </row>
    <row r="188" spans="1:17" s="423" customFormat="1">
      <c r="A188" s="452"/>
      <c r="B188" s="510"/>
      <c r="C188" s="498"/>
      <c r="D188" s="471"/>
      <c r="E188" s="528"/>
      <c r="F188" s="472"/>
      <c r="G188" s="505"/>
      <c r="H188" s="497"/>
      <c r="I188" s="506"/>
      <c r="P188" s="424"/>
      <c r="Q188" s="424"/>
    </row>
    <row r="189" spans="1:17" s="423" customFormat="1" ht="15">
      <c r="A189" s="452"/>
      <c r="B189" s="437" t="s">
        <v>385</v>
      </c>
      <c r="C189" s="449"/>
      <c r="D189" s="502"/>
      <c r="E189" s="536"/>
      <c r="F189" s="451"/>
      <c r="G189" s="501"/>
      <c r="H189" s="501"/>
      <c r="I189" s="475"/>
      <c r="P189" s="424"/>
      <c r="Q189" s="424"/>
    </row>
    <row r="190" spans="1:17" s="423" customFormat="1" ht="4.9000000000000004" customHeight="1">
      <c r="A190" s="452"/>
      <c r="B190" s="453"/>
      <c r="C190" s="498"/>
      <c r="D190" s="471"/>
      <c r="E190" s="528"/>
      <c r="F190" s="472"/>
      <c r="G190" s="501"/>
      <c r="H190" s="501"/>
      <c r="I190" s="475"/>
      <c r="P190" s="424"/>
      <c r="Q190" s="424"/>
    </row>
    <row r="191" spans="1:17" s="423" customFormat="1">
      <c r="A191" s="452"/>
      <c r="B191" s="503" t="s">
        <v>359</v>
      </c>
      <c r="C191" s="504" t="s">
        <v>6</v>
      </c>
      <c r="D191" s="489">
        <v>2</v>
      </c>
      <c r="E191" s="532"/>
      <c r="F191" s="490">
        <f>D191*E191</f>
        <v>0</v>
      </c>
      <c r="G191" s="505"/>
      <c r="H191" s="497"/>
      <c r="I191" s="506"/>
      <c r="P191" s="424"/>
      <c r="Q191" s="424"/>
    </row>
    <row r="192" spans="1:17" s="423" customFormat="1" ht="4.9000000000000004" customHeight="1">
      <c r="A192" s="452"/>
      <c r="B192" s="510"/>
      <c r="C192" s="498"/>
      <c r="D192" s="471"/>
      <c r="E192" s="528"/>
      <c r="F192" s="472"/>
      <c r="G192" s="505"/>
      <c r="H192" s="497"/>
      <c r="I192" s="506"/>
      <c r="P192" s="424"/>
      <c r="Q192" s="424"/>
    </row>
    <row r="193" spans="1:17" s="423" customFormat="1">
      <c r="A193" s="452"/>
      <c r="B193" s="509" t="s">
        <v>365</v>
      </c>
      <c r="C193" s="500" t="s">
        <v>6</v>
      </c>
      <c r="D193" s="489">
        <v>1</v>
      </c>
      <c r="E193" s="532"/>
      <c r="F193" s="490">
        <f>E193*D193</f>
        <v>0</v>
      </c>
      <c r="G193" s="505"/>
      <c r="H193" s="497"/>
      <c r="I193" s="506"/>
      <c r="P193" s="424"/>
      <c r="Q193" s="424"/>
    </row>
    <row r="194" spans="1:17" s="423" customFormat="1" ht="4.9000000000000004" customHeight="1">
      <c r="A194" s="452"/>
      <c r="B194" s="453"/>
      <c r="C194" s="501"/>
      <c r="D194" s="471"/>
      <c r="E194" s="528"/>
      <c r="F194" s="472"/>
      <c r="G194" s="505"/>
      <c r="H194" s="497"/>
      <c r="I194" s="506"/>
      <c r="P194" s="424"/>
      <c r="Q194" s="424"/>
    </row>
    <row r="195" spans="1:17" s="423" customFormat="1">
      <c r="A195" s="452"/>
      <c r="B195" s="503" t="s">
        <v>386</v>
      </c>
      <c r="C195" s="504" t="s">
        <v>6</v>
      </c>
      <c r="D195" s="489">
        <v>1</v>
      </c>
      <c r="E195" s="532"/>
      <c r="F195" s="490">
        <f>E195*D195</f>
        <v>0</v>
      </c>
      <c r="G195" s="505"/>
      <c r="H195" s="497"/>
      <c r="I195" s="506"/>
      <c r="P195" s="424"/>
      <c r="Q195" s="424"/>
    </row>
    <row r="196" spans="1:17" s="423" customFormat="1" ht="4.9000000000000004" customHeight="1">
      <c r="A196" s="452"/>
      <c r="B196" s="453"/>
      <c r="C196" s="501"/>
      <c r="D196" s="471"/>
      <c r="E196" s="528"/>
      <c r="F196" s="472"/>
      <c r="G196" s="505"/>
      <c r="H196" s="497"/>
      <c r="I196" s="506"/>
      <c r="P196" s="424"/>
      <c r="Q196" s="424"/>
    </row>
    <row r="197" spans="1:17" s="423" customFormat="1">
      <c r="A197" s="452"/>
      <c r="B197" s="503" t="s">
        <v>377</v>
      </c>
      <c r="C197" s="504" t="s">
        <v>6</v>
      </c>
      <c r="D197" s="489">
        <v>1</v>
      </c>
      <c r="E197" s="532"/>
      <c r="F197" s="490">
        <f>D197*E197</f>
        <v>0</v>
      </c>
      <c r="G197" s="505"/>
      <c r="H197" s="497"/>
      <c r="I197" s="506"/>
      <c r="P197" s="424"/>
      <c r="Q197" s="424"/>
    </row>
    <row r="198" spans="1:17" s="423" customFormat="1" ht="4.9000000000000004" customHeight="1">
      <c r="A198" s="452"/>
      <c r="B198" s="453"/>
      <c r="C198" s="501"/>
      <c r="D198" s="471"/>
      <c r="E198" s="528"/>
      <c r="F198" s="472"/>
      <c r="G198" s="505"/>
      <c r="H198" s="497"/>
      <c r="I198" s="506"/>
      <c r="P198" s="424"/>
      <c r="Q198" s="424"/>
    </row>
    <row r="199" spans="1:17" s="423" customFormat="1">
      <c r="A199" s="452"/>
      <c r="B199" s="503" t="s">
        <v>387</v>
      </c>
      <c r="C199" s="504" t="s">
        <v>6</v>
      </c>
      <c r="D199" s="489">
        <v>1</v>
      </c>
      <c r="E199" s="532"/>
      <c r="F199" s="490">
        <f>E199*D199</f>
        <v>0</v>
      </c>
      <c r="G199" s="505"/>
      <c r="H199" s="497"/>
      <c r="I199" s="506"/>
      <c r="P199" s="424"/>
      <c r="Q199" s="424"/>
    </row>
    <row r="200" spans="1:17" s="423" customFormat="1" ht="4.9000000000000004" customHeight="1">
      <c r="A200" s="452"/>
      <c r="B200" s="453"/>
      <c r="C200" s="501"/>
      <c r="D200" s="471"/>
      <c r="E200" s="528"/>
      <c r="F200" s="472"/>
      <c r="G200" s="505"/>
      <c r="H200" s="497"/>
      <c r="I200" s="506"/>
      <c r="P200" s="424"/>
      <c r="Q200" s="424"/>
    </row>
    <row r="201" spans="1:17" s="423" customFormat="1">
      <c r="A201" s="452"/>
      <c r="B201" s="509" t="s">
        <v>384</v>
      </c>
      <c r="C201" s="500" t="s">
        <v>6</v>
      </c>
      <c r="D201" s="489">
        <v>1</v>
      </c>
      <c r="E201" s="532"/>
      <c r="F201" s="490">
        <f>E201*D201</f>
        <v>0</v>
      </c>
      <c r="G201" s="505"/>
      <c r="H201" s="497"/>
      <c r="I201" s="506"/>
      <c r="P201" s="424"/>
      <c r="Q201" s="424"/>
    </row>
    <row r="202" spans="1:17" s="423" customFormat="1" ht="4.9000000000000004" customHeight="1">
      <c r="A202" s="452"/>
      <c r="B202" s="453"/>
      <c r="C202" s="501"/>
      <c r="D202" s="471"/>
      <c r="E202" s="528"/>
      <c r="F202" s="472"/>
      <c r="G202" s="505"/>
      <c r="H202" s="497"/>
      <c r="I202" s="506"/>
      <c r="P202" s="424"/>
      <c r="Q202" s="424"/>
    </row>
    <row r="203" spans="1:17" s="423" customFormat="1">
      <c r="A203" s="452"/>
      <c r="B203" s="509" t="s">
        <v>388</v>
      </c>
      <c r="C203" s="500" t="s">
        <v>6</v>
      </c>
      <c r="D203" s="489">
        <v>1</v>
      </c>
      <c r="E203" s="532"/>
      <c r="F203" s="490">
        <f>E203*D203</f>
        <v>0</v>
      </c>
      <c r="G203" s="505"/>
      <c r="H203" s="497"/>
      <c r="I203" s="506"/>
      <c r="P203" s="424"/>
      <c r="Q203" s="424"/>
    </row>
    <row r="204" spans="1:17" s="423" customFormat="1" ht="4.9000000000000004" customHeight="1">
      <c r="A204" s="452"/>
      <c r="B204" s="473"/>
      <c r="C204" s="474"/>
      <c r="D204" s="471"/>
      <c r="E204" s="528"/>
      <c r="F204" s="472"/>
      <c r="G204" s="505"/>
      <c r="H204" s="497"/>
      <c r="I204" s="506"/>
      <c r="P204" s="424"/>
      <c r="Q204" s="424"/>
    </row>
    <row r="205" spans="1:17" s="423" customFormat="1">
      <c r="A205" s="452"/>
      <c r="B205" s="503" t="s">
        <v>371</v>
      </c>
      <c r="C205" s="500" t="s">
        <v>6</v>
      </c>
      <c r="D205" s="489">
        <v>1</v>
      </c>
      <c r="E205" s="532"/>
      <c r="F205" s="490">
        <f>E205*D205</f>
        <v>0</v>
      </c>
      <c r="G205" s="505"/>
      <c r="H205" s="497"/>
      <c r="I205" s="506"/>
      <c r="P205" s="424"/>
      <c r="Q205" s="424"/>
    </row>
    <row r="206" spans="1:17" s="423" customFormat="1" ht="4.9000000000000004" customHeight="1">
      <c r="A206" s="452"/>
      <c r="B206" s="503"/>
      <c r="C206" s="488"/>
      <c r="D206" s="489"/>
      <c r="E206" s="532"/>
      <c r="F206" s="490"/>
      <c r="G206" s="505"/>
      <c r="H206" s="497"/>
      <c r="I206" s="506"/>
      <c r="P206" s="424"/>
      <c r="Q206" s="424"/>
    </row>
    <row r="207" spans="1:17" s="423" customFormat="1">
      <c r="A207" s="452"/>
      <c r="B207" s="503" t="s">
        <v>372</v>
      </c>
      <c r="C207" s="500" t="s">
        <v>6</v>
      </c>
      <c r="D207" s="489">
        <v>1</v>
      </c>
      <c r="E207" s="532"/>
      <c r="F207" s="490">
        <f>E207*D207</f>
        <v>0</v>
      </c>
      <c r="G207" s="505"/>
      <c r="H207" s="497"/>
      <c r="I207" s="506"/>
      <c r="P207" s="424"/>
      <c r="Q207" s="424"/>
    </row>
    <row r="208" spans="1:17" s="423" customFormat="1" ht="4.9000000000000004" customHeight="1">
      <c r="A208" s="452"/>
      <c r="B208" s="503"/>
      <c r="C208" s="488"/>
      <c r="D208" s="489"/>
      <c r="E208" s="532"/>
      <c r="F208" s="490"/>
      <c r="G208" s="505"/>
      <c r="H208" s="497"/>
      <c r="I208" s="506"/>
      <c r="P208" s="424"/>
      <c r="Q208" s="424"/>
    </row>
    <row r="209" spans="1:17" s="423" customFormat="1">
      <c r="A209" s="452"/>
      <c r="B209" s="503" t="s">
        <v>373</v>
      </c>
      <c r="C209" s="500" t="s">
        <v>6</v>
      </c>
      <c r="D209" s="489">
        <v>1</v>
      </c>
      <c r="E209" s="532"/>
      <c r="F209" s="490">
        <f>E209*D209</f>
        <v>0</v>
      </c>
      <c r="G209" s="505"/>
      <c r="H209" s="497"/>
      <c r="I209" s="506"/>
      <c r="P209" s="424"/>
      <c r="Q209" s="424"/>
    </row>
    <row r="210" spans="1:17" s="423" customFormat="1" ht="4.9000000000000004" customHeight="1">
      <c r="A210" s="452"/>
      <c r="B210" s="503"/>
      <c r="C210" s="488"/>
      <c r="D210" s="489"/>
      <c r="E210" s="528"/>
      <c r="F210" s="490"/>
      <c r="G210" s="505"/>
      <c r="H210" s="497"/>
      <c r="I210" s="506"/>
      <c r="P210" s="424"/>
      <c r="Q210" s="424"/>
    </row>
    <row r="211" spans="1:17" s="423" customFormat="1">
      <c r="A211" s="452"/>
      <c r="B211" s="503" t="s">
        <v>374</v>
      </c>
      <c r="C211" s="500" t="s">
        <v>6</v>
      </c>
      <c r="D211" s="489">
        <v>1</v>
      </c>
      <c r="E211" s="532"/>
      <c r="F211" s="490">
        <f>E211*D211</f>
        <v>0</v>
      </c>
      <c r="G211" s="505"/>
      <c r="H211" s="497"/>
      <c r="I211" s="506"/>
      <c r="P211" s="424"/>
      <c r="Q211" s="424"/>
    </row>
    <row r="212" spans="1:17" s="423" customFormat="1" ht="4.9000000000000004" customHeight="1">
      <c r="A212" s="452"/>
      <c r="B212" s="503"/>
      <c r="C212" s="488"/>
      <c r="D212" s="489"/>
      <c r="E212" s="532"/>
      <c r="F212" s="490"/>
      <c r="G212" s="505"/>
      <c r="H212" s="497"/>
      <c r="I212" s="506"/>
      <c r="P212" s="424"/>
      <c r="Q212" s="424"/>
    </row>
    <row r="213" spans="1:17" s="423" customFormat="1" ht="28.5">
      <c r="A213" s="452"/>
      <c r="B213" s="503" t="s">
        <v>375</v>
      </c>
      <c r="C213" s="500" t="s">
        <v>6</v>
      </c>
      <c r="D213" s="489">
        <v>1</v>
      </c>
      <c r="E213" s="532"/>
      <c r="F213" s="490">
        <f>E213*D213</f>
        <v>0</v>
      </c>
      <c r="G213" s="501"/>
      <c r="H213" s="501"/>
      <c r="I213" s="475"/>
      <c r="P213" s="424"/>
      <c r="Q213" s="424"/>
    </row>
    <row r="214" spans="1:17" s="423" customFormat="1">
      <c r="A214" s="452"/>
      <c r="B214" s="510"/>
      <c r="C214" s="498"/>
      <c r="D214" s="471"/>
      <c r="E214" s="528"/>
      <c r="F214" s="472"/>
      <c r="G214" s="505"/>
      <c r="H214" s="497"/>
      <c r="I214" s="506"/>
      <c r="P214" s="424"/>
      <c r="Q214" s="424"/>
    </row>
    <row r="215" spans="1:17" s="423" customFormat="1" ht="15">
      <c r="A215" s="452"/>
      <c r="B215" s="437" t="s">
        <v>389</v>
      </c>
      <c r="C215" s="449"/>
      <c r="D215" s="502"/>
      <c r="E215" s="536"/>
      <c r="F215" s="451"/>
      <c r="G215" s="505"/>
      <c r="H215" s="497"/>
      <c r="I215" s="506"/>
      <c r="P215" s="424"/>
      <c r="Q215" s="424"/>
    </row>
    <row r="216" spans="1:17" s="423" customFormat="1" ht="4.9000000000000004" customHeight="1">
      <c r="A216" s="452"/>
      <c r="B216" s="510"/>
      <c r="C216" s="498"/>
      <c r="D216" s="471"/>
      <c r="E216" s="528"/>
      <c r="F216" s="472"/>
      <c r="G216" s="505"/>
      <c r="H216" s="497"/>
      <c r="I216" s="506"/>
      <c r="P216" s="424"/>
      <c r="Q216" s="424"/>
    </row>
    <row r="217" spans="1:17" s="423" customFormat="1" ht="15" customHeight="1">
      <c r="A217" s="452"/>
      <c r="B217" s="503" t="s">
        <v>390</v>
      </c>
      <c r="C217" s="504" t="s">
        <v>6</v>
      </c>
      <c r="D217" s="489">
        <v>5</v>
      </c>
      <c r="E217" s="532"/>
      <c r="F217" s="490">
        <f>D217*E217</f>
        <v>0</v>
      </c>
      <c r="G217" s="505"/>
      <c r="H217" s="497"/>
      <c r="I217" s="506"/>
      <c r="P217" s="424"/>
      <c r="Q217" s="424"/>
    </row>
    <row r="218" spans="1:17" s="423" customFormat="1" ht="4.9000000000000004" customHeight="1">
      <c r="A218" s="452"/>
      <c r="B218" s="510"/>
      <c r="C218" s="498"/>
      <c r="D218" s="471"/>
      <c r="E218" s="528"/>
      <c r="F218" s="472"/>
      <c r="G218" s="505"/>
      <c r="H218" s="497"/>
      <c r="I218" s="506"/>
      <c r="P218" s="424"/>
      <c r="Q218" s="424"/>
    </row>
    <row r="219" spans="1:17" s="423" customFormat="1">
      <c r="A219" s="452"/>
      <c r="B219" s="503" t="s">
        <v>391</v>
      </c>
      <c r="C219" s="504" t="s">
        <v>6</v>
      </c>
      <c r="D219" s="489">
        <v>5</v>
      </c>
      <c r="E219" s="532"/>
      <c r="F219" s="490">
        <f>D219*E219</f>
        <v>0</v>
      </c>
      <c r="G219" s="505"/>
      <c r="H219" s="497"/>
      <c r="I219" s="506"/>
      <c r="P219" s="424"/>
      <c r="Q219" s="424"/>
    </row>
    <row r="220" spans="1:17" s="423" customFormat="1" ht="4.9000000000000004" customHeight="1">
      <c r="A220" s="452"/>
      <c r="B220" s="510"/>
      <c r="C220" s="498"/>
      <c r="D220" s="471"/>
      <c r="E220" s="528"/>
      <c r="F220" s="472"/>
      <c r="G220" s="505"/>
      <c r="H220" s="497"/>
      <c r="I220" s="506"/>
      <c r="P220" s="424"/>
      <c r="Q220" s="424"/>
    </row>
    <row r="221" spans="1:17" s="423" customFormat="1">
      <c r="A221" s="452"/>
      <c r="B221" s="509" t="s">
        <v>371</v>
      </c>
      <c r="C221" s="500" t="s">
        <v>6</v>
      </c>
      <c r="D221" s="489">
        <v>5</v>
      </c>
      <c r="E221" s="532"/>
      <c r="F221" s="490">
        <f>E221*D221</f>
        <v>0</v>
      </c>
      <c r="G221" s="505"/>
      <c r="H221" s="497"/>
      <c r="I221" s="506"/>
      <c r="P221" s="424"/>
      <c r="Q221" s="424"/>
    </row>
    <row r="222" spans="1:17" s="423" customFormat="1" ht="4.9000000000000004" customHeight="1">
      <c r="A222" s="452"/>
      <c r="B222" s="509"/>
      <c r="C222" s="488"/>
      <c r="D222" s="489"/>
      <c r="E222" s="532"/>
      <c r="F222" s="490"/>
      <c r="G222" s="505"/>
      <c r="H222" s="497"/>
      <c r="I222" s="506"/>
      <c r="P222" s="424"/>
      <c r="Q222" s="424"/>
    </row>
    <row r="223" spans="1:17" s="423" customFormat="1">
      <c r="A223" s="452"/>
      <c r="B223" s="509" t="s">
        <v>372</v>
      </c>
      <c r="C223" s="500" t="s">
        <v>6</v>
      </c>
      <c r="D223" s="489">
        <v>5</v>
      </c>
      <c r="E223" s="532"/>
      <c r="F223" s="490">
        <f>E223*D223</f>
        <v>0</v>
      </c>
      <c r="G223" s="505"/>
      <c r="H223" s="497"/>
      <c r="I223" s="506"/>
      <c r="P223" s="424"/>
      <c r="Q223" s="424"/>
    </row>
    <row r="224" spans="1:17" s="423" customFormat="1" ht="4.9000000000000004" customHeight="1">
      <c r="A224" s="452"/>
      <c r="B224" s="509"/>
      <c r="C224" s="488"/>
      <c r="D224" s="489"/>
      <c r="E224" s="532"/>
      <c r="F224" s="490"/>
      <c r="G224" s="505"/>
      <c r="H224" s="497"/>
      <c r="I224" s="506"/>
      <c r="P224" s="424"/>
      <c r="Q224" s="424"/>
    </row>
    <row r="225" spans="1:17" s="423" customFormat="1">
      <c r="A225" s="452"/>
      <c r="B225" s="509" t="s">
        <v>373</v>
      </c>
      <c r="C225" s="500" t="s">
        <v>6</v>
      </c>
      <c r="D225" s="489">
        <v>5</v>
      </c>
      <c r="E225" s="532"/>
      <c r="F225" s="490">
        <f>E225*D225</f>
        <v>0</v>
      </c>
      <c r="G225" s="505"/>
      <c r="H225" s="497"/>
      <c r="I225" s="506"/>
      <c r="P225" s="424"/>
      <c r="Q225" s="424"/>
    </row>
    <row r="226" spans="1:17" s="423" customFormat="1">
      <c r="A226" s="452"/>
      <c r="B226" s="473"/>
      <c r="C226" s="474"/>
      <c r="D226" s="471"/>
      <c r="E226" s="528"/>
      <c r="F226" s="472"/>
      <c r="G226" s="505"/>
      <c r="H226" s="497"/>
      <c r="I226" s="506"/>
      <c r="P226" s="424"/>
      <c r="Q226" s="424"/>
    </row>
    <row r="227" spans="1:17" s="423" customFormat="1" ht="15">
      <c r="A227" s="452"/>
      <c r="B227" s="437" t="s">
        <v>392</v>
      </c>
      <c r="C227" s="449"/>
      <c r="D227" s="502"/>
      <c r="E227" s="536"/>
      <c r="F227" s="451"/>
      <c r="G227" s="505"/>
      <c r="H227" s="497"/>
      <c r="I227" s="506"/>
      <c r="P227" s="424"/>
      <c r="Q227" s="424"/>
    </row>
    <row r="228" spans="1:17" s="423" customFormat="1" ht="4.9000000000000004" customHeight="1">
      <c r="A228" s="452"/>
      <c r="B228" s="510"/>
      <c r="C228" s="498"/>
      <c r="D228" s="471"/>
      <c r="E228" s="528"/>
      <c r="F228" s="472"/>
      <c r="G228" s="505"/>
      <c r="H228" s="497"/>
      <c r="I228" s="506"/>
      <c r="P228" s="424"/>
      <c r="Q228" s="424"/>
    </row>
    <row r="229" spans="1:17" s="423" customFormat="1" ht="15" customHeight="1">
      <c r="A229" s="452"/>
      <c r="B229" s="503" t="s">
        <v>393</v>
      </c>
      <c r="C229" s="504" t="s">
        <v>6</v>
      </c>
      <c r="D229" s="489">
        <v>3</v>
      </c>
      <c r="E229" s="532"/>
      <c r="F229" s="490">
        <f>D229*E229</f>
        <v>0</v>
      </c>
      <c r="G229" s="505"/>
      <c r="H229" s="497"/>
      <c r="I229" s="506"/>
      <c r="P229" s="424"/>
      <c r="Q229" s="424"/>
    </row>
    <row r="230" spans="1:17" s="423" customFormat="1" ht="4.9000000000000004" customHeight="1">
      <c r="A230" s="452"/>
      <c r="B230" s="510"/>
      <c r="C230" s="498"/>
      <c r="D230" s="471"/>
      <c r="E230" s="528"/>
      <c r="F230" s="472"/>
      <c r="G230" s="505"/>
      <c r="H230" s="497"/>
      <c r="I230" s="506"/>
      <c r="P230" s="424"/>
      <c r="Q230" s="424"/>
    </row>
    <row r="231" spans="1:17" s="423" customFormat="1" ht="15" customHeight="1">
      <c r="A231" s="452"/>
      <c r="B231" s="503" t="s">
        <v>394</v>
      </c>
      <c r="C231" s="504" t="s">
        <v>6</v>
      </c>
      <c r="D231" s="489">
        <v>3</v>
      </c>
      <c r="E231" s="532"/>
      <c r="F231" s="490">
        <f>D231*E231</f>
        <v>0</v>
      </c>
      <c r="G231" s="505"/>
      <c r="H231" s="497"/>
      <c r="I231" s="506"/>
      <c r="P231" s="424"/>
      <c r="Q231" s="424"/>
    </row>
    <row r="232" spans="1:17" s="423" customFormat="1" ht="4.9000000000000004" customHeight="1">
      <c r="A232" s="452"/>
      <c r="B232" s="510"/>
      <c r="C232" s="498"/>
      <c r="D232" s="471"/>
      <c r="E232" s="528"/>
      <c r="F232" s="472"/>
      <c r="G232" s="505"/>
      <c r="H232" s="497"/>
      <c r="I232" s="506"/>
      <c r="P232" s="424"/>
      <c r="Q232" s="424"/>
    </row>
    <row r="233" spans="1:17" s="423" customFormat="1" ht="15" customHeight="1">
      <c r="A233" s="452"/>
      <c r="B233" s="509" t="s">
        <v>371</v>
      </c>
      <c r="C233" s="500" t="s">
        <v>6</v>
      </c>
      <c r="D233" s="489">
        <v>3</v>
      </c>
      <c r="E233" s="532"/>
      <c r="F233" s="490">
        <f>E233*D233</f>
        <v>0</v>
      </c>
      <c r="G233" s="505"/>
      <c r="H233" s="497"/>
      <c r="I233" s="506"/>
      <c r="P233" s="424"/>
      <c r="Q233" s="424"/>
    </row>
    <row r="234" spans="1:17" s="423" customFormat="1" ht="4.9000000000000004" customHeight="1">
      <c r="A234" s="452"/>
      <c r="B234" s="509"/>
      <c r="C234" s="488"/>
      <c r="D234" s="489"/>
      <c r="E234" s="532"/>
      <c r="F234" s="490"/>
      <c r="G234" s="505"/>
      <c r="H234" s="497"/>
      <c r="I234" s="506"/>
      <c r="P234" s="424"/>
      <c r="Q234" s="424"/>
    </row>
    <row r="235" spans="1:17" s="423" customFormat="1" ht="15" customHeight="1">
      <c r="A235" s="452"/>
      <c r="B235" s="509" t="s">
        <v>372</v>
      </c>
      <c r="C235" s="500" t="s">
        <v>6</v>
      </c>
      <c r="D235" s="489">
        <v>3</v>
      </c>
      <c r="E235" s="532"/>
      <c r="F235" s="490">
        <f>E235*D235</f>
        <v>0</v>
      </c>
      <c r="G235" s="505"/>
      <c r="H235" s="497"/>
      <c r="I235" s="506"/>
      <c r="P235" s="424"/>
      <c r="Q235" s="424"/>
    </row>
    <row r="236" spans="1:17" s="423" customFormat="1" ht="4.9000000000000004" customHeight="1">
      <c r="A236" s="452"/>
      <c r="B236" s="509"/>
      <c r="C236" s="488"/>
      <c r="D236" s="489"/>
      <c r="E236" s="532"/>
      <c r="F236" s="490"/>
      <c r="G236" s="505"/>
      <c r="H236" s="497"/>
      <c r="I236" s="506"/>
      <c r="P236" s="424"/>
      <c r="Q236" s="424"/>
    </row>
    <row r="237" spans="1:17" s="423" customFormat="1" ht="15" customHeight="1">
      <c r="A237" s="452"/>
      <c r="B237" s="509" t="s">
        <v>373</v>
      </c>
      <c r="C237" s="500" t="s">
        <v>6</v>
      </c>
      <c r="D237" s="489">
        <v>3</v>
      </c>
      <c r="E237" s="532"/>
      <c r="F237" s="490">
        <f>E237*D237</f>
        <v>0</v>
      </c>
      <c r="G237" s="505"/>
      <c r="H237" s="497"/>
      <c r="I237" s="506"/>
      <c r="P237" s="424"/>
      <c r="Q237" s="424"/>
    </row>
    <row r="238" spans="1:17" s="423" customFormat="1" ht="15" customHeight="1">
      <c r="A238" s="452"/>
      <c r="B238" s="473"/>
      <c r="C238" s="474"/>
      <c r="D238" s="471"/>
      <c r="E238" s="528"/>
      <c r="F238" s="472"/>
      <c r="G238" s="505"/>
      <c r="H238" s="497"/>
      <c r="I238" s="506"/>
      <c r="P238" s="424"/>
      <c r="Q238" s="424"/>
    </row>
    <row r="239" spans="1:17" s="423" customFormat="1" ht="15" customHeight="1">
      <c r="A239" s="452"/>
      <c r="B239" s="511" t="s">
        <v>395</v>
      </c>
      <c r="C239" s="449"/>
      <c r="D239" s="502"/>
      <c r="E239" s="536"/>
      <c r="F239" s="451"/>
      <c r="G239" s="501"/>
      <c r="H239" s="501"/>
      <c r="I239" s="475"/>
      <c r="P239" s="424"/>
      <c r="Q239" s="424"/>
    </row>
    <row r="240" spans="1:17" s="423" customFormat="1" ht="4.9000000000000004" customHeight="1">
      <c r="A240" s="452"/>
      <c r="B240" s="453"/>
      <c r="C240" s="498"/>
      <c r="D240" s="471"/>
      <c r="E240" s="528"/>
      <c r="F240" s="472"/>
      <c r="G240" s="501"/>
      <c r="H240" s="501"/>
      <c r="I240" s="475"/>
      <c r="P240" s="424"/>
      <c r="Q240" s="424"/>
    </row>
    <row r="241" spans="1:17" s="423" customFormat="1" ht="28.5">
      <c r="A241" s="452"/>
      <c r="B241" s="503" t="s">
        <v>396</v>
      </c>
      <c r="C241" s="500" t="s">
        <v>6</v>
      </c>
      <c r="D241" s="489">
        <v>1</v>
      </c>
      <c r="E241" s="532"/>
      <c r="F241" s="490">
        <f>E241*D241</f>
        <v>0</v>
      </c>
      <c r="G241" s="505"/>
      <c r="H241" s="497"/>
      <c r="I241" s="506"/>
      <c r="P241" s="424"/>
      <c r="Q241" s="424"/>
    </row>
    <row r="242" spans="1:17" s="423" customFormat="1" ht="4.9000000000000004" customHeight="1">
      <c r="A242" s="452"/>
      <c r="B242" s="510"/>
      <c r="C242" s="498"/>
      <c r="D242" s="471"/>
      <c r="E242" s="528"/>
      <c r="F242" s="472"/>
      <c r="G242" s="505"/>
      <c r="H242" s="497"/>
      <c r="I242" s="506"/>
      <c r="P242" s="424"/>
      <c r="Q242" s="424"/>
    </row>
    <row r="243" spans="1:17" s="423" customFormat="1" ht="15" customHeight="1">
      <c r="A243" s="452"/>
      <c r="B243" s="503" t="s">
        <v>397</v>
      </c>
      <c r="C243" s="504" t="s">
        <v>6</v>
      </c>
      <c r="D243" s="489">
        <v>1</v>
      </c>
      <c r="E243" s="532"/>
      <c r="F243" s="490">
        <f>D243*E243</f>
        <v>0</v>
      </c>
      <c r="G243" s="505"/>
      <c r="H243" s="497"/>
      <c r="I243" s="506"/>
      <c r="P243" s="424"/>
      <c r="Q243" s="424"/>
    </row>
    <row r="244" spans="1:17" s="423" customFormat="1" ht="4.9000000000000004" customHeight="1">
      <c r="A244" s="452"/>
      <c r="B244" s="510"/>
      <c r="C244" s="498"/>
      <c r="D244" s="471"/>
      <c r="E244" s="528"/>
      <c r="F244" s="472"/>
      <c r="G244" s="505"/>
      <c r="H244" s="497"/>
      <c r="I244" s="506"/>
      <c r="P244" s="424"/>
      <c r="Q244" s="424"/>
    </row>
    <row r="245" spans="1:17" s="423" customFormat="1" ht="15" customHeight="1">
      <c r="A245" s="452"/>
      <c r="B245" s="503" t="s">
        <v>398</v>
      </c>
      <c r="C245" s="504" t="s">
        <v>6</v>
      </c>
      <c r="D245" s="489">
        <v>1</v>
      </c>
      <c r="E245" s="532"/>
      <c r="F245" s="490">
        <f>D245*E245</f>
        <v>0</v>
      </c>
      <c r="G245" s="505"/>
      <c r="H245" s="497"/>
      <c r="I245" s="506"/>
      <c r="P245" s="424"/>
      <c r="Q245" s="424"/>
    </row>
    <row r="246" spans="1:17" s="423" customFormat="1" ht="4.9000000000000004" customHeight="1">
      <c r="A246" s="452"/>
      <c r="B246" s="453"/>
      <c r="C246" s="501"/>
      <c r="D246" s="471"/>
      <c r="E246" s="528"/>
      <c r="F246" s="472"/>
      <c r="G246" s="505"/>
      <c r="H246" s="497"/>
      <c r="I246" s="506"/>
      <c r="P246" s="424"/>
      <c r="Q246" s="424"/>
    </row>
    <row r="247" spans="1:17" s="423" customFormat="1" ht="15" customHeight="1">
      <c r="A247" s="452"/>
      <c r="B247" s="503" t="s">
        <v>359</v>
      </c>
      <c r="C247" s="504" t="s">
        <v>6</v>
      </c>
      <c r="D247" s="489">
        <v>1</v>
      </c>
      <c r="E247" s="532"/>
      <c r="F247" s="490">
        <f>D247*E247</f>
        <v>0</v>
      </c>
      <c r="G247" s="505"/>
      <c r="H247" s="497"/>
      <c r="I247" s="506"/>
      <c r="P247" s="424"/>
      <c r="Q247" s="424"/>
    </row>
    <row r="248" spans="1:17" s="423" customFormat="1">
      <c r="A248" s="452"/>
      <c r="B248" s="466"/>
      <c r="C248" s="498"/>
      <c r="D248" s="471"/>
      <c r="E248" s="528"/>
      <c r="F248" s="472"/>
      <c r="G248" s="505"/>
      <c r="H248" s="497"/>
      <c r="I248" s="506"/>
      <c r="P248" s="424"/>
      <c r="Q248" s="424"/>
    </row>
    <row r="249" spans="1:17" s="423" customFormat="1">
      <c r="A249" s="452" t="s">
        <v>399</v>
      </c>
      <c r="B249" s="453" t="s">
        <v>4</v>
      </c>
      <c r="C249" s="474"/>
      <c r="D249" s="468"/>
      <c r="E249" s="535"/>
      <c r="F249" s="472"/>
      <c r="G249" s="505"/>
      <c r="H249" s="497"/>
      <c r="I249" s="506"/>
      <c r="P249" s="424"/>
      <c r="Q249" s="424"/>
    </row>
    <row r="250" spans="1:17" s="423" customFormat="1" ht="128.25">
      <c r="A250" s="485" t="s">
        <v>7</v>
      </c>
      <c r="B250" s="466" t="s">
        <v>400</v>
      </c>
      <c r="C250" s="474" t="s">
        <v>662</v>
      </c>
      <c r="D250" s="471">
        <v>10</v>
      </c>
      <c r="E250" s="528"/>
      <c r="F250" s="472">
        <f>E250*D250</f>
        <v>0</v>
      </c>
      <c r="G250" s="505"/>
      <c r="H250" s="497"/>
      <c r="I250" s="506"/>
      <c r="P250" s="424"/>
      <c r="Q250" s="424"/>
    </row>
    <row r="251" spans="1:17" s="423" customFormat="1" ht="12" customHeight="1">
      <c r="A251" s="452"/>
      <c r="B251" s="466"/>
      <c r="C251" s="498"/>
      <c r="D251" s="471"/>
      <c r="E251" s="528"/>
      <c r="F251" s="472"/>
      <c r="G251" s="505"/>
      <c r="H251" s="497"/>
      <c r="I251" s="506"/>
      <c r="P251" s="424"/>
      <c r="Q251" s="424"/>
    </row>
    <row r="252" spans="1:17" s="423" customFormat="1">
      <c r="A252" s="452" t="s">
        <v>401</v>
      </c>
      <c r="B252" s="453" t="s">
        <v>4</v>
      </c>
      <c r="C252" s="498"/>
      <c r="D252" s="471"/>
      <c r="E252" s="528"/>
      <c r="F252" s="472"/>
      <c r="G252" s="505"/>
      <c r="H252" s="497"/>
      <c r="I252" s="506"/>
      <c r="P252" s="424"/>
      <c r="Q252" s="424"/>
    </row>
    <row r="253" spans="1:17" s="423" customFormat="1" ht="126" customHeight="1">
      <c r="A253" s="485" t="s">
        <v>7</v>
      </c>
      <c r="B253" s="466" t="s">
        <v>402</v>
      </c>
      <c r="C253" s="474" t="s">
        <v>662</v>
      </c>
      <c r="D253" s="471">
        <v>17</v>
      </c>
      <c r="E253" s="528"/>
      <c r="F253" s="472">
        <f>E253*D253</f>
        <v>0</v>
      </c>
      <c r="G253" s="505"/>
      <c r="H253" s="497"/>
      <c r="I253" s="506"/>
      <c r="P253" s="424"/>
      <c r="Q253" s="424"/>
    </row>
    <row r="254" spans="1:17" s="423" customFormat="1" ht="12" customHeight="1">
      <c r="A254" s="452"/>
      <c r="B254" s="466"/>
      <c r="C254" s="498"/>
      <c r="D254" s="471"/>
      <c r="E254" s="528"/>
      <c r="F254" s="472"/>
      <c r="G254" s="505"/>
      <c r="H254" s="497"/>
      <c r="I254" s="506"/>
      <c r="P254" s="424"/>
      <c r="Q254" s="424"/>
    </row>
    <row r="255" spans="1:17" s="423" customFormat="1" ht="12" customHeight="1">
      <c r="A255" s="452" t="s">
        <v>403</v>
      </c>
      <c r="B255" s="453" t="s">
        <v>4</v>
      </c>
      <c r="C255" s="512"/>
      <c r="D255" s="513"/>
      <c r="E255" s="71"/>
      <c r="F255" s="456"/>
      <c r="G255" s="505"/>
      <c r="H255" s="497"/>
      <c r="I255" s="506"/>
      <c r="P255" s="424"/>
      <c r="Q255" s="424"/>
    </row>
    <row r="256" spans="1:17" s="423" customFormat="1" ht="71.25">
      <c r="A256" s="485" t="s">
        <v>7</v>
      </c>
      <c r="B256" s="486" t="s">
        <v>404</v>
      </c>
      <c r="C256" s="512" t="s">
        <v>6</v>
      </c>
      <c r="D256" s="515">
        <v>1</v>
      </c>
      <c r="E256" s="71"/>
      <c r="F256" s="514">
        <f>D256*E256</f>
        <v>0</v>
      </c>
      <c r="G256" s="505"/>
      <c r="H256" s="497"/>
      <c r="I256" s="506"/>
      <c r="P256" s="424"/>
      <c r="Q256" s="424"/>
    </row>
    <row r="257" spans="1:17" s="423" customFormat="1" ht="12" customHeight="1">
      <c r="A257" s="452"/>
      <c r="B257" s="466"/>
      <c r="C257" s="498"/>
      <c r="D257" s="471"/>
      <c r="E257" s="528"/>
      <c r="F257" s="472"/>
      <c r="G257" s="505"/>
      <c r="H257" s="497"/>
      <c r="I257" s="506"/>
      <c r="P257" s="424"/>
      <c r="Q257" s="424"/>
    </row>
    <row r="258" spans="1:17" s="423" customFormat="1">
      <c r="A258" s="452" t="s">
        <v>405</v>
      </c>
      <c r="B258" s="453" t="s">
        <v>406</v>
      </c>
      <c r="C258" s="498"/>
      <c r="D258" s="471"/>
      <c r="E258" s="528"/>
      <c r="F258" s="472"/>
      <c r="G258" s="497"/>
      <c r="H258" s="497"/>
      <c r="I258" s="475"/>
    </row>
    <row r="259" spans="1:17" s="423" customFormat="1" ht="28.5">
      <c r="A259" s="452"/>
      <c r="B259" s="466" t="s">
        <v>407</v>
      </c>
      <c r="C259" s="474" t="s">
        <v>662</v>
      </c>
      <c r="D259" s="471">
        <v>300</v>
      </c>
      <c r="E259" s="528"/>
      <c r="F259" s="472">
        <f>E259*D259</f>
        <v>0</v>
      </c>
      <c r="G259" s="497"/>
      <c r="H259" s="497"/>
      <c r="I259" s="475"/>
    </row>
    <row r="260" spans="1:17" s="423" customFormat="1">
      <c r="A260" s="452"/>
      <c r="B260" s="466"/>
      <c r="C260" s="498"/>
      <c r="D260" s="471"/>
      <c r="E260" s="528"/>
      <c r="F260" s="472"/>
      <c r="G260" s="497"/>
      <c r="H260" s="497"/>
      <c r="I260" s="475"/>
    </row>
    <row r="261" spans="1:17" s="423" customFormat="1">
      <c r="A261" s="452" t="s">
        <v>408</v>
      </c>
      <c r="B261" s="453" t="s">
        <v>409</v>
      </c>
      <c r="C261" s="498"/>
      <c r="D261" s="471"/>
      <c r="E261" s="528"/>
      <c r="F261" s="472"/>
      <c r="G261" s="497"/>
      <c r="H261" s="497"/>
      <c r="I261" s="475"/>
    </row>
    <row r="262" spans="1:17" s="423" customFormat="1" ht="16.5">
      <c r="A262" s="452"/>
      <c r="B262" s="466" t="s">
        <v>410</v>
      </c>
      <c r="C262" s="474" t="s">
        <v>662</v>
      </c>
      <c r="D262" s="471">
        <v>300</v>
      </c>
      <c r="E262" s="528"/>
      <c r="F262" s="472">
        <f>E262*D262</f>
        <v>0</v>
      </c>
      <c r="G262" s="497"/>
      <c r="H262" s="497"/>
      <c r="I262" s="475"/>
    </row>
    <row r="263" spans="1:17" s="423" customFormat="1" ht="12" customHeight="1">
      <c r="A263" s="452"/>
      <c r="B263" s="466"/>
      <c r="C263" s="474"/>
      <c r="D263" s="471"/>
      <c r="E263" s="528"/>
      <c r="F263" s="472"/>
      <c r="G263" s="497"/>
      <c r="H263" s="497"/>
      <c r="I263" s="475"/>
    </row>
    <row r="264" spans="1:17" s="423" customFormat="1">
      <c r="A264" s="452" t="s">
        <v>411</v>
      </c>
      <c r="B264" s="453" t="s">
        <v>412</v>
      </c>
      <c r="C264" s="474"/>
      <c r="D264" s="471"/>
      <c r="E264" s="528"/>
      <c r="F264" s="472"/>
      <c r="G264" s="497"/>
      <c r="H264" s="497"/>
      <c r="I264" s="475"/>
    </row>
    <row r="265" spans="1:17" s="423" customFormat="1" ht="16.5">
      <c r="A265" s="452"/>
      <c r="B265" s="466" t="s">
        <v>413</v>
      </c>
      <c r="C265" s="474" t="s">
        <v>662</v>
      </c>
      <c r="D265" s="471">
        <v>300</v>
      </c>
      <c r="E265" s="528"/>
      <c r="F265" s="472">
        <f>E265*D265</f>
        <v>0</v>
      </c>
      <c r="G265" s="497"/>
      <c r="H265" s="497"/>
      <c r="I265" s="475"/>
    </row>
    <row r="266" spans="1:17" s="423" customFormat="1" ht="12" customHeight="1">
      <c r="A266" s="452"/>
      <c r="B266" s="466"/>
      <c r="C266" s="474"/>
      <c r="D266" s="471"/>
      <c r="E266" s="528"/>
      <c r="F266" s="472"/>
      <c r="G266" s="497"/>
      <c r="H266" s="497"/>
      <c r="I266" s="475"/>
    </row>
    <row r="267" spans="1:17" s="423" customFormat="1">
      <c r="A267" s="452" t="s">
        <v>414</v>
      </c>
      <c r="B267" s="453" t="s">
        <v>415</v>
      </c>
      <c r="C267" s="498"/>
      <c r="D267" s="471"/>
      <c r="E267" s="528"/>
      <c r="F267" s="472"/>
      <c r="G267" s="497"/>
      <c r="H267" s="497"/>
      <c r="I267" s="475"/>
    </row>
    <row r="268" spans="1:17" ht="31.5" customHeight="1">
      <c r="A268" s="452"/>
      <c r="B268" s="486" t="s">
        <v>416</v>
      </c>
      <c r="C268" s="474" t="s">
        <v>662</v>
      </c>
      <c r="D268" s="471">
        <v>300</v>
      </c>
      <c r="E268" s="528"/>
      <c r="F268" s="472">
        <f>E268*D268</f>
        <v>0</v>
      </c>
      <c r="G268" s="516"/>
      <c r="H268" s="516"/>
      <c r="I268" s="475"/>
      <c r="J268" s="424"/>
      <c r="K268" s="424"/>
      <c r="L268" s="424"/>
      <c r="M268" s="424"/>
      <c r="N268" s="424"/>
      <c r="O268" s="424"/>
    </row>
    <row r="269" spans="1:17" ht="62.25" customHeight="1">
      <c r="A269" s="485" t="s">
        <v>7</v>
      </c>
      <c r="B269" s="486" t="s">
        <v>417</v>
      </c>
      <c r="C269" s="474"/>
      <c r="D269" s="471"/>
      <c r="E269" s="528"/>
      <c r="F269" s="472"/>
      <c r="G269" s="516"/>
      <c r="H269" s="516"/>
      <c r="I269" s="475"/>
      <c r="J269" s="424"/>
      <c r="K269" s="424"/>
      <c r="L269" s="424"/>
      <c r="M269" s="424"/>
      <c r="N269" s="424"/>
      <c r="O269" s="424"/>
    </row>
    <row r="270" spans="1:17" ht="12" customHeight="1">
      <c r="A270" s="452"/>
      <c r="B270" s="517"/>
      <c r="C270" s="518"/>
      <c r="D270" s="468"/>
      <c r="E270" s="528"/>
      <c r="F270" s="472"/>
      <c r="G270" s="519"/>
      <c r="H270" s="519"/>
      <c r="I270" s="474"/>
    </row>
    <row r="271" spans="1:17">
      <c r="A271" s="452" t="s">
        <v>418</v>
      </c>
      <c r="B271" s="453" t="s">
        <v>4</v>
      </c>
      <c r="C271" s="512"/>
      <c r="D271" s="513"/>
      <c r="E271" s="71"/>
      <c r="F271" s="456"/>
      <c r="G271" s="519"/>
      <c r="H271" s="519"/>
      <c r="I271" s="474"/>
    </row>
    <row r="272" spans="1:17">
      <c r="A272" s="485" t="s">
        <v>7</v>
      </c>
      <c r="B272" s="486" t="s">
        <v>419</v>
      </c>
      <c r="C272" s="512" t="s">
        <v>68</v>
      </c>
      <c r="D272" s="515">
        <v>15</v>
      </c>
      <c r="E272" s="71"/>
      <c r="F272" s="514">
        <f>D272*E272</f>
        <v>0</v>
      </c>
      <c r="G272" s="519"/>
      <c r="H272" s="519"/>
      <c r="I272" s="474"/>
    </row>
    <row r="273" spans="1:15" ht="12" customHeight="1">
      <c r="A273" s="452"/>
      <c r="B273" s="517"/>
      <c r="C273" s="518"/>
      <c r="D273" s="468"/>
      <c r="E273" s="528"/>
      <c r="F273" s="472"/>
      <c r="G273" s="519"/>
      <c r="H273" s="519"/>
      <c r="I273" s="474"/>
    </row>
    <row r="274" spans="1:15">
      <c r="A274" s="452" t="s">
        <v>420</v>
      </c>
      <c r="B274" s="520" t="s">
        <v>66</v>
      </c>
      <c r="C274" s="512"/>
      <c r="D274" s="513"/>
      <c r="E274" s="71"/>
      <c r="F274" s="456"/>
      <c r="G274" s="519"/>
      <c r="H274" s="519"/>
      <c r="I274" s="474"/>
    </row>
    <row r="275" spans="1:15">
      <c r="A275" s="452"/>
      <c r="B275" s="520" t="s">
        <v>421</v>
      </c>
      <c r="C275" s="512" t="s">
        <v>68</v>
      </c>
      <c r="D275" s="515">
        <v>12</v>
      </c>
      <c r="E275" s="71"/>
      <c r="F275" s="514">
        <f>D275*E275</f>
        <v>0</v>
      </c>
      <c r="G275" s="519"/>
      <c r="H275" s="519"/>
      <c r="I275" s="474"/>
    </row>
    <row r="276" spans="1:15" ht="12" customHeight="1">
      <c r="A276" s="452"/>
      <c r="B276" s="520"/>
      <c r="C276" s="512"/>
      <c r="D276" s="513"/>
      <c r="E276" s="514"/>
      <c r="F276" s="456"/>
      <c r="G276" s="519"/>
      <c r="H276" s="519"/>
      <c r="I276" s="474"/>
    </row>
    <row r="277" spans="1:15" ht="12" customHeight="1" thickBot="1">
      <c r="A277" s="452"/>
      <c r="B277" s="517"/>
      <c r="C277" s="518"/>
      <c r="D277" s="468"/>
      <c r="E277" s="469"/>
      <c r="F277" s="472"/>
      <c r="G277" s="519"/>
      <c r="H277" s="519"/>
      <c r="I277" s="474"/>
    </row>
    <row r="278" spans="1:15" s="475" customFormat="1" ht="15.75" thickBot="1">
      <c r="A278" s="465"/>
      <c r="B278" s="521"/>
      <c r="C278" s="522"/>
      <c r="D278" s="523"/>
      <c r="E278" s="479" t="s">
        <v>422</v>
      </c>
      <c r="F278" s="480">
        <f>SUM(F86:F277)</f>
        <v>0</v>
      </c>
      <c r="G278" s="422"/>
      <c r="H278" s="422"/>
      <c r="I278" s="423"/>
      <c r="J278" s="423"/>
      <c r="K278" s="423"/>
      <c r="L278" s="423"/>
      <c r="M278" s="423"/>
      <c r="N278" s="423"/>
      <c r="O278" s="423"/>
    </row>
    <row r="279" spans="1:15" s="475" customFormat="1" ht="15">
      <c r="A279" s="465"/>
      <c r="B279" s="423"/>
      <c r="C279" s="491"/>
      <c r="D279" s="492"/>
      <c r="E279" s="429"/>
      <c r="F279" s="436"/>
      <c r="G279" s="422"/>
      <c r="H279" s="422"/>
      <c r="I279" s="423"/>
      <c r="J279" s="423"/>
      <c r="K279" s="423"/>
      <c r="L279" s="423"/>
      <c r="M279" s="423"/>
      <c r="N279" s="423"/>
      <c r="O279" s="423"/>
    </row>
    <row r="280" spans="1:15" s="475" customFormat="1">
      <c r="A280" s="465"/>
      <c r="B280" s="423"/>
      <c r="C280" s="524"/>
      <c r="D280" s="524"/>
      <c r="E280" s="443"/>
      <c r="F280" s="456"/>
      <c r="G280" s="444"/>
      <c r="H280" s="444"/>
      <c r="I280" s="423"/>
      <c r="J280" s="423"/>
      <c r="K280" s="423"/>
      <c r="L280" s="423"/>
      <c r="M280" s="423"/>
      <c r="N280" s="423"/>
      <c r="O280" s="423"/>
    </row>
    <row r="281" spans="1:15" s="475" customFormat="1">
      <c r="A281" s="465"/>
      <c r="B281" s="423"/>
      <c r="C281" s="524"/>
      <c r="D281" s="524"/>
      <c r="E281" s="443"/>
      <c r="F281" s="456"/>
      <c r="G281" s="444"/>
      <c r="H281" s="444"/>
      <c r="I281" s="423"/>
      <c r="J281" s="423"/>
      <c r="K281" s="423"/>
      <c r="L281" s="423"/>
      <c r="M281" s="423"/>
      <c r="N281" s="423"/>
      <c r="O281" s="423"/>
    </row>
    <row r="282" spans="1:15" s="475" customFormat="1">
      <c r="A282" s="465"/>
      <c r="B282" s="423"/>
      <c r="C282" s="524"/>
      <c r="D282" s="524"/>
      <c r="E282" s="443"/>
      <c r="F282" s="456"/>
      <c r="G282" s="444"/>
      <c r="H282" s="444"/>
      <c r="I282" s="423"/>
      <c r="J282" s="423"/>
      <c r="K282" s="423"/>
      <c r="L282" s="423"/>
      <c r="M282" s="423"/>
      <c r="N282" s="423"/>
      <c r="O282" s="423"/>
    </row>
    <row r="283" spans="1:15" s="475" customFormat="1">
      <c r="A283" s="465"/>
      <c r="B283" s="423"/>
      <c r="C283" s="524"/>
      <c r="D283" s="524"/>
      <c r="E283" s="443"/>
      <c r="F283" s="456"/>
      <c r="G283" s="444"/>
      <c r="H283" s="444"/>
      <c r="I283" s="423"/>
      <c r="J283" s="423"/>
      <c r="K283" s="423"/>
      <c r="L283" s="423"/>
      <c r="M283" s="423"/>
      <c r="N283" s="423"/>
      <c r="O283" s="423"/>
    </row>
    <row r="284" spans="1:15" s="525" customFormat="1">
      <c r="A284" s="465"/>
      <c r="B284" s="423"/>
      <c r="C284" s="524"/>
      <c r="D284" s="524"/>
      <c r="E284" s="443"/>
      <c r="F284" s="456"/>
      <c r="G284" s="444"/>
      <c r="H284" s="444"/>
      <c r="I284" s="423"/>
      <c r="J284" s="423"/>
      <c r="K284" s="423"/>
      <c r="L284" s="423"/>
      <c r="M284" s="423"/>
      <c r="N284" s="423"/>
      <c r="O284" s="423"/>
    </row>
    <row r="285" spans="1:15" s="525" customFormat="1">
      <c r="A285" s="465"/>
      <c r="B285" s="423"/>
      <c r="C285" s="524"/>
      <c r="D285" s="524"/>
      <c r="E285" s="443"/>
      <c r="F285" s="456"/>
      <c r="G285" s="444"/>
      <c r="H285" s="444"/>
      <c r="I285" s="423"/>
      <c r="J285" s="423"/>
      <c r="K285" s="423"/>
      <c r="L285" s="423"/>
      <c r="M285" s="423"/>
      <c r="N285" s="423"/>
      <c r="O285" s="423"/>
    </row>
    <row r="286" spans="1:15" s="525" customFormat="1">
      <c r="A286" s="465"/>
      <c r="B286" s="423"/>
      <c r="C286" s="524"/>
      <c r="D286" s="524"/>
      <c r="E286" s="443"/>
      <c r="F286" s="456"/>
      <c r="G286" s="444"/>
      <c r="H286" s="444"/>
      <c r="I286" s="423"/>
      <c r="J286" s="423"/>
      <c r="K286" s="423"/>
      <c r="L286" s="423"/>
      <c r="M286" s="423"/>
      <c r="N286" s="423"/>
      <c r="O286" s="423"/>
    </row>
    <row r="287" spans="1:15" s="525" customFormat="1">
      <c r="A287" s="465"/>
      <c r="B287" s="423"/>
      <c r="C287" s="524"/>
      <c r="D287" s="524"/>
      <c r="E287" s="443"/>
      <c r="F287" s="456"/>
      <c r="G287" s="444"/>
      <c r="H287" s="444"/>
      <c r="I287" s="423"/>
      <c r="J287" s="423"/>
      <c r="K287" s="423"/>
      <c r="L287" s="423"/>
      <c r="M287" s="423"/>
      <c r="N287" s="423"/>
      <c r="O287" s="423"/>
    </row>
    <row r="288" spans="1:15" s="525" customFormat="1">
      <c r="A288" s="465"/>
      <c r="B288" s="423"/>
      <c r="C288" s="524"/>
      <c r="D288" s="524"/>
      <c r="E288" s="443"/>
      <c r="F288" s="456"/>
      <c r="G288" s="444"/>
      <c r="H288" s="444"/>
      <c r="I288" s="423"/>
      <c r="J288" s="423"/>
      <c r="K288" s="423"/>
      <c r="L288" s="423"/>
      <c r="M288" s="423"/>
      <c r="N288" s="423"/>
      <c r="O288" s="423"/>
    </row>
    <row r="289" spans="1:15" s="525" customFormat="1">
      <c r="A289" s="465"/>
      <c r="B289" s="423"/>
      <c r="C289" s="524"/>
      <c r="D289" s="524"/>
      <c r="E289" s="443"/>
      <c r="F289" s="456"/>
      <c r="G289" s="444"/>
      <c r="H289" s="444"/>
      <c r="I289" s="423"/>
      <c r="J289" s="423"/>
      <c r="K289" s="423"/>
      <c r="L289" s="423"/>
      <c r="M289" s="423"/>
      <c r="N289" s="423"/>
      <c r="O289" s="423"/>
    </row>
    <row r="290" spans="1:15" s="525" customFormat="1">
      <c r="A290" s="465"/>
      <c r="B290" s="423"/>
      <c r="C290" s="524"/>
      <c r="D290" s="524"/>
      <c r="E290" s="443"/>
      <c r="F290" s="456"/>
      <c r="G290" s="444"/>
      <c r="H290" s="444"/>
      <c r="I290" s="423"/>
      <c r="J290" s="423"/>
      <c r="K290" s="423"/>
      <c r="L290" s="423"/>
      <c r="M290" s="423"/>
      <c r="N290" s="423"/>
      <c r="O290" s="423"/>
    </row>
    <row r="291" spans="1:15" s="525" customFormat="1">
      <c r="A291" s="465"/>
      <c r="B291" s="423"/>
      <c r="C291" s="524"/>
      <c r="D291" s="524"/>
      <c r="E291" s="443"/>
      <c r="F291" s="456"/>
      <c r="G291" s="444"/>
      <c r="H291" s="444"/>
      <c r="I291" s="423"/>
      <c r="J291" s="423"/>
      <c r="K291" s="423"/>
      <c r="L291" s="423"/>
      <c r="M291" s="423"/>
      <c r="N291" s="423"/>
      <c r="O291" s="423"/>
    </row>
    <row r="292" spans="1:15" s="525" customFormat="1">
      <c r="A292" s="465"/>
      <c r="B292" s="423"/>
      <c r="C292" s="524"/>
      <c r="D292" s="524"/>
      <c r="E292" s="443"/>
      <c r="F292" s="456"/>
      <c r="G292" s="444"/>
      <c r="H292" s="444"/>
      <c r="I292" s="423"/>
      <c r="J292" s="423"/>
      <c r="K292" s="423"/>
      <c r="L292" s="423"/>
      <c r="M292" s="423"/>
      <c r="N292" s="423"/>
      <c r="O292" s="423"/>
    </row>
    <row r="293" spans="1:15" s="525" customFormat="1">
      <c r="A293" s="465"/>
      <c r="B293" s="423"/>
      <c r="C293" s="524"/>
      <c r="D293" s="524"/>
      <c r="E293" s="443"/>
      <c r="F293" s="456"/>
      <c r="G293" s="444"/>
      <c r="H293" s="444"/>
      <c r="I293" s="423"/>
      <c r="J293" s="423"/>
      <c r="K293" s="423"/>
      <c r="L293" s="423"/>
      <c r="M293" s="423"/>
      <c r="N293" s="423"/>
      <c r="O293" s="423"/>
    </row>
    <row r="294" spans="1:15" s="525" customFormat="1">
      <c r="A294" s="465"/>
      <c r="B294" s="423"/>
      <c r="C294" s="524"/>
      <c r="D294" s="524"/>
      <c r="E294" s="443"/>
      <c r="F294" s="456"/>
      <c r="G294" s="444"/>
      <c r="H294" s="444"/>
      <c r="I294" s="423"/>
      <c r="J294" s="423"/>
      <c r="K294" s="423"/>
      <c r="L294" s="423"/>
      <c r="M294" s="423"/>
      <c r="N294" s="423"/>
      <c r="O294" s="423"/>
    </row>
    <row r="295" spans="1:15" s="525" customFormat="1">
      <c r="A295" s="465"/>
      <c r="B295" s="423"/>
      <c r="C295" s="524"/>
      <c r="D295" s="524"/>
      <c r="E295" s="443"/>
      <c r="F295" s="456"/>
      <c r="G295" s="444"/>
      <c r="H295" s="444"/>
      <c r="I295" s="423"/>
      <c r="J295" s="423"/>
      <c r="K295" s="423"/>
      <c r="L295" s="423"/>
      <c r="M295" s="423"/>
      <c r="N295" s="423"/>
      <c r="O295" s="423"/>
    </row>
    <row r="296" spans="1:15" s="525" customFormat="1">
      <c r="A296" s="465"/>
      <c r="B296" s="423"/>
      <c r="C296" s="524"/>
      <c r="D296" s="524"/>
      <c r="E296" s="443"/>
      <c r="F296" s="456"/>
      <c r="G296" s="444"/>
      <c r="H296" s="444"/>
      <c r="I296" s="423"/>
      <c r="J296" s="423"/>
      <c r="K296" s="423"/>
      <c r="L296" s="423"/>
      <c r="M296" s="423"/>
      <c r="N296" s="423"/>
      <c r="O296" s="423"/>
    </row>
    <row r="297" spans="1:15" s="525" customFormat="1">
      <c r="A297" s="465"/>
      <c r="B297" s="423"/>
      <c r="C297" s="524"/>
      <c r="D297" s="524"/>
      <c r="E297" s="443"/>
      <c r="F297" s="456"/>
      <c r="G297" s="444"/>
      <c r="H297" s="444"/>
      <c r="I297" s="423"/>
      <c r="J297" s="423"/>
      <c r="K297" s="423"/>
      <c r="L297" s="423"/>
      <c r="M297" s="423"/>
      <c r="N297" s="423"/>
      <c r="O297" s="423"/>
    </row>
    <row r="298" spans="1:15" s="525" customFormat="1">
      <c r="A298" s="465"/>
      <c r="B298" s="423"/>
      <c r="C298" s="524"/>
      <c r="D298" s="524"/>
      <c r="E298" s="443"/>
      <c r="F298" s="456"/>
      <c r="G298" s="444"/>
      <c r="H298" s="444"/>
      <c r="I298" s="423"/>
      <c r="J298" s="423"/>
      <c r="K298" s="423"/>
      <c r="L298" s="423"/>
      <c r="M298" s="423"/>
      <c r="N298" s="423"/>
      <c r="O298" s="423"/>
    </row>
    <row r="299" spans="1:15" s="525" customFormat="1">
      <c r="A299" s="465"/>
      <c r="B299" s="423"/>
      <c r="C299" s="524"/>
      <c r="D299" s="524"/>
      <c r="E299" s="443"/>
      <c r="F299" s="456"/>
      <c r="G299" s="444"/>
      <c r="H299" s="444"/>
      <c r="I299" s="423"/>
      <c r="J299" s="423"/>
      <c r="K299" s="423"/>
      <c r="L299" s="423"/>
      <c r="M299" s="423"/>
      <c r="N299" s="423"/>
      <c r="O299" s="423"/>
    </row>
    <row r="300" spans="1:15" s="525" customFormat="1">
      <c r="A300" s="465"/>
      <c r="B300" s="423"/>
      <c r="C300" s="524"/>
      <c r="D300" s="524"/>
      <c r="E300" s="443"/>
      <c r="F300" s="456"/>
      <c r="G300" s="444"/>
      <c r="H300" s="444"/>
      <c r="I300" s="423"/>
      <c r="J300" s="423"/>
      <c r="K300" s="423"/>
      <c r="L300" s="423"/>
      <c r="M300" s="423"/>
      <c r="N300" s="423"/>
      <c r="O300" s="423"/>
    </row>
    <row r="301" spans="1:15" s="525" customFormat="1">
      <c r="A301" s="465"/>
      <c r="B301" s="423"/>
      <c r="C301" s="524"/>
      <c r="D301" s="524"/>
      <c r="E301" s="443"/>
      <c r="F301" s="456"/>
      <c r="G301" s="444"/>
      <c r="H301" s="444"/>
      <c r="I301" s="423"/>
      <c r="J301" s="423"/>
      <c r="K301" s="423"/>
      <c r="L301" s="423"/>
      <c r="M301" s="423"/>
      <c r="N301" s="423"/>
      <c r="O301" s="423"/>
    </row>
    <row r="302" spans="1:15" s="525" customFormat="1">
      <c r="A302" s="465"/>
      <c r="B302" s="423"/>
      <c r="C302" s="524"/>
      <c r="D302" s="524"/>
      <c r="E302" s="443"/>
      <c r="F302" s="456"/>
      <c r="G302" s="444"/>
      <c r="H302" s="444"/>
      <c r="I302" s="423"/>
      <c r="J302" s="423"/>
      <c r="K302" s="423"/>
      <c r="L302" s="423"/>
      <c r="M302" s="423"/>
      <c r="N302" s="423"/>
      <c r="O302" s="423"/>
    </row>
    <row r="303" spans="1:15" s="525" customFormat="1">
      <c r="A303" s="465"/>
      <c r="B303" s="423"/>
      <c r="C303" s="524"/>
      <c r="D303" s="524"/>
      <c r="E303" s="443"/>
      <c r="F303" s="456"/>
      <c r="G303" s="444"/>
      <c r="H303" s="444"/>
      <c r="I303" s="423"/>
      <c r="J303" s="423"/>
      <c r="K303" s="423"/>
      <c r="L303" s="423"/>
      <c r="M303" s="423"/>
      <c r="N303" s="423"/>
      <c r="O303" s="423"/>
    </row>
    <row r="304" spans="1:15" s="525" customFormat="1">
      <c r="A304" s="465"/>
      <c r="B304" s="423"/>
      <c r="C304" s="524"/>
      <c r="D304" s="524"/>
      <c r="E304" s="443"/>
      <c r="F304" s="456"/>
      <c r="G304" s="444"/>
      <c r="H304" s="444"/>
      <c r="I304" s="423"/>
      <c r="J304" s="423"/>
      <c r="K304" s="423"/>
      <c r="L304" s="423"/>
      <c r="M304" s="423"/>
      <c r="N304" s="423"/>
      <c r="O304" s="423"/>
    </row>
    <row r="305" spans="1:15" s="525" customFormat="1">
      <c r="A305" s="465"/>
      <c r="B305" s="423"/>
      <c r="C305" s="524"/>
      <c r="D305" s="524"/>
      <c r="E305" s="443"/>
      <c r="F305" s="456"/>
      <c r="G305" s="444"/>
      <c r="H305" s="444"/>
      <c r="I305" s="423"/>
      <c r="J305" s="423"/>
      <c r="K305" s="423"/>
      <c r="L305" s="423"/>
      <c r="M305" s="423"/>
      <c r="N305" s="423"/>
      <c r="O305" s="423"/>
    </row>
    <row r="306" spans="1:15" s="525" customFormat="1">
      <c r="A306" s="465"/>
      <c r="B306" s="423"/>
      <c r="C306" s="524"/>
      <c r="D306" s="524"/>
      <c r="E306" s="443"/>
      <c r="F306" s="456"/>
      <c r="G306" s="444"/>
      <c r="H306" s="444"/>
      <c r="I306" s="423"/>
      <c r="J306" s="423"/>
      <c r="K306" s="423"/>
      <c r="L306" s="423"/>
      <c r="M306" s="423"/>
      <c r="N306" s="423"/>
      <c r="O306" s="423"/>
    </row>
    <row r="307" spans="1:15" s="525" customFormat="1">
      <c r="A307" s="465"/>
      <c r="B307" s="423"/>
      <c r="C307" s="524"/>
      <c r="D307" s="524"/>
      <c r="E307" s="443"/>
      <c r="F307" s="456"/>
      <c r="G307" s="444"/>
      <c r="H307" s="444"/>
      <c r="I307" s="423"/>
      <c r="J307" s="423"/>
      <c r="K307" s="423"/>
      <c r="L307" s="423"/>
      <c r="M307" s="423"/>
      <c r="N307" s="423"/>
      <c r="O307" s="423"/>
    </row>
    <row r="308" spans="1:15" s="525" customFormat="1">
      <c r="A308" s="465"/>
      <c r="B308" s="423"/>
      <c r="C308" s="524"/>
      <c r="D308" s="524"/>
      <c r="E308" s="443"/>
      <c r="F308" s="456"/>
      <c r="G308" s="444"/>
      <c r="H308" s="444"/>
      <c r="I308" s="423"/>
      <c r="J308" s="423"/>
      <c r="K308" s="423"/>
      <c r="L308" s="423"/>
      <c r="M308" s="423"/>
      <c r="N308" s="423"/>
      <c r="O308" s="423"/>
    </row>
    <row r="309" spans="1:15" s="525" customFormat="1">
      <c r="A309" s="465"/>
      <c r="B309" s="423"/>
      <c r="C309" s="524"/>
      <c r="D309" s="524"/>
      <c r="E309" s="443"/>
      <c r="F309" s="456"/>
      <c r="G309" s="444"/>
      <c r="H309" s="444"/>
      <c r="I309" s="423"/>
      <c r="J309" s="423"/>
      <c r="K309" s="423"/>
      <c r="L309" s="423"/>
      <c r="M309" s="423"/>
      <c r="N309" s="423"/>
      <c r="O309" s="423"/>
    </row>
    <row r="310" spans="1:15" s="525" customFormat="1">
      <c r="A310" s="465"/>
      <c r="B310" s="423"/>
      <c r="C310" s="524"/>
      <c r="D310" s="524"/>
      <c r="E310" s="443"/>
      <c r="F310" s="456"/>
      <c r="G310" s="444"/>
      <c r="H310" s="444"/>
      <c r="I310" s="423"/>
      <c r="J310" s="423"/>
      <c r="K310" s="423"/>
      <c r="L310" s="423"/>
      <c r="M310" s="423"/>
      <c r="N310" s="423"/>
      <c r="O310" s="423"/>
    </row>
    <row r="311" spans="1:15" s="525" customFormat="1">
      <c r="A311" s="465"/>
      <c r="B311" s="423"/>
      <c r="C311" s="524"/>
      <c r="D311" s="524"/>
      <c r="E311" s="443"/>
      <c r="F311" s="456"/>
      <c r="G311" s="444"/>
      <c r="H311" s="444"/>
      <c r="I311" s="423"/>
      <c r="J311" s="423"/>
      <c r="K311" s="423"/>
      <c r="L311" s="423"/>
      <c r="M311" s="423"/>
      <c r="N311" s="423"/>
      <c r="O311" s="423"/>
    </row>
    <row r="312" spans="1:15" s="525" customFormat="1">
      <c r="A312" s="465"/>
      <c r="B312" s="423"/>
      <c r="C312" s="524"/>
      <c r="D312" s="524"/>
      <c r="E312" s="443"/>
      <c r="F312" s="456"/>
      <c r="G312" s="444"/>
      <c r="H312" s="444"/>
      <c r="I312" s="423"/>
      <c r="J312" s="423"/>
      <c r="K312" s="423"/>
      <c r="L312" s="423"/>
      <c r="M312" s="423"/>
      <c r="N312" s="423"/>
      <c r="O312" s="423"/>
    </row>
    <row r="313" spans="1:15" s="525" customFormat="1">
      <c r="A313" s="465"/>
      <c r="B313" s="423"/>
      <c r="C313" s="526"/>
      <c r="D313" s="526"/>
      <c r="E313" s="443"/>
      <c r="F313" s="456"/>
      <c r="G313" s="444"/>
      <c r="H313" s="444"/>
      <c r="I313" s="423"/>
      <c r="J313" s="423"/>
      <c r="K313" s="423"/>
      <c r="L313" s="423"/>
      <c r="M313" s="423"/>
      <c r="N313" s="423"/>
      <c r="O313" s="423"/>
    </row>
    <row r="314" spans="1:15" s="525" customFormat="1">
      <c r="A314" s="465"/>
      <c r="B314" s="423"/>
      <c r="C314" s="526"/>
      <c r="D314" s="526"/>
      <c r="E314" s="443"/>
      <c r="F314" s="456"/>
      <c r="G314" s="444"/>
      <c r="H314" s="444"/>
      <c r="I314" s="423"/>
      <c r="J314" s="423"/>
      <c r="K314" s="423"/>
      <c r="L314" s="423"/>
      <c r="M314" s="423"/>
      <c r="N314" s="423"/>
      <c r="O314" s="423"/>
    </row>
    <row r="315" spans="1:15" s="525" customFormat="1">
      <c r="A315" s="465"/>
      <c r="B315" s="423"/>
      <c r="C315" s="526"/>
      <c r="D315" s="526"/>
      <c r="E315" s="443"/>
      <c r="F315" s="456"/>
      <c r="G315" s="444"/>
      <c r="H315" s="444"/>
      <c r="I315" s="423"/>
      <c r="J315" s="423"/>
      <c r="K315" s="423"/>
      <c r="L315" s="423"/>
      <c r="M315" s="423"/>
      <c r="N315" s="423"/>
      <c r="O315" s="423"/>
    </row>
    <row r="316" spans="1:15" s="525" customFormat="1">
      <c r="A316" s="465"/>
      <c r="B316" s="423"/>
      <c r="C316" s="526"/>
      <c r="D316" s="526"/>
      <c r="E316" s="443"/>
      <c r="F316" s="456"/>
      <c r="G316" s="444"/>
      <c r="H316" s="444"/>
      <c r="I316" s="423"/>
      <c r="J316" s="423"/>
      <c r="K316" s="423"/>
      <c r="L316" s="423"/>
      <c r="M316" s="423"/>
      <c r="N316" s="423"/>
      <c r="O316" s="423"/>
    </row>
    <row r="317" spans="1:15" s="525" customFormat="1">
      <c r="A317" s="465"/>
      <c r="B317" s="423"/>
      <c r="C317" s="526"/>
      <c r="D317" s="526"/>
      <c r="E317" s="443"/>
      <c r="F317" s="456"/>
      <c r="G317" s="444"/>
      <c r="H317" s="444"/>
      <c r="I317" s="423"/>
      <c r="J317" s="423"/>
      <c r="K317" s="423"/>
      <c r="L317" s="423"/>
      <c r="M317" s="423"/>
      <c r="N317" s="423"/>
      <c r="O317" s="423"/>
    </row>
    <row r="318" spans="1:15" s="525" customFormat="1">
      <c r="A318" s="465"/>
      <c r="B318" s="423"/>
      <c r="C318" s="526"/>
      <c r="D318" s="526"/>
      <c r="E318" s="443"/>
      <c r="F318" s="456"/>
      <c r="G318" s="444"/>
      <c r="H318" s="444"/>
      <c r="I318" s="423"/>
      <c r="J318" s="423"/>
      <c r="K318" s="423"/>
      <c r="L318" s="423"/>
      <c r="M318" s="423"/>
      <c r="N318" s="423"/>
      <c r="O318" s="423"/>
    </row>
    <row r="319" spans="1:15" s="525" customFormat="1">
      <c r="A319" s="465"/>
      <c r="B319" s="423"/>
      <c r="C319" s="526"/>
      <c r="D319" s="526"/>
      <c r="E319" s="443"/>
      <c r="F319" s="456"/>
      <c r="G319" s="444"/>
      <c r="H319" s="444"/>
      <c r="I319" s="423"/>
      <c r="J319" s="423"/>
      <c r="K319" s="423"/>
      <c r="L319" s="423"/>
      <c r="M319" s="423"/>
      <c r="N319" s="423"/>
      <c r="O319" s="423"/>
    </row>
    <row r="320" spans="1:15" s="525" customFormat="1">
      <c r="A320" s="465"/>
      <c r="B320" s="423"/>
      <c r="C320" s="526"/>
      <c r="D320" s="526"/>
      <c r="E320" s="443"/>
      <c r="F320" s="456"/>
      <c r="G320" s="444"/>
      <c r="H320" s="444"/>
      <c r="I320" s="423"/>
      <c r="J320" s="423"/>
      <c r="K320" s="423"/>
      <c r="L320" s="423"/>
      <c r="M320" s="423"/>
      <c r="N320" s="423"/>
      <c r="O320" s="423"/>
    </row>
    <row r="321" spans="1:15" s="525" customFormat="1">
      <c r="A321" s="465"/>
      <c r="B321" s="423"/>
      <c r="C321" s="526"/>
      <c r="D321" s="526"/>
      <c r="E321" s="443"/>
      <c r="F321" s="456"/>
      <c r="G321" s="444"/>
      <c r="H321" s="444"/>
      <c r="I321" s="423"/>
      <c r="J321" s="423"/>
      <c r="K321" s="423"/>
      <c r="L321" s="423"/>
      <c r="M321" s="423"/>
      <c r="N321" s="423"/>
      <c r="O321" s="423"/>
    </row>
    <row r="322" spans="1:15" s="525" customFormat="1">
      <c r="A322" s="465"/>
      <c r="B322" s="423"/>
      <c r="C322" s="526"/>
      <c r="D322" s="526"/>
      <c r="E322" s="443"/>
      <c r="F322" s="456"/>
      <c r="G322" s="444"/>
      <c r="H322" s="444"/>
      <c r="I322" s="423"/>
      <c r="J322" s="423"/>
      <c r="K322" s="423"/>
      <c r="L322" s="423"/>
      <c r="M322" s="423"/>
      <c r="N322" s="423"/>
      <c r="O322" s="423"/>
    </row>
    <row r="323" spans="1:15" s="525" customFormat="1">
      <c r="A323" s="465"/>
      <c r="B323" s="423"/>
      <c r="C323" s="526"/>
      <c r="D323" s="526"/>
      <c r="E323" s="443"/>
      <c r="F323" s="456"/>
      <c r="G323" s="444"/>
      <c r="H323" s="444"/>
      <c r="I323" s="423"/>
      <c r="J323" s="423"/>
      <c r="K323" s="423"/>
      <c r="L323" s="423"/>
      <c r="M323" s="423"/>
      <c r="N323" s="423"/>
      <c r="O323" s="423"/>
    </row>
    <row r="324" spans="1:15" s="525" customFormat="1">
      <c r="A324" s="465"/>
      <c r="B324" s="423"/>
      <c r="C324" s="526"/>
      <c r="D324" s="526"/>
      <c r="E324" s="443"/>
      <c r="F324" s="456"/>
      <c r="G324" s="444"/>
      <c r="H324" s="444"/>
      <c r="I324" s="423"/>
      <c r="J324" s="423"/>
      <c r="K324" s="423"/>
      <c r="L324" s="423"/>
      <c r="M324" s="423"/>
      <c r="N324" s="423"/>
      <c r="O324" s="423"/>
    </row>
    <row r="325" spans="1:15" s="525" customFormat="1">
      <c r="A325" s="465"/>
      <c r="B325" s="423"/>
      <c r="C325" s="526"/>
      <c r="D325" s="526"/>
      <c r="E325" s="443"/>
      <c r="F325" s="456"/>
      <c r="G325" s="444"/>
      <c r="H325" s="444"/>
      <c r="I325" s="423"/>
      <c r="J325" s="423"/>
      <c r="K325" s="423"/>
      <c r="L325" s="423"/>
      <c r="M325" s="423"/>
      <c r="N325" s="423"/>
      <c r="O325" s="423"/>
    </row>
    <row r="326" spans="1:15" s="525" customFormat="1">
      <c r="A326" s="465"/>
      <c r="B326" s="423"/>
      <c r="C326" s="526"/>
      <c r="D326" s="526"/>
      <c r="E326" s="443"/>
      <c r="F326" s="456"/>
      <c r="G326" s="444"/>
      <c r="H326" s="444"/>
      <c r="I326" s="423"/>
      <c r="J326" s="423"/>
      <c r="K326" s="423"/>
      <c r="L326" s="423"/>
      <c r="M326" s="423"/>
      <c r="N326" s="423"/>
      <c r="O326" s="423"/>
    </row>
    <row r="327" spans="1:15" s="525" customFormat="1">
      <c r="A327" s="465"/>
      <c r="B327" s="423"/>
      <c r="C327" s="526"/>
      <c r="D327" s="526"/>
      <c r="E327" s="443"/>
      <c r="F327" s="456"/>
      <c r="G327" s="444"/>
      <c r="H327" s="444"/>
      <c r="I327" s="423"/>
      <c r="J327" s="423"/>
      <c r="K327" s="423"/>
      <c r="L327" s="423"/>
      <c r="M327" s="423"/>
      <c r="N327" s="423"/>
      <c r="O327" s="423"/>
    </row>
    <row r="328" spans="1:15" s="525" customFormat="1">
      <c r="A328" s="465"/>
      <c r="B328" s="423"/>
      <c r="C328" s="526"/>
      <c r="D328" s="526"/>
      <c r="E328" s="443"/>
      <c r="F328" s="456"/>
      <c r="G328" s="444"/>
      <c r="H328" s="444"/>
      <c r="I328" s="423"/>
      <c r="J328" s="423"/>
      <c r="K328" s="423"/>
      <c r="L328" s="423"/>
      <c r="M328" s="423"/>
      <c r="N328" s="423"/>
      <c r="O328" s="423"/>
    </row>
    <row r="329" spans="1:15" s="525" customFormat="1">
      <c r="A329" s="465"/>
      <c r="B329" s="423"/>
      <c r="C329" s="526"/>
      <c r="D329" s="526"/>
      <c r="E329" s="443"/>
      <c r="F329" s="456"/>
      <c r="G329" s="444"/>
      <c r="H329" s="444"/>
      <c r="I329" s="423"/>
      <c r="J329" s="423"/>
      <c r="K329" s="423"/>
      <c r="L329" s="423"/>
      <c r="M329" s="423"/>
      <c r="N329" s="423"/>
      <c r="O329" s="423"/>
    </row>
    <row r="330" spans="1:15" s="525" customFormat="1">
      <c r="A330" s="465"/>
      <c r="B330" s="423"/>
      <c r="C330" s="526"/>
      <c r="D330" s="526"/>
      <c r="E330" s="443"/>
      <c r="F330" s="456"/>
      <c r="G330" s="444"/>
      <c r="H330" s="444"/>
      <c r="I330" s="423"/>
      <c r="J330" s="423"/>
      <c r="K330" s="423"/>
      <c r="L330" s="423"/>
      <c r="M330" s="423"/>
      <c r="N330" s="423"/>
      <c r="O330" s="423"/>
    </row>
    <row r="331" spans="1:15" s="525" customFormat="1">
      <c r="A331" s="465"/>
      <c r="B331" s="423"/>
      <c r="C331" s="526"/>
      <c r="D331" s="526"/>
      <c r="E331" s="443"/>
      <c r="F331" s="456"/>
      <c r="G331" s="444"/>
      <c r="H331" s="444"/>
      <c r="I331" s="423"/>
      <c r="J331" s="423"/>
      <c r="K331" s="423"/>
      <c r="L331" s="423"/>
      <c r="M331" s="423"/>
      <c r="N331" s="423"/>
      <c r="O331" s="423"/>
    </row>
    <row r="332" spans="1:15" s="525" customFormat="1">
      <c r="A332" s="465"/>
      <c r="B332" s="423"/>
      <c r="C332" s="526"/>
      <c r="D332" s="526"/>
      <c r="E332" s="443"/>
      <c r="F332" s="456"/>
      <c r="G332" s="444"/>
      <c r="H332" s="444"/>
      <c r="I332" s="423"/>
      <c r="J332" s="423"/>
      <c r="K332" s="423"/>
      <c r="L332" s="423"/>
      <c r="M332" s="423"/>
      <c r="N332" s="423"/>
      <c r="O332" s="423"/>
    </row>
    <row r="333" spans="1:15" s="525" customFormat="1">
      <c r="A333" s="465"/>
      <c r="B333" s="423"/>
      <c r="C333" s="526"/>
      <c r="D333" s="526"/>
      <c r="E333" s="443"/>
      <c r="F333" s="456"/>
      <c r="G333" s="444"/>
      <c r="H333" s="444"/>
      <c r="I333" s="423"/>
      <c r="J333" s="423"/>
      <c r="K333" s="423"/>
      <c r="L333" s="423"/>
      <c r="M333" s="423"/>
      <c r="N333" s="423"/>
      <c r="O333" s="423"/>
    </row>
    <row r="334" spans="1:15" s="525" customFormat="1">
      <c r="A334" s="465"/>
      <c r="B334" s="423"/>
      <c r="C334" s="526"/>
      <c r="D334" s="526"/>
      <c r="E334" s="443"/>
      <c r="F334" s="456"/>
      <c r="G334" s="444"/>
      <c r="H334" s="444"/>
      <c r="I334" s="423"/>
      <c r="J334" s="423"/>
      <c r="K334" s="423"/>
      <c r="L334" s="423"/>
      <c r="M334" s="423"/>
      <c r="N334" s="423"/>
      <c r="O334" s="423"/>
    </row>
    <row r="335" spans="1:15" s="525" customFormat="1">
      <c r="A335" s="465"/>
      <c r="B335" s="423"/>
      <c r="C335" s="526"/>
      <c r="D335" s="526"/>
      <c r="E335" s="443"/>
      <c r="F335" s="456"/>
      <c r="G335" s="444"/>
      <c r="H335" s="444"/>
      <c r="I335" s="423"/>
      <c r="J335" s="423"/>
      <c r="K335" s="423"/>
      <c r="L335" s="423"/>
      <c r="M335" s="423"/>
      <c r="N335" s="423"/>
      <c r="O335" s="423"/>
    </row>
    <row r="336" spans="1:15" s="525" customFormat="1">
      <c r="A336" s="465"/>
      <c r="B336" s="423"/>
      <c r="C336" s="526"/>
      <c r="D336" s="526"/>
      <c r="E336" s="443"/>
      <c r="F336" s="456"/>
      <c r="G336" s="444"/>
      <c r="H336" s="444"/>
      <c r="I336" s="423"/>
      <c r="J336" s="423"/>
      <c r="K336" s="423"/>
      <c r="L336" s="423"/>
      <c r="M336" s="423"/>
      <c r="N336" s="423"/>
      <c r="O336" s="423"/>
    </row>
    <row r="337" spans="1:15" s="525" customFormat="1">
      <c r="A337" s="465"/>
      <c r="B337" s="423"/>
      <c r="C337" s="526"/>
      <c r="D337" s="526"/>
      <c r="E337" s="443"/>
      <c r="F337" s="456"/>
      <c r="G337" s="444"/>
      <c r="H337" s="444"/>
      <c r="I337" s="423"/>
      <c r="J337" s="423"/>
      <c r="K337" s="423"/>
      <c r="L337" s="423"/>
      <c r="M337" s="423"/>
      <c r="N337" s="423"/>
      <c r="O337" s="423"/>
    </row>
    <row r="338" spans="1:15" s="525" customFormat="1">
      <c r="A338" s="465"/>
      <c r="B338" s="423"/>
      <c r="C338" s="526"/>
      <c r="D338" s="526"/>
      <c r="E338" s="443"/>
      <c r="F338" s="456"/>
      <c r="G338" s="444"/>
      <c r="H338" s="444"/>
      <c r="I338" s="423"/>
      <c r="J338" s="423"/>
      <c r="K338" s="423"/>
      <c r="L338" s="423"/>
      <c r="M338" s="423"/>
      <c r="N338" s="423"/>
      <c r="O338" s="423"/>
    </row>
    <row r="339" spans="1:15" s="525" customFormat="1">
      <c r="A339" s="465"/>
      <c r="B339" s="423"/>
      <c r="C339" s="526"/>
      <c r="D339" s="526"/>
      <c r="E339" s="443"/>
      <c r="F339" s="456"/>
      <c r="G339" s="444"/>
      <c r="H339" s="444"/>
      <c r="I339" s="423"/>
      <c r="J339" s="423"/>
      <c r="K339" s="423"/>
      <c r="L339" s="423"/>
      <c r="M339" s="423"/>
      <c r="N339" s="423"/>
      <c r="O339" s="423"/>
    </row>
    <row r="340" spans="1:15" s="525" customFormat="1">
      <c r="A340" s="465"/>
      <c r="B340" s="423"/>
      <c r="C340" s="526"/>
      <c r="D340" s="526"/>
      <c r="E340" s="443"/>
      <c r="F340" s="456"/>
      <c r="G340" s="444"/>
      <c r="H340" s="444"/>
      <c r="I340" s="423"/>
      <c r="J340" s="423"/>
      <c r="K340" s="423"/>
      <c r="L340" s="423"/>
      <c r="M340" s="423"/>
      <c r="N340" s="423"/>
      <c r="O340" s="423"/>
    </row>
    <row r="341" spans="1:15" s="525" customFormat="1">
      <c r="A341" s="465"/>
      <c r="B341" s="423"/>
      <c r="C341" s="526"/>
      <c r="D341" s="526"/>
      <c r="E341" s="443"/>
      <c r="F341" s="456"/>
      <c r="G341" s="444"/>
      <c r="H341" s="444"/>
      <c r="I341" s="423"/>
      <c r="J341" s="423"/>
      <c r="K341" s="423"/>
      <c r="L341" s="423"/>
      <c r="M341" s="423"/>
      <c r="N341" s="423"/>
      <c r="O341" s="423"/>
    </row>
    <row r="342" spans="1:15" s="525" customFormat="1">
      <c r="A342" s="465"/>
      <c r="B342" s="423"/>
      <c r="C342" s="526"/>
      <c r="D342" s="526"/>
      <c r="E342" s="443"/>
      <c r="F342" s="456"/>
      <c r="G342" s="444"/>
      <c r="H342" s="444"/>
      <c r="I342" s="423"/>
      <c r="J342" s="423"/>
      <c r="K342" s="423"/>
      <c r="L342" s="423"/>
      <c r="M342" s="423"/>
      <c r="N342" s="423"/>
      <c r="O342" s="423"/>
    </row>
    <row r="343" spans="1:15" s="525" customFormat="1">
      <c r="A343" s="465"/>
      <c r="B343" s="423"/>
      <c r="C343" s="526"/>
      <c r="D343" s="526"/>
      <c r="E343" s="443"/>
      <c r="F343" s="456"/>
      <c r="G343" s="444"/>
      <c r="H343" s="444"/>
      <c r="I343" s="423"/>
      <c r="J343" s="423"/>
      <c r="K343" s="423"/>
      <c r="L343" s="423"/>
      <c r="M343" s="423"/>
      <c r="N343" s="423"/>
      <c r="O343" s="423"/>
    </row>
    <row r="344" spans="1:15" s="525" customFormat="1">
      <c r="A344" s="465"/>
      <c r="B344" s="423"/>
      <c r="C344" s="526"/>
      <c r="D344" s="526"/>
      <c r="E344" s="443"/>
      <c r="F344" s="456"/>
      <c r="G344" s="444"/>
      <c r="H344" s="444"/>
      <c r="I344" s="423"/>
      <c r="J344" s="423"/>
      <c r="K344" s="423"/>
      <c r="L344" s="423"/>
      <c r="M344" s="423"/>
      <c r="N344" s="423"/>
      <c r="O344" s="423"/>
    </row>
    <row r="345" spans="1:15" s="525" customFormat="1">
      <c r="A345" s="465"/>
      <c r="B345" s="423"/>
      <c r="C345" s="526"/>
      <c r="D345" s="526"/>
      <c r="E345" s="443"/>
      <c r="F345" s="456"/>
      <c r="G345" s="444"/>
      <c r="H345" s="444"/>
      <c r="I345" s="423"/>
      <c r="J345" s="423"/>
      <c r="K345" s="423"/>
      <c r="L345" s="423"/>
      <c r="M345" s="423"/>
      <c r="N345" s="423"/>
      <c r="O345" s="423"/>
    </row>
    <row r="346" spans="1:15" s="525" customFormat="1">
      <c r="A346" s="465"/>
      <c r="B346" s="423"/>
      <c r="C346" s="526"/>
      <c r="D346" s="526"/>
      <c r="E346" s="443"/>
      <c r="F346" s="456"/>
      <c r="G346" s="444"/>
      <c r="H346" s="444"/>
      <c r="I346" s="423"/>
      <c r="J346" s="423"/>
      <c r="K346" s="423"/>
      <c r="L346" s="423"/>
      <c r="M346" s="423"/>
      <c r="N346" s="423"/>
      <c r="O346" s="423"/>
    </row>
    <row r="347" spans="1:15" s="525" customFormat="1">
      <c r="A347" s="465"/>
      <c r="B347" s="423"/>
      <c r="C347" s="526"/>
      <c r="D347" s="526"/>
      <c r="E347" s="443"/>
      <c r="F347" s="456"/>
      <c r="G347" s="444"/>
      <c r="H347" s="444"/>
      <c r="I347" s="423"/>
      <c r="J347" s="423"/>
      <c r="K347" s="423"/>
      <c r="L347" s="423"/>
      <c r="M347" s="423"/>
      <c r="N347" s="423"/>
      <c r="O347" s="423"/>
    </row>
    <row r="348" spans="1:15" s="525" customFormat="1">
      <c r="A348" s="465"/>
      <c r="B348" s="423"/>
      <c r="C348" s="526"/>
      <c r="D348" s="526"/>
      <c r="E348" s="443"/>
      <c r="F348" s="456"/>
      <c r="G348" s="444"/>
      <c r="H348" s="444"/>
      <c r="I348" s="423"/>
      <c r="J348" s="423"/>
      <c r="K348" s="423"/>
      <c r="L348" s="423"/>
      <c r="M348" s="423"/>
      <c r="N348" s="423"/>
      <c r="O348" s="423"/>
    </row>
    <row r="349" spans="1:15" s="525" customFormat="1">
      <c r="A349" s="465"/>
      <c r="B349" s="423"/>
      <c r="C349" s="526"/>
      <c r="D349" s="526"/>
      <c r="E349" s="443"/>
      <c r="F349" s="456"/>
      <c r="G349" s="444"/>
      <c r="H349" s="444"/>
      <c r="I349" s="423"/>
      <c r="J349" s="423"/>
      <c r="K349" s="423"/>
      <c r="L349" s="423"/>
      <c r="M349" s="423"/>
      <c r="N349" s="423"/>
      <c r="O349" s="423"/>
    </row>
    <row r="350" spans="1:15" s="525" customFormat="1">
      <c r="A350" s="465"/>
      <c r="B350" s="423"/>
      <c r="C350" s="526"/>
      <c r="D350" s="526"/>
      <c r="E350" s="443"/>
      <c r="F350" s="456"/>
      <c r="G350" s="444"/>
      <c r="H350" s="444"/>
      <c r="I350" s="423"/>
      <c r="J350" s="423"/>
      <c r="K350" s="423"/>
      <c r="L350" s="423"/>
      <c r="M350" s="423"/>
      <c r="N350" s="423"/>
      <c r="O350" s="423"/>
    </row>
    <row r="351" spans="1:15" s="525" customFormat="1">
      <c r="A351" s="465"/>
      <c r="B351" s="423"/>
      <c r="C351" s="526"/>
      <c r="D351" s="526"/>
      <c r="E351" s="443"/>
      <c r="F351" s="456"/>
      <c r="G351" s="444"/>
      <c r="H351" s="444"/>
      <c r="I351" s="423"/>
      <c r="J351" s="423"/>
      <c r="K351" s="423"/>
      <c r="L351" s="423"/>
      <c r="M351" s="423"/>
      <c r="N351" s="423"/>
      <c r="O351" s="423"/>
    </row>
    <row r="352" spans="1:15" s="525" customFormat="1">
      <c r="A352" s="465"/>
      <c r="B352" s="423"/>
      <c r="C352" s="526"/>
      <c r="D352" s="526"/>
      <c r="E352" s="443"/>
      <c r="F352" s="456"/>
      <c r="G352" s="444"/>
      <c r="H352" s="444"/>
      <c r="I352" s="423"/>
      <c r="J352" s="423"/>
      <c r="K352" s="423"/>
      <c r="L352" s="423"/>
      <c r="M352" s="423"/>
      <c r="N352" s="423"/>
      <c r="O352" s="423"/>
    </row>
    <row r="353" spans="1:15" s="525" customFormat="1">
      <c r="A353" s="465"/>
      <c r="B353" s="423"/>
      <c r="C353" s="526"/>
      <c r="D353" s="526"/>
      <c r="E353" s="443"/>
      <c r="F353" s="456"/>
      <c r="G353" s="444"/>
      <c r="H353" s="444"/>
      <c r="I353" s="423"/>
      <c r="J353" s="423"/>
      <c r="K353" s="423"/>
      <c r="L353" s="423"/>
      <c r="M353" s="423"/>
      <c r="N353" s="423"/>
      <c r="O353" s="423"/>
    </row>
    <row r="354" spans="1:15" s="525" customFormat="1">
      <c r="A354" s="465"/>
      <c r="B354" s="423"/>
      <c r="C354" s="526"/>
      <c r="D354" s="526"/>
      <c r="E354" s="443"/>
      <c r="F354" s="456"/>
      <c r="G354" s="444"/>
      <c r="H354" s="444"/>
      <c r="I354" s="423"/>
      <c r="J354" s="423"/>
      <c r="K354" s="423"/>
      <c r="L354" s="423"/>
      <c r="M354" s="423"/>
      <c r="N354" s="423"/>
      <c r="O354" s="423"/>
    </row>
    <row r="355" spans="1:15" s="525" customFormat="1">
      <c r="A355" s="465"/>
      <c r="B355" s="423"/>
      <c r="C355" s="526"/>
      <c r="D355" s="526"/>
      <c r="E355" s="443"/>
      <c r="F355" s="456"/>
      <c r="G355" s="444"/>
      <c r="H355" s="444"/>
      <c r="I355" s="423"/>
      <c r="J355" s="423"/>
      <c r="K355" s="423"/>
      <c r="L355" s="423"/>
      <c r="M355" s="423"/>
      <c r="N355" s="423"/>
      <c r="O355" s="423"/>
    </row>
    <row r="356" spans="1:15" s="525" customFormat="1">
      <c r="A356" s="465"/>
      <c r="B356" s="423"/>
      <c r="C356" s="526"/>
      <c r="D356" s="526"/>
      <c r="E356" s="443"/>
      <c r="F356" s="456"/>
      <c r="G356" s="444"/>
      <c r="H356" s="444"/>
      <c r="I356" s="423"/>
      <c r="J356" s="423"/>
      <c r="K356" s="423"/>
      <c r="L356" s="423"/>
      <c r="M356" s="423"/>
      <c r="N356" s="423"/>
      <c r="O356" s="423"/>
    </row>
    <row r="357" spans="1:15" s="525" customFormat="1">
      <c r="A357" s="465"/>
      <c r="B357" s="423"/>
      <c r="C357" s="526"/>
      <c r="D357" s="526"/>
      <c r="E357" s="443"/>
      <c r="F357" s="456"/>
      <c r="G357" s="444"/>
      <c r="H357" s="444"/>
      <c r="I357" s="423"/>
      <c r="J357" s="423"/>
      <c r="K357" s="423"/>
      <c r="L357" s="423"/>
      <c r="M357" s="423"/>
      <c r="N357" s="423"/>
      <c r="O357" s="423"/>
    </row>
    <row r="358" spans="1:15" s="525" customFormat="1">
      <c r="A358" s="465"/>
      <c r="B358" s="423"/>
      <c r="C358" s="526"/>
      <c r="D358" s="526"/>
      <c r="E358" s="443"/>
      <c r="F358" s="456"/>
      <c r="G358" s="444"/>
      <c r="H358" s="444"/>
      <c r="I358" s="423"/>
      <c r="J358" s="423"/>
      <c r="K358" s="423"/>
      <c r="L358" s="423"/>
      <c r="M358" s="423"/>
      <c r="N358" s="423"/>
      <c r="O358" s="423"/>
    </row>
    <row r="359" spans="1:15" s="525" customFormat="1">
      <c r="A359" s="465"/>
      <c r="B359" s="423"/>
      <c r="C359" s="526"/>
      <c r="D359" s="526"/>
      <c r="E359" s="443"/>
      <c r="F359" s="456"/>
      <c r="G359" s="444"/>
      <c r="H359" s="444"/>
      <c r="I359" s="423"/>
      <c r="J359" s="423"/>
      <c r="K359" s="423"/>
      <c r="L359" s="423"/>
      <c r="M359" s="423"/>
      <c r="N359" s="423"/>
      <c r="O359" s="423"/>
    </row>
    <row r="360" spans="1:15" s="525" customFormat="1">
      <c r="A360" s="465"/>
      <c r="B360" s="423"/>
      <c r="C360" s="526"/>
      <c r="D360" s="526"/>
      <c r="E360" s="443"/>
      <c r="F360" s="456"/>
      <c r="G360" s="444"/>
      <c r="H360" s="444"/>
      <c r="I360" s="423"/>
      <c r="J360" s="423"/>
      <c r="K360" s="423"/>
      <c r="L360" s="423"/>
      <c r="M360" s="423"/>
      <c r="N360" s="423"/>
      <c r="O360" s="423"/>
    </row>
    <row r="361" spans="1:15" s="525" customFormat="1">
      <c r="A361" s="465"/>
      <c r="B361" s="423"/>
      <c r="C361" s="526"/>
      <c r="D361" s="526"/>
      <c r="E361" s="443"/>
      <c r="F361" s="456"/>
      <c r="G361" s="444"/>
      <c r="H361" s="444"/>
      <c r="I361" s="423"/>
      <c r="J361" s="423"/>
      <c r="K361" s="423"/>
      <c r="L361" s="423"/>
      <c r="M361" s="423"/>
      <c r="N361" s="423"/>
      <c r="O361" s="423"/>
    </row>
    <row r="362" spans="1:15" s="525" customFormat="1">
      <c r="A362" s="465"/>
      <c r="B362" s="423"/>
      <c r="C362" s="526"/>
      <c r="D362" s="526"/>
      <c r="E362" s="443"/>
      <c r="F362" s="456"/>
      <c r="G362" s="444"/>
      <c r="H362" s="444"/>
      <c r="I362" s="423"/>
      <c r="J362" s="423"/>
      <c r="K362" s="423"/>
      <c r="L362" s="423"/>
      <c r="M362" s="423"/>
      <c r="N362" s="423"/>
      <c r="O362" s="423"/>
    </row>
    <row r="363" spans="1:15" s="525" customFormat="1">
      <c r="A363" s="465"/>
      <c r="B363" s="423"/>
      <c r="C363" s="526"/>
      <c r="D363" s="526"/>
      <c r="E363" s="443"/>
      <c r="F363" s="456"/>
      <c r="G363" s="444"/>
      <c r="H363" s="444"/>
      <c r="I363" s="423"/>
      <c r="J363" s="423"/>
      <c r="K363" s="423"/>
      <c r="L363" s="423"/>
      <c r="M363" s="423"/>
      <c r="N363" s="423"/>
      <c r="O363" s="423"/>
    </row>
    <row r="364" spans="1:15" s="525" customFormat="1">
      <c r="A364" s="465"/>
      <c r="B364" s="423"/>
      <c r="C364" s="526"/>
      <c r="D364" s="526"/>
      <c r="E364" s="443"/>
      <c r="F364" s="456"/>
      <c r="G364" s="444"/>
      <c r="H364" s="444"/>
      <c r="I364" s="423"/>
      <c r="J364" s="423"/>
      <c r="K364" s="423"/>
      <c r="L364" s="423"/>
      <c r="M364" s="423"/>
      <c r="N364" s="423"/>
      <c r="O364" s="423"/>
    </row>
    <row r="365" spans="1:15" s="525" customFormat="1">
      <c r="A365" s="465"/>
      <c r="B365" s="423"/>
      <c r="C365" s="526"/>
      <c r="D365" s="526"/>
      <c r="E365" s="443"/>
      <c r="F365" s="456"/>
      <c r="G365" s="444"/>
      <c r="H365" s="444"/>
      <c r="I365" s="423"/>
      <c r="J365" s="423"/>
      <c r="K365" s="423"/>
      <c r="L365" s="423"/>
      <c r="M365" s="423"/>
      <c r="N365" s="423"/>
      <c r="O365" s="423"/>
    </row>
    <row r="366" spans="1:15" s="525" customFormat="1">
      <c r="A366" s="465"/>
      <c r="B366" s="423"/>
      <c r="C366" s="526"/>
      <c r="D366" s="526"/>
      <c r="E366" s="443"/>
      <c r="F366" s="456"/>
      <c r="G366" s="444"/>
      <c r="H366" s="444"/>
      <c r="I366" s="423"/>
      <c r="J366" s="423"/>
      <c r="K366" s="423"/>
      <c r="L366" s="423"/>
      <c r="M366" s="423"/>
      <c r="N366" s="423"/>
      <c r="O366" s="423"/>
    </row>
    <row r="367" spans="1:15" s="525" customFormat="1">
      <c r="A367" s="465"/>
      <c r="B367" s="423"/>
      <c r="C367" s="526"/>
      <c r="D367" s="526"/>
      <c r="E367" s="443"/>
      <c r="F367" s="456"/>
      <c r="G367" s="444"/>
      <c r="H367" s="444"/>
      <c r="I367" s="423"/>
      <c r="J367" s="423"/>
      <c r="K367" s="423"/>
      <c r="L367" s="423"/>
      <c r="M367" s="423"/>
      <c r="N367" s="423"/>
      <c r="O367" s="423"/>
    </row>
    <row r="368" spans="1:15" s="525" customFormat="1">
      <c r="A368" s="465"/>
      <c r="B368" s="423"/>
      <c r="C368" s="526"/>
      <c r="D368" s="526"/>
      <c r="E368" s="443"/>
      <c r="F368" s="456"/>
      <c r="G368" s="444"/>
      <c r="H368" s="444"/>
      <c r="I368" s="423"/>
      <c r="J368" s="423"/>
      <c r="K368" s="423"/>
      <c r="L368" s="423"/>
      <c r="M368" s="423"/>
      <c r="N368" s="423"/>
      <c r="O368" s="423"/>
    </row>
    <row r="369" spans="1:15" s="525" customFormat="1">
      <c r="A369" s="465"/>
      <c r="B369" s="423"/>
      <c r="C369" s="526"/>
      <c r="D369" s="526"/>
      <c r="E369" s="443"/>
      <c r="F369" s="456"/>
      <c r="G369" s="444"/>
      <c r="H369" s="444"/>
      <c r="I369" s="423"/>
      <c r="J369" s="423"/>
      <c r="K369" s="423"/>
      <c r="L369" s="423"/>
      <c r="M369" s="423"/>
      <c r="N369" s="423"/>
      <c r="O369" s="423"/>
    </row>
    <row r="370" spans="1:15" s="525" customFormat="1">
      <c r="A370" s="465"/>
      <c r="B370" s="423"/>
      <c r="C370" s="526"/>
      <c r="D370" s="526"/>
      <c r="E370" s="443"/>
      <c r="F370" s="456"/>
      <c r="G370" s="444"/>
      <c r="H370" s="444"/>
      <c r="I370" s="423"/>
      <c r="J370" s="423"/>
      <c r="K370" s="423"/>
      <c r="L370" s="423"/>
      <c r="M370" s="423"/>
      <c r="N370" s="423"/>
      <c r="O370" s="423"/>
    </row>
    <row r="371" spans="1:15" s="525" customFormat="1">
      <c r="A371" s="465"/>
      <c r="B371" s="423"/>
      <c r="C371" s="526"/>
      <c r="D371" s="526"/>
      <c r="E371" s="443"/>
      <c r="F371" s="456"/>
      <c r="G371" s="444"/>
      <c r="H371" s="444"/>
      <c r="I371" s="423"/>
      <c r="J371" s="423"/>
      <c r="K371" s="423"/>
      <c r="L371" s="423"/>
      <c r="M371" s="423"/>
      <c r="N371" s="423"/>
      <c r="O371" s="423"/>
    </row>
    <row r="372" spans="1:15" s="525" customFormat="1">
      <c r="A372" s="465"/>
      <c r="B372" s="423"/>
      <c r="C372" s="526"/>
      <c r="D372" s="526"/>
      <c r="E372" s="443"/>
      <c r="F372" s="456"/>
      <c r="G372" s="444"/>
      <c r="H372" s="444"/>
      <c r="I372" s="423"/>
      <c r="J372" s="423"/>
      <c r="K372" s="423"/>
      <c r="L372" s="423"/>
      <c r="M372" s="423"/>
      <c r="N372" s="423"/>
      <c r="O372" s="423"/>
    </row>
    <row r="373" spans="1:15" s="525" customFormat="1">
      <c r="A373" s="465"/>
      <c r="B373" s="423"/>
      <c r="C373" s="526"/>
      <c r="D373" s="526"/>
      <c r="E373" s="443"/>
      <c r="F373" s="456"/>
      <c r="G373" s="444"/>
      <c r="H373" s="444"/>
      <c r="I373" s="423"/>
      <c r="J373" s="423"/>
      <c r="K373" s="423"/>
      <c r="L373" s="423"/>
      <c r="M373" s="423"/>
      <c r="N373" s="423"/>
      <c r="O373" s="423"/>
    </row>
    <row r="374" spans="1:15" s="525" customFormat="1">
      <c r="A374" s="465"/>
      <c r="B374" s="423"/>
      <c r="C374" s="526"/>
      <c r="D374" s="526"/>
      <c r="E374" s="443"/>
      <c r="F374" s="456"/>
      <c r="G374" s="444"/>
      <c r="H374" s="444"/>
      <c r="I374" s="423"/>
      <c r="J374" s="423"/>
      <c r="K374" s="423"/>
      <c r="L374" s="423"/>
      <c r="M374" s="423"/>
      <c r="N374" s="423"/>
      <c r="O374" s="423"/>
    </row>
    <row r="375" spans="1:15" s="525" customFormat="1">
      <c r="A375" s="465"/>
      <c r="B375" s="423"/>
      <c r="C375" s="526"/>
      <c r="D375" s="526"/>
      <c r="E375" s="443"/>
      <c r="F375" s="456"/>
      <c r="G375" s="444"/>
      <c r="H375" s="444"/>
      <c r="I375" s="423"/>
      <c r="J375" s="423"/>
      <c r="K375" s="423"/>
      <c r="L375" s="423"/>
      <c r="M375" s="423"/>
      <c r="N375" s="423"/>
      <c r="O375" s="423"/>
    </row>
    <row r="376" spans="1:15" s="525" customFormat="1">
      <c r="A376" s="465"/>
      <c r="B376" s="423"/>
      <c r="C376" s="526"/>
      <c r="D376" s="526"/>
      <c r="E376" s="443"/>
      <c r="F376" s="456"/>
      <c r="G376" s="444"/>
      <c r="H376" s="444"/>
      <c r="I376" s="423"/>
      <c r="J376" s="423"/>
      <c r="K376" s="423"/>
      <c r="L376" s="423"/>
      <c r="M376" s="423"/>
      <c r="N376" s="423"/>
      <c r="O376" s="423"/>
    </row>
    <row r="377" spans="1:15" s="525" customFormat="1">
      <c r="A377" s="465"/>
      <c r="B377" s="423"/>
      <c r="C377" s="526"/>
      <c r="D377" s="526"/>
      <c r="E377" s="443"/>
      <c r="F377" s="456"/>
      <c r="G377" s="444"/>
      <c r="H377" s="444"/>
      <c r="I377" s="423"/>
      <c r="J377" s="423"/>
      <c r="K377" s="423"/>
      <c r="L377" s="423"/>
      <c r="M377" s="423"/>
      <c r="N377" s="423"/>
      <c r="O377" s="423"/>
    </row>
    <row r="378" spans="1:15" s="525" customFormat="1">
      <c r="A378" s="465"/>
      <c r="B378" s="423"/>
      <c r="C378" s="526"/>
      <c r="D378" s="526"/>
      <c r="E378" s="443"/>
      <c r="F378" s="456"/>
      <c r="G378" s="444"/>
      <c r="H378" s="444"/>
      <c r="I378" s="423"/>
      <c r="J378" s="423"/>
      <c r="K378" s="423"/>
      <c r="L378" s="423"/>
      <c r="M378" s="423"/>
      <c r="N378" s="423"/>
      <c r="O378" s="423"/>
    </row>
    <row r="379" spans="1:15" s="525" customFormat="1">
      <c r="A379" s="465"/>
      <c r="B379" s="423"/>
      <c r="C379" s="424"/>
      <c r="D379" s="424"/>
      <c r="E379" s="443"/>
      <c r="F379" s="443"/>
      <c r="G379" s="444"/>
      <c r="H379" s="444"/>
      <c r="I379" s="423"/>
      <c r="J379" s="423"/>
      <c r="K379" s="423"/>
      <c r="L379" s="423"/>
      <c r="M379" s="423"/>
      <c r="N379" s="423"/>
      <c r="O379" s="423"/>
    </row>
    <row r="380" spans="1:15">
      <c r="A380" s="465"/>
      <c r="B380" s="423"/>
    </row>
    <row r="381" spans="1:15">
      <c r="A381" s="465"/>
      <c r="B381" s="423"/>
    </row>
    <row r="382" spans="1:15">
      <c r="A382" s="465"/>
      <c r="B382" s="423"/>
      <c r="E382" s="424"/>
      <c r="F382" s="424"/>
      <c r="G382" s="424"/>
      <c r="H382" s="424"/>
      <c r="I382" s="424"/>
      <c r="J382" s="424"/>
      <c r="K382" s="424"/>
      <c r="L382" s="424"/>
      <c r="M382" s="424"/>
      <c r="N382" s="424"/>
      <c r="O382" s="424"/>
    </row>
    <row r="383" spans="1:15">
      <c r="A383" s="465"/>
      <c r="B383" s="423"/>
      <c r="E383" s="424"/>
      <c r="F383" s="424"/>
      <c r="G383" s="424"/>
      <c r="H383" s="424"/>
      <c r="I383" s="424"/>
      <c r="J383" s="424"/>
      <c r="K383" s="424"/>
      <c r="L383" s="424"/>
      <c r="M383" s="424"/>
      <c r="N383" s="424"/>
      <c r="O383" s="424"/>
    </row>
    <row r="384" spans="1:15">
      <c r="A384" s="465"/>
      <c r="B384" s="423"/>
      <c r="E384" s="424"/>
      <c r="F384" s="424"/>
      <c r="G384" s="424"/>
      <c r="H384" s="424"/>
      <c r="I384" s="424"/>
      <c r="J384" s="424"/>
      <c r="K384" s="424"/>
      <c r="L384" s="424"/>
      <c r="M384" s="424"/>
      <c r="N384" s="424"/>
      <c r="O384" s="424"/>
    </row>
    <row r="385" spans="1:15">
      <c r="A385" s="465"/>
      <c r="B385" s="423"/>
      <c r="E385" s="424"/>
      <c r="F385" s="424"/>
      <c r="G385" s="424"/>
      <c r="H385" s="424"/>
      <c r="I385" s="424"/>
      <c r="J385" s="424"/>
      <c r="K385" s="424"/>
      <c r="L385" s="424"/>
      <c r="M385" s="424"/>
      <c r="N385" s="424"/>
      <c r="O385" s="424"/>
    </row>
    <row r="386" spans="1:15">
      <c r="A386" s="465"/>
      <c r="B386" s="423"/>
      <c r="E386" s="424"/>
      <c r="F386" s="424"/>
      <c r="G386" s="424"/>
      <c r="H386" s="424"/>
      <c r="I386" s="424"/>
      <c r="J386" s="424"/>
      <c r="K386" s="424"/>
      <c r="L386" s="424"/>
      <c r="M386" s="424"/>
      <c r="N386" s="424"/>
      <c r="O386" s="424"/>
    </row>
    <row r="387" spans="1:15">
      <c r="A387" s="465"/>
      <c r="B387" s="423"/>
      <c r="E387" s="424"/>
      <c r="F387" s="424"/>
      <c r="G387" s="424"/>
      <c r="H387" s="424"/>
      <c r="I387" s="424"/>
      <c r="J387" s="424"/>
      <c r="K387" s="424"/>
      <c r="L387" s="424"/>
      <c r="M387" s="424"/>
      <c r="N387" s="424"/>
      <c r="O387" s="424"/>
    </row>
    <row r="388" spans="1:15">
      <c r="A388" s="465"/>
      <c r="B388" s="423"/>
      <c r="E388" s="424"/>
      <c r="F388" s="424"/>
      <c r="G388" s="424"/>
      <c r="H388" s="424"/>
      <c r="I388" s="424"/>
      <c r="J388" s="424"/>
      <c r="K388" s="424"/>
      <c r="L388" s="424"/>
      <c r="M388" s="424"/>
      <c r="N388" s="424"/>
      <c r="O388" s="424"/>
    </row>
    <row r="389" spans="1:15">
      <c r="A389" s="465"/>
      <c r="B389" s="423"/>
      <c r="E389" s="424"/>
      <c r="F389" s="424"/>
      <c r="G389" s="424"/>
      <c r="H389" s="424"/>
      <c r="I389" s="424"/>
      <c r="J389" s="424"/>
      <c r="K389" s="424"/>
      <c r="L389" s="424"/>
      <c r="M389" s="424"/>
      <c r="N389" s="424"/>
      <c r="O389" s="424"/>
    </row>
    <row r="390" spans="1:15">
      <c r="A390" s="465"/>
      <c r="B390" s="423"/>
      <c r="E390" s="424"/>
      <c r="F390" s="424"/>
      <c r="G390" s="424"/>
      <c r="H390" s="424"/>
      <c r="I390" s="424"/>
      <c r="J390" s="424"/>
      <c r="K390" s="424"/>
      <c r="L390" s="424"/>
      <c r="M390" s="424"/>
      <c r="N390" s="424"/>
      <c r="O390" s="424"/>
    </row>
    <row r="391" spans="1:15">
      <c r="A391" s="465"/>
      <c r="B391" s="423"/>
      <c r="E391" s="424"/>
      <c r="F391" s="424"/>
      <c r="G391" s="424"/>
      <c r="H391" s="424"/>
      <c r="I391" s="424"/>
      <c r="J391" s="424"/>
      <c r="K391" s="424"/>
      <c r="L391" s="424"/>
      <c r="M391" s="424"/>
      <c r="N391" s="424"/>
      <c r="O391" s="424"/>
    </row>
    <row r="392" spans="1:15">
      <c r="A392" s="465"/>
      <c r="B392" s="423"/>
      <c r="E392" s="424"/>
      <c r="F392" s="424"/>
      <c r="G392" s="424"/>
      <c r="H392" s="424"/>
      <c r="I392" s="424"/>
      <c r="J392" s="424"/>
      <c r="K392" s="424"/>
      <c r="L392" s="424"/>
      <c r="M392" s="424"/>
      <c r="N392" s="424"/>
      <c r="O392" s="424"/>
    </row>
    <row r="393" spans="1:15">
      <c r="A393" s="465"/>
      <c r="B393" s="423"/>
      <c r="E393" s="424"/>
      <c r="F393" s="424"/>
      <c r="G393" s="424"/>
      <c r="H393" s="424"/>
      <c r="I393" s="424"/>
      <c r="J393" s="424"/>
      <c r="K393" s="424"/>
      <c r="L393" s="424"/>
      <c r="M393" s="424"/>
      <c r="N393" s="424"/>
      <c r="O393" s="424"/>
    </row>
    <row r="394" spans="1:15">
      <c r="A394" s="465"/>
      <c r="B394" s="423"/>
      <c r="E394" s="424"/>
      <c r="F394" s="424"/>
      <c r="G394" s="424"/>
      <c r="H394" s="424"/>
      <c r="I394" s="424"/>
      <c r="J394" s="424"/>
      <c r="K394" s="424"/>
      <c r="L394" s="424"/>
      <c r="M394" s="424"/>
      <c r="N394" s="424"/>
      <c r="O394" s="424"/>
    </row>
    <row r="395" spans="1:15">
      <c r="A395" s="465"/>
      <c r="B395" s="423"/>
      <c r="E395" s="424"/>
      <c r="F395" s="424"/>
      <c r="G395" s="424"/>
      <c r="H395" s="424"/>
      <c r="I395" s="424"/>
      <c r="J395" s="424"/>
      <c r="K395" s="424"/>
      <c r="L395" s="424"/>
      <c r="M395" s="424"/>
      <c r="N395" s="424"/>
      <c r="O395" s="424"/>
    </row>
    <row r="396" spans="1:15">
      <c r="A396" s="465"/>
      <c r="B396" s="423"/>
      <c r="E396" s="424"/>
      <c r="F396" s="424"/>
      <c r="G396" s="424"/>
      <c r="H396" s="424"/>
      <c r="I396" s="424"/>
      <c r="J396" s="424"/>
      <c r="K396" s="424"/>
      <c r="L396" s="424"/>
      <c r="M396" s="424"/>
      <c r="N396" s="424"/>
      <c r="O396" s="424"/>
    </row>
    <row r="397" spans="1:15">
      <c r="A397" s="465"/>
      <c r="B397" s="423"/>
      <c r="E397" s="424"/>
      <c r="F397" s="424"/>
      <c r="G397" s="424"/>
      <c r="H397" s="424"/>
      <c r="I397" s="424"/>
      <c r="J397" s="424"/>
      <c r="K397" s="424"/>
      <c r="L397" s="424"/>
      <c r="M397" s="424"/>
      <c r="N397" s="424"/>
      <c r="O397" s="424"/>
    </row>
    <row r="398" spans="1:15">
      <c r="A398" s="465"/>
      <c r="B398" s="423"/>
      <c r="E398" s="424"/>
      <c r="F398" s="424"/>
      <c r="G398" s="424"/>
      <c r="H398" s="424"/>
      <c r="I398" s="424"/>
      <c r="J398" s="424"/>
      <c r="K398" s="424"/>
      <c r="L398" s="424"/>
      <c r="M398" s="424"/>
      <c r="N398" s="424"/>
      <c r="O398" s="424"/>
    </row>
    <row r="399" spans="1:15">
      <c r="A399" s="465"/>
      <c r="B399" s="423"/>
      <c r="E399" s="424"/>
      <c r="F399" s="424"/>
      <c r="G399" s="424"/>
      <c r="H399" s="424"/>
      <c r="I399" s="424"/>
      <c r="J399" s="424"/>
      <c r="K399" s="424"/>
      <c r="L399" s="424"/>
      <c r="M399" s="424"/>
      <c r="N399" s="424"/>
      <c r="O399" s="424"/>
    </row>
    <row r="400" spans="1:15">
      <c r="A400" s="465"/>
      <c r="B400" s="423"/>
      <c r="E400" s="424"/>
      <c r="F400" s="424"/>
      <c r="G400" s="424"/>
      <c r="H400" s="424"/>
      <c r="I400" s="424"/>
      <c r="J400" s="424"/>
      <c r="K400" s="424"/>
      <c r="L400" s="424"/>
      <c r="M400" s="424"/>
      <c r="N400" s="424"/>
      <c r="O400" s="424"/>
    </row>
    <row r="401" spans="1:15">
      <c r="A401" s="465"/>
      <c r="B401" s="423"/>
      <c r="E401" s="424"/>
      <c r="F401" s="424"/>
      <c r="G401" s="424"/>
      <c r="H401" s="424"/>
      <c r="I401" s="424"/>
      <c r="J401" s="424"/>
      <c r="K401" s="424"/>
      <c r="L401" s="424"/>
      <c r="M401" s="424"/>
      <c r="N401" s="424"/>
      <c r="O401" s="424"/>
    </row>
    <row r="402" spans="1:15">
      <c r="A402" s="465"/>
      <c r="B402" s="423"/>
      <c r="E402" s="424"/>
      <c r="F402" s="424"/>
      <c r="G402" s="424"/>
      <c r="H402" s="424"/>
      <c r="I402" s="424"/>
      <c r="J402" s="424"/>
      <c r="K402" s="424"/>
      <c r="L402" s="424"/>
      <c r="M402" s="424"/>
      <c r="N402" s="424"/>
      <c r="O402" s="424"/>
    </row>
    <row r="403" spans="1:15">
      <c r="A403" s="465"/>
      <c r="B403" s="423"/>
      <c r="E403" s="424"/>
      <c r="F403" s="424"/>
      <c r="G403" s="424"/>
      <c r="H403" s="424"/>
      <c r="I403" s="424"/>
      <c r="J403" s="424"/>
      <c r="K403" s="424"/>
      <c r="L403" s="424"/>
      <c r="M403" s="424"/>
      <c r="N403" s="424"/>
      <c r="O403" s="424"/>
    </row>
    <row r="404" spans="1:15">
      <c r="A404" s="465"/>
      <c r="B404" s="423"/>
      <c r="E404" s="424"/>
      <c r="F404" s="424"/>
      <c r="G404" s="424"/>
      <c r="H404" s="424"/>
      <c r="I404" s="424"/>
      <c r="J404" s="424"/>
      <c r="K404" s="424"/>
      <c r="L404" s="424"/>
      <c r="M404" s="424"/>
      <c r="N404" s="424"/>
      <c r="O404" s="424"/>
    </row>
    <row r="405" spans="1:15">
      <c r="A405" s="465"/>
      <c r="B405" s="423"/>
      <c r="E405" s="424"/>
      <c r="F405" s="424"/>
      <c r="G405" s="424"/>
      <c r="H405" s="424"/>
      <c r="I405" s="424"/>
      <c r="J405" s="424"/>
      <c r="K405" s="424"/>
      <c r="L405" s="424"/>
      <c r="M405" s="424"/>
      <c r="N405" s="424"/>
      <c r="O405" s="424"/>
    </row>
    <row r="406" spans="1:15">
      <c r="A406" s="465"/>
      <c r="B406" s="423"/>
      <c r="E406" s="424"/>
      <c r="F406" s="424"/>
      <c r="G406" s="424"/>
      <c r="H406" s="424"/>
      <c r="I406" s="424"/>
      <c r="J406" s="424"/>
      <c r="K406" s="424"/>
      <c r="L406" s="424"/>
      <c r="M406" s="424"/>
      <c r="N406" s="424"/>
      <c r="O406" s="424"/>
    </row>
    <row r="407" spans="1:15">
      <c r="A407" s="465"/>
      <c r="B407" s="423"/>
      <c r="E407" s="424"/>
      <c r="F407" s="424"/>
      <c r="G407" s="424"/>
      <c r="H407" s="424"/>
      <c r="I407" s="424"/>
      <c r="J407" s="424"/>
      <c r="K407" s="424"/>
      <c r="L407" s="424"/>
      <c r="M407" s="424"/>
      <c r="N407" s="424"/>
      <c r="O407" s="424"/>
    </row>
    <row r="408" spans="1:15">
      <c r="A408" s="465"/>
      <c r="B408" s="423"/>
      <c r="E408" s="424"/>
      <c r="F408" s="424"/>
      <c r="G408" s="424"/>
      <c r="H408" s="424"/>
      <c r="I408" s="424"/>
      <c r="J408" s="424"/>
      <c r="K408" s="424"/>
      <c r="L408" s="424"/>
      <c r="M408" s="424"/>
      <c r="N408" s="424"/>
      <c r="O408" s="424"/>
    </row>
    <row r="409" spans="1:15">
      <c r="A409" s="465"/>
      <c r="B409" s="423"/>
      <c r="E409" s="424"/>
      <c r="F409" s="424"/>
      <c r="G409" s="424"/>
      <c r="H409" s="424"/>
      <c r="I409" s="424"/>
      <c r="J409" s="424"/>
      <c r="K409" s="424"/>
      <c r="L409" s="424"/>
      <c r="M409" s="424"/>
      <c r="N409" s="424"/>
      <c r="O409" s="424"/>
    </row>
    <row r="410" spans="1:15">
      <c r="A410" s="465"/>
      <c r="B410" s="423"/>
      <c r="E410" s="424"/>
      <c r="F410" s="424"/>
      <c r="G410" s="424"/>
      <c r="H410" s="424"/>
      <c r="I410" s="424"/>
      <c r="J410" s="424"/>
      <c r="K410" s="424"/>
      <c r="L410" s="424"/>
      <c r="M410" s="424"/>
      <c r="N410" s="424"/>
      <c r="O410" s="424"/>
    </row>
    <row r="411" spans="1:15">
      <c r="A411" s="465"/>
      <c r="B411" s="423"/>
      <c r="E411" s="424"/>
      <c r="F411" s="424"/>
      <c r="G411" s="424"/>
      <c r="H411" s="424"/>
      <c r="I411" s="424"/>
      <c r="J411" s="424"/>
      <c r="K411" s="424"/>
      <c r="L411" s="424"/>
      <c r="M411" s="424"/>
      <c r="N411" s="424"/>
      <c r="O411" s="424"/>
    </row>
    <row r="412" spans="1:15">
      <c r="A412" s="465"/>
      <c r="B412" s="423"/>
      <c r="E412" s="424"/>
      <c r="F412" s="424"/>
      <c r="G412" s="424"/>
      <c r="H412" s="424"/>
      <c r="I412" s="424"/>
      <c r="J412" s="424"/>
      <c r="K412" s="424"/>
      <c r="L412" s="424"/>
      <c r="M412" s="424"/>
      <c r="N412" s="424"/>
      <c r="O412" s="424"/>
    </row>
    <row r="413" spans="1:15">
      <c r="A413" s="465"/>
      <c r="B413" s="423"/>
      <c r="E413" s="424"/>
      <c r="F413" s="424"/>
      <c r="G413" s="424"/>
      <c r="H413" s="424"/>
      <c r="I413" s="424"/>
      <c r="J413" s="424"/>
      <c r="K413" s="424"/>
      <c r="L413" s="424"/>
      <c r="M413" s="424"/>
      <c r="N413" s="424"/>
      <c r="O413" s="424"/>
    </row>
    <row r="414" spans="1:15">
      <c r="A414" s="465"/>
      <c r="B414" s="423"/>
      <c r="E414" s="424"/>
      <c r="F414" s="424"/>
      <c r="G414" s="424"/>
      <c r="H414" s="424"/>
      <c r="I414" s="424"/>
      <c r="J414" s="424"/>
      <c r="K414" s="424"/>
      <c r="L414" s="424"/>
      <c r="M414" s="424"/>
      <c r="N414" s="424"/>
      <c r="O414" s="424"/>
    </row>
    <row r="415" spans="1:15">
      <c r="A415" s="465"/>
      <c r="B415" s="423"/>
      <c r="E415" s="424"/>
      <c r="F415" s="424"/>
      <c r="G415" s="424"/>
      <c r="H415" s="424"/>
      <c r="I415" s="424"/>
      <c r="J415" s="424"/>
      <c r="K415" s="424"/>
      <c r="L415" s="424"/>
      <c r="M415" s="424"/>
      <c r="N415" s="424"/>
      <c r="O415" s="424"/>
    </row>
    <row r="416" spans="1:15">
      <c r="A416" s="465"/>
      <c r="B416" s="423"/>
      <c r="E416" s="424"/>
      <c r="F416" s="424"/>
      <c r="G416" s="424"/>
      <c r="H416" s="424"/>
      <c r="I416" s="424"/>
      <c r="J416" s="424"/>
      <c r="K416" s="424"/>
      <c r="L416" s="424"/>
      <c r="M416" s="424"/>
      <c r="N416" s="424"/>
      <c r="O416" s="424"/>
    </row>
    <row r="417" spans="1:15">
      <c r="A417" s="465"/>
      <c r="B417" s="423"/>
      <c r="E417" s="424"/>
      <c r="F417" s="424"/>
      <c r="G417" s="424"/>
      <c r="H417" s="424"/>
      <c r="I417" s="424"/>
      <c r="J417" s="424"/>
      <c r="K417" s="424"/>
      <c r="L417" s="424"/>
      <c r="M417" s="424"/>
      <c r="N417" s="424"/>
      <c r="O417" s="424"/>
    </row>
    <row r="418" spans="1:15">
      <c r="A418" s="465"/>
      <c r="B418" s="423"/>
      <c r="E418" s="424"/>
      <c r="F418" s="424"/>
      <c r="G418" s="424"/>
      <c r="H418" s="424"/>
      <c r="I418" s="424"/>
      <c r="J418" s="424"/>
      <c r="K418" s="424"/>
      <c r="L418" s="424"/>
      <c r="M418" s="424"/>
      <c r="N418" s="424"/>
      <c r="O418" s="424"/>
    </row>
    <row r="419" spans="1:15">
      <c r="A419" s="465"/>
      <c r="B419" s="423"/>
      <c r="E419" s="424"/>
      <c r="F419" s="424"/>
      <c r="G419" s="424"/>
      <c r="H419" s="424"/>
      <c r="I419" s="424"/>
      <c r="J419" s="424"/>
      <c r="K419" s="424"/>
      <c r="L419" s="424"/>
      <c r="M419" s="424"/>
      <c r="N419" s="424"/>
      <c r="O419" s="424"/>
    </row>
    <row r="420" spans="1:15">
      <c r="A420" s="465"/>
      <c r="B420" s="423"/>
      <c r="E420" s="424"/>
      <c r="F420" s="424"/>
      <c r="G420" s="424"/>
      <c r="H420" s="424"/>
      <c r="I420" s="424"/>
      <c r="J420" s="424"/>
      <c r="K420" s="424"/>
      <c r="L420" s="424"/>
      <c r="M420" s="424"/>
      <c r="N420" s="424"/>
      <c r="O420" s="424"/>
    </row>
    <row r="421" spans="1:15">
      <c r="A421" s="465"/>
      <c r="B421" s="423"/>
      <c r="E421" s="424"/>
      <c r="F421" s="424"/>
      <c r="G421" s="424"/>
      <c r="H421" s="424"/>
      <c r="I421" s="424"/>
      <c r="J421" s="424"/>
      <c r="K421" s="424"/>
      <c r="L421" s="424"/>
      <c r="M421" s="424"/>
      <c r="N421" s="424"/>
      <c r="O421" s="424"/>
    </row>
    <row r="422" spans="1:15">
      <c r="A422" s="465"/>
      <c r="B422" s="423"/>
      <c r="E422" s="424"/>
      <c r="F422" s="424"/>
      <c r="G422" s="424"/>
      <c r="H422" s="424"/>
      <c r="I422" s="424"/>
      <c r="J422" s="424"/>
      <c r="K422" s="424"/>
      <c r="L422" s="424"/>
      <c r="M422" s="424"/>
      <c r="N422" s="424"/>
      <c r="O422" s="424"/>
    </row>
    <row r="423" spans="1:15">
      <c r="A423" s="465"/>
      <c r="B423" s="423"/>
      <c r="E423" s="424"/>
      <c r="F423" s="424"/>
      <c r="G423" s="424"/>
      <c r="H423" s="424"/>
      <c r="I423" s="424"/>
      <c r="J423" s="424"/>
      <c r="K423" s="424"/>
      <c r="L423" s="424"/>
      <c r="M423" s="424"/>
      <c r="N423" s="424"/>
      <c r="O423" s="424"/>
    </row>
    <row r="424" spans="1:15">
      <c r="A424" s="465"/>
      <c r="B424" s="423"/>
      <c r="E424" s="424"/>
      <c r="F424" s="424"/>
      <c r="G424" s="424"/>
      <c r="H424" s="424"/>
      <c r="I424" s="424"/>
      <c r="J424" s="424"/>
      <c r="K424" s="424"/>
      <c r="L424" s="424"/>
      <c r="M424" s="424"/>
      <c r="N424" s="424"/>
      <c r="O424" s="424"/>
    </row>
    <row r="425" spans="1:15">
      <c r="A425" s="465"/>
      <c r="B425" s="423"/>
      <c r="E425" s="424"/>
      <c r="F425" s="424"/>
      <c r="G425" s="424"/>
      <c r="H425" s="424"/>
      <c r="I425" s="424"/>
      <c r="J425" s="424"/>
      <c r="K425" s="424"/>
      <c r="L425" s="424"/>
      <c r="M425" s="424"/>
      <c r="N425" s="424"/>
      <c r="O425" s="424"/>
    </row>
    <row r="426" spans="1:15">
      <c r="A426" s="465"/>
      <c r="B426" s="423"/>
      <c r="E426" s="424"/>
      <c r="F426" s="424"/>
      <c r="G426" s="424"/>
      <c r="H426" s="424"/>
      <c r="I426" s="424"/>
      <c r="J426" s="424"/>
      <c r="K426" s="424"/>
      <c r="L426" s="424"/>
      <c r="M426" s="424"/>
      <c r="N426" s="424"/>
      <c r="O426" s="424"/>
    </row>
    <row r="427" spans="1:15">
      <c r="A427" s="465"/>
      <c r="B427" s="423"/>
      <c r="E427" s="424"/>
      <c r="F427" s="424"/>
      <c r="G427" s="424"/>
      <c r="H427" s="424"/>
      <c r="I427" s="424"/>
      <c r="J427" s="424"/>
      <c r="K427" s="424"/>
      <c r="L427" s="424"/>
      <c r="M427" s="424"/>
      <c r="N427" s="424"/>
      <c r="O427" s="424"/>
    </row>
    <row r="428" spans="1:15">
      <c r="A428" s="465"/>
      <c r="B428" s="423"/>
      <c r="E428" s="424"/>
      <c r="F428" s="424"/>
      <c r="G428" s="424"/>
      <c r="H428" s="424"/>
      <c r="I428" s="424"/>
      <c r="J428" s="424"/>
      <c r="K428" s="424"/>
      <c r="L428" s="424"/>
      <c r="M428" s="424"/>
      <c r="N428" s="424"/>
      <c r="O428" s="424"/>
    </row>
    <row r="429" spans="1:15">
      <c r="A429" s="465"/>
      <c r="B429" s="423"/>
      <c r="E429" s="424"/>
      <c r="F429" s="424"/>
      <c r="G429" s="424"/>
      <c r="H429" s="424"/>
      <c r="I429" s="424"/>
      <c r="J429" s="424"/>
      <c r="K429" s="424"/>
      <c r="L429" s="424"/>
      <c r="M429" s="424"/>
      <c r="N429" s="424"/>
      <c r="O429" s="424"/>
    </row>
    <row r="430" spans="1:15">
      <c r="A430" s="465"/>
      <c r="B430" s="423"/>
      <c r="E430" s="424"/>
      <c r="F430" s="424"/>
      <c r="G430" s="424"/>
      <c r="H430" s="424"/>
      <c r="I430" s="424"/>
      <c r="J430" s="424"/>
      <c r="K430" s="424"/>
      <c r="L430" s="424"/>
      <c r="M430" s="424"/>
      <c r="N430" s="424"/>
      <c r="O430" s="424"/>
    </row>
    <row r="431" spans="1:15">
      <c r="A431" s="465"/>
      <c r="B431" s="423"/>
      <c r="E431" s="424"/>
      <c r="F431" s="424"/>
      <c r="G431" s="424"/>
      <c r="H431" s="424"/>
      <c r="I431" s="424"/>
      <c r="J431" s="424"/>
      <c r="K431" s="424"/>
      <c r="L431" s="424"/>
      <c r="M431" s="424"/>
      <c r="N431" s="424"/>
      <c r="O431" s="424"/>
    </row>
    <row r="432" spans="1:15">
      <c r="A432" s="465"/>
      <c r="B432" s="423"/>
      <c r="E432" s="424"/>
      <c r="F432" s="424"/>
      <c r="G432" s="424"/>
      <c r="H432" s="424"/>
      <c r="I432" s="424"/>
      <c r="J432" s="424"/>
      <c r="K432" s="424"/>
      <c r="L432" s="424"/>
      <c r="M432" s="424"/>
      <c r="N432" s="424"/>
      <c r="O432" s="424"/>
    </row>
    <row r="433" spans="1:15">
      <c r="A433" s="465"/>
      <c r="B433" s="423"/>
      <c r="E433" s="424"/>
      <c r="F433" s="424"/>
      <c r="G433" s="424"/>
      <c r="H433" s="424"/>
      <c r="I433" s="424"/>
      <c r="J433" s="424"/>
      <c r="K433" s="424"/>
      <c r="L433" s="424"/>
      <c r="M433" s="424"/>
      <c r="N433" s="424"/>
      <c r="O433" s="424"/>
    </row>
    <row r="434" spans="1:15">
      <c r="A434" s="465"/>
      <c r="B434" s="423"/>
      <c r="E434" s="424"/>
      <c r="F434" s="424"/>
      <c r="G434" s="424"/>
      <c r="H434" s="424"/>
      <c r="I434" s="424"/>
      <c r="J434" s="424"/>
      <c r="K434" s="424"/>
      <c r="L434" s="424"/>
      <c r="M434" s="424"/>
      <c r="N434" s="424"/>
      <c r="O434" s="424"/>
    </row>
    <row r="435" spans="1:15">
      <c r="A435" s="465"/>
      <c r="B435" s="423"/>
      <c r="E435" s="424"/>
      <c r="F435" s="424"/>
      <c r="G435" s="424"/>
      <c r="H435" s="424"/>
      <c r="I435" s="424"/>
      <c r="J435" s="424"/>
      <c r="K435" s="424"/>
      <c r="L435" s="424"/>
      <c r="M435" s="424"/>
      <c r="N435" s="424"/>
      <c r="O435" s="424"/>
    </row>
    <row r="436" spans="1:15">
      <c r="A436" s="465"/>
      <c r="B436" s="423"/>
      <c r="E436" s="424"/>
      <c r="F436" s="424"/>
      <c r="G436" s="424"/>
      <c r="H436" s="424"/>
      <c r="I436" s="424"/>
      <c r="J436" s="424"/>
      <c r="K436" s="424"/>
      <c r="L436" s="424"/>
      <c r="M436" s="424"/>
      <c r="N436" s="424"/>
      <c r="O436" s="424"/>
    </row>
    <row r="437" spans="1:15">
      <c r="A437" s="465"/>
      <c r="B437" s="423"/>
      <c r="E437" s="424"/>
      <c r="F437" s="424"/>
      <c r="G437" s="424"/>
      <c r="H437" s="424"/>
      <c r="I437" s="424"/>
      <c r="J437" s="424"/>
      <c r="K437" s="424"/>
      <c r="L437" s="424"/>
      <c r="M437" s="424"/>
      <c r="N437" s="424"/>
      <c r="O437" s="424"/>
    </row>
    <row r="438" spans="1:15">
      <c r="A438" s="465"/>
      <c r="B438" s="423"/>
      <c r="E438" s="424"/>
      <c r="F438" s="424"/>
      <c r="G438" s="424"/>
      <c r="H438" s="424"/>
      <c r="I438" s="424"/>
      <c r="J438" s="424"/>
      <c r="K438" s="424"/>
      <c r="L438" s="424"/>
      <c r="M438" s="424"/>
      <c r="N438" s="424"/>
      <c r="O438" s="424"/>
    </row>
    <row r="439" spans="1:15">
      <c r="A439" s="465"/>
      <c r="B439" s="423"/>
      <c r="E439" s="424"/>
      <c r="F439" s="424"/>
      <c r="G439" s="424"/>
      <c r="H439" s="424"/>
      <c r="I439" s="424"/>
      <c r="J439" s="424"/>
      <c r="K439" s="424"/>
      <c r="L439" s="424"/>
      <c r="M439" s="424"/>
      <c r="N439" s="424"/>
      <c r="O439" s="424"/>
    </row>
    <row r="440" spans="1:15">
      <c r="A440" s="465"/>
      <c r="B440" s="423"/>
      <c r="E440" s="424"/>
      <c r="F440" s="424"/>
      <c r="G440" s="424"/>
      <c r="H440" s="424"/>
      <c r="I440" s="424"/>
      <c r="J440" s="424"/>
      <c r="K440" s="424"/>
      <c r="L440" s="424"/>
      <c r="M440" s="424"/>
      <c r="N440" s="424"/>
      <c r="O440" s="424"/>
    </row>
    <row r="441" spans="1:15">
      <c r="A441" s="465"/>
      <c r="B441" s="423"/>
      <c r="E441" s="424"/>
      <c r="F441" s="424"/>
      <c r="G441" s="424"/>
      <c r="H441" s="424"/>
      <c r="I441" s="424"/>
      <c r="J441" s="424"/>
      <c r="K441" s="424"/>
      <c r="L441" s="424"/>
      <c r="M441" s="424"/>
      <c r="N441" s="424"/>
      <c r="O441" s="424"/>
    </row>
    <row r="442" spans="1:15">
      <c r="A442" s="465"/>
      <c r="B442" s="423"/>
      <c r="E442" s="424"/>
      <c r="F442" s="424"/>
      <c r="G442" s="424"/>
      <c r="H442" s="424"/>
      <c r="I442" s="424"/>
      <c r="J442" s="424"/>
      <c r="K442" s="424"/>
      <c r="L442" s="424"/>
      <c r="M442" s="424"/>
      <c r="N442" s="424"/>
      <c r="O442" s="424"/>
    </row>
    <row r="443" spans="1:15">
      <c r="A443" s="465"/>
      <c r="B443" s="423"/>
      <c r="E443" s="424"/>
      <c r="F443" s="424"/>
      <c r="G443" s="424"/>
      <c r="H443" s="424"/>
      <c r="I443" s="424"/>
      <c r="J443" s="424"/>
      <c r="K443" s="424"/>
      <c r="L443" s="424"/>
      <c r="M443" s="424"/>
      <c r="N443" s="424"/>
      <c r="O443" s="424"/>
    </row>
    <row r="444" spans="1:15">
      <c r="A444" s="465"/>
      <c r="B444" s="423"/>
      <c r="E444" s="424"/>
      <c r="F444" s="424"/>
      <c r="G444" s="424"/>
      <c r="H444" s="424"/>
      <c r="I444" s="424"/>
      <c r="J444" s="424"/>
      <c r="K444" s="424"/>
      <c r="L444" s="424"/>
      <c r="M444" s="424"/>
      <c r="N444" s="424"/>
      <c r="O444" s="424"/>
    </row>
    <row r="445" spans="1:15">
      <c r="A445" s="465"/>
      <c r="B445" s="423"/>
      <c r="E445" s="424"/>
      <c r="F445" s="424"/>
      <c r="G445" s="424"/>
      <c r="H445" s="424"/>
      <c r="I445" s="424"/>
      <c r="J445" s="424"/>
      <c r="K445" s="424"/>
      <c r="L445" s="424"/>
      <c r="M445" s="424"/>
      <c r="N445" s="424"/>
      <c r="O445" s="424"/>
    </row>
    <row r="446" spans="1:15">
      <c r="A446" s="465"/>
      <c r="B446" s="423"/>
      <c r="E446" s="424"/>
      <c r="F446" s="424"/>
      <c r="G446" s="424"/>
      <c r="H446" s="424"/>
      <c r="I446" s="424"/>
      <c r="J446" s="424"/>
      <c r="K446" s="424"/>
      <c r="L446" s="424"/>
      <c r="M446" s="424"/>
      <c r="N446" s="424"/>
      <c r="O446" s="424"/>
    </row>
    <row r="447" spans="1:15">
      <c r="A447" s="465"/>
      <c r="B447" s="423"/>
      <c r="E447" s="424"/>
      <c r="F447" s="424"/>
      <c r="G447" s="424"/>
      <c r="H447" s="424"/>
      <c r="I447" s="424"/>
      <c r="J447" s="424"/>
      <c r="K447" s="424"/>
      <c r="L447" s="424"/>
      <c r="M447" s="424"/>
      <c r="N447" s="424"/>
      <c r="O447" s="424"/>
    </row>
    <row r="448" spans="1:15">
      <c r="A448" s="465"/>
      <c r="B448" s="423"/>
      <c r="E448" s="424"/>
      <c r="F448" s="424"/>
      <c r="G448" s="424"/>
      <c r="H448" s="424"/>
      <c r="I448" s="424"/>
      <c r="J448" s="424"/>
      <c r="K448" s="424"/>
      <c r="L448" s="424"/>
      <c r="M448" s="424"/>
      <c r="N448" s="424"/>
      <c r="O448" s="424"/>
    </row>
    <row r="449" spans="1:15">
      <c r="A449" s="465"/>
      <c r="B449" s="423"/>
      <c r="E449" s="424"/>
      <c r="F449" s="424"/>
      <c r="G449" s="424"/>
      <c r="H449" s="424"/>
      <c r="I449" s="424"/>
      <c r="J449" s="424"/>
      <c r="K449" s="424"/>
      <c r="L449" s="424"/>
      <c r="M449" s="424"/>
      <c r="N449" s="424"/>
      <c r="O449" s="424"/>
    </row>
    <row r="450" spans="1:15">
      <c r="A450" s="465"/>
      <c r="B450" s="423"/>
      <c r="E450" s="424"/>
      <c r="F450" s="424"/>
      <c r="G450" s="424"/>
      <c r="H450" s="424"/>
      <c r="I450" s="424"/>
      <c r="J450" s="424"/>
      <c r="K450" s="424"/>
      <c r="L450" s="424"/>
      <c r="M450" s="424"/>
      <c r="N450" s="424"/>
      <c r="O450" s="424"/>
    </row>
    <row r="451" spans="1:15">
      <c r="A451" s="465"/>
      <c r="B451" s="423"/>
      <c r="E451" s="424"/>
      <c r="F451" s="424"/>
      <c r="G451" s="424"/>
      <c r="H451" s="424"/>
      <c r="I451" s="424"/>
      <c r="J451" s="424"/>
      <c r="K451" s="424"/>
      <c r="L451" s="424"/>
      <c r="M451" s="424"/>
      <c r="N451" s="424"/>
      <c r="O451" s="424"/>
    </row>
    <row r="452" spans="1:15">
      <c r="A452" s="465"/>
      <c r="B452" s="423"/>
      <c r="E452" s="424"/>
      <c r="F452" s="424"/>
      <c r="G452" s="424"/>
      <c r="H452" s="424"/>
      <c r="I452" s="424"/>
      <c r="J452" s="424"/>
      <c r="K452" s="424"/>
      <c r="L452" s="424"/>
      <c r="M452" s="424"/>
      <c r="N452" s="424"/>
      <c r="O452" s="424"/>
    </row>
    <row r="453" spans="1:15">
      <c r="A453" s="465"/>
      <c r="B453" s="423"/>
      <c r="E453" s="424"/>
      <c r="F453" s="424"/>
      <c r="G453" s="424"/>
      <c r="H453" s="424"/>
      <c r="I453" s="424"/>
      <c r="J453" s="424"/>
      <c r="K453" s="424"/>
      <c r="L453" s="424"/>
      <c r="M453" s="424"/>
      <c r="N453" s="424"/>
      <c r="O453" s="424"/>
    </row>
    <row r="454" spans="1:15">
      <c r="A454" s="465"/>
      <c r="B454" s="423"/>
      <c r="E454" s="424"/>
      <c r="F454" s="424"/>
      <c r="G454" s="424"/>
      <c r="H454" s="424"/>
      <c r="I454" s="424"/>
      <c r="J454" s="424"/>
      <c r="K454" s="424"/>
      <c r="L454" s="424"/>
      <c r="M454" s="424"/>
      <c r="N454" s="424"/>
      <c r="O454" s="424"/>
    </row>
    <row r="455" spans="1:15">
      <c r="A455" s="465"/>
      <c r="B455" s="423"/>
      <c r="E455" s="424"/>
      <c r="F455" s="424"/>
      <c r="G455" s="424"/>
      <c r="H455" s="424"/>
      <c r="I455" s="424"/>
      <c r="J455" s="424"/>
      <c r="K455" s="424"/>
      <c r="L455" s="424"/>
      <c r="M455" s="424"/>
      <c r="N455" s="424"/>
      <c r="O455" s="424"/>
    </row>
    <row r="456" spans="1:15">
      <c r="A456" s="465"/>
      <c r="B456" s="423"/>
      <c r="E456" s="424"/>
      <c r="F456" s="424"/>
      <c r="G456" s="424"/>
      <c r="H456" s="424"/>
      <c r="I456" s="424"/>
      <c r="J456" s="424"/>
      <c r="K456" s="424"/>
      <c r="L456" s="424"/>
      <c r="M456" s="424"/>
      <c r="N456" s="424"/>
      <c r="O456" s="424"/>
    </row>
    <row r="457" spans="1:15">
      <c r="A457" s="465"/>
      <c r="B457" s="423"/>
      <c r="E457" s="424"/>
      <c r="F457" s="424"/>
      <c r="G457" s="424"/>
      <c r="H457" s="424"/>
      <c r="I457" s="424"/>
      <c r="J457" s="424"/>
      <c r="K457" s="424"/>
      <c r="L457" s="424"/>
      <c r="M457" s="424"/>
      <c r="N457" s="424"/>
      <c r="O457" s="424"/>
    </row>
    <row r="458" spans="1:15">
      <c r="A458" s="465"/>
      <c r="B458" s="423"/>
      <c r="E458" s="424"/>
      <c r="F458" s="424"/>
      <c r="G458" s="424"/>
      <c r="H458" s="424"/>
      <c r="I458" s="424"/>
      <c r="J458" s="424"/>
      <c r="K458" s="424"/>
      <c r="L458" s="424"/>
      <c r="M458" s="424"/>
      <c r="N458" s="424"/>
      <c r="O458" s="424"/>
    </row>
    <row r="459" spans="1:15">
      <c r="A459" s="465"/>
      <c r="B459" s="423"/>
      <c r="E459" s="424"/>
      <c r="F459" s="424"/>
      <c r="G459" s="424"/>
      <c r="H459" s="424"/>
      <c r="I459" s="424"/>
      <c r="J459" s="424"/>
      <c r="K459" s="424"/>
      <c r="L459" s="424"/>
      <c r="M459" s="424"/>
      <c r="N459" s="424"/>
      <c r="O459" s="424"/>
    </row>
    <row r="460" spans="1:15">
      <c r="A460" s="465"/>
      <c r="B460" s="423"/>
      <c r="E460" s="424"/>
      <c r="F460" s="424"/>
      <c r="G460" s="424"/>
      <c r="H460" s="424"/>
      <c r="I460" s="424"/>
      <c r="J460" s="424"/>
      <c r="K460" s="424"/>
      <c r="L460" s="424"/>
      <c r="M460" s="424"/>
      <c r="N460" s="424"/>
      <c r="O460" s="424"/>
    </row>
    <row r="461" spans="1:15">
      <c r="A461" s="465"/>
      <c r="B461" s="423"/>
      <c r="E461" s="424"/>
      <c r="F461" s="424"/>
      <c r="G461" s="424"/>
      <c r="H461" s="424"/>
      <c r="I461" s="424"/>
      <c r="J461" s="424"/>
      <c r="K461" s="424"/>
      <c r="L461" s="424"/>
      <c r="M461" s="424"/>
      <c r="N461" s="424"/>
      <c r="O461" s="424"/>
    </row>
    <row r="462" spans="1:15">
      <c r="A462" s="465"/>
      <c r="B462" s="423"/>
      <c r="E462" s="424"/>
      <c r="F462" s="424"/>
      <c r="G462" s="424"/>
      <c r="H462" s="424"/>
      <c r="I462" s="424"/>
      <c r="J462" s="424"/>
      <c r="K462" s="424"/>
      <c r="L462" s="424"/>
      <c r="M462" s="424"/>
      <c r="N462" s="424"/>
      <c r="O462" s="424"/>
    </row>
    <row r="463" spans="1:15">
      <c r="A463" s="465"/>
      <c r="B463" s="423"/>
      <c r="E463" s="424"/>
      <c r="F463" s="424"/>
      <c r="G463" s="424"/>
      <c r="H463" s="424"/>
      <c r="I463" s="424"/>
      <c r="J463" s="424"/>
      <c r="K463" s="424"/>
      <c r="L463" s="424"/>
      <c r="M463" s="424"/>
      <c r="N463" s="424"/>
      <c r="O463" s="424"/>
    </row>
    <row r="464" spans="1:15">
      <c r="A464" s="465"/>
      <c r="B464" s="423"/>
      <c r="E464" s="424"/>
      <c r="F464" s="424"/>
      <c r="G464" s="424"/>
      <c r="H464" s="424"/>
      <c r="I464" s="424"/>
      <c r="J464" s="424"/>
      <c r="K464" s="424"/>
      <c r="L464" s="424"/>
      <c r="M464" s="424"/>
      <c r="N464" s="424"/>
      <c r="O464" s="424"/>
    </row>
    <row r="465" spans="1:15">
      <c r="A465" s="465"/>
      <c r="B465" s="423"/>
      <c r="E465" s="424"/>
      <c r="F465" s="424"/>
      <c r="G465" s="424"/>
      <c r="H465" s="424"/>
      <c r="I465" s="424"/>
      <c r="J465" s="424"/>
      <c r="K465" s="424"/>
      <c r="L465" s="424"/>
      <c r="M465" s="424"/>
      <c r="N465" s="424"/>
      <c r="O465" s="424"/>
    </row>
    <row r="466" spans="1:15">
      <c r="A466" s="465"/>
      <c r="B466" s="423"/>
      <c r="E466" s="424"/>
      <c r="F466" s="424"/>
      <c r="G466" s="424"/>
      <c r="H466" s="424"/>
      <c r="I466" s="424"/>
      <c r="J466" s="424"/>
      <c r="K466" s="424"/>
      <c r="L466" s="424"/>
      <c r="M466" s="424"/>
      <c r="N466" s="424"/>
      <c r="O466" s="424"/>
    </row>
    <row r="467" spans="1:15">
      <c r="A467" s="465"/>
      <c r="B467" s="423"/>
      <c r="E467" s="424"/>
      <c r="F467" s="424"/>
      <c r="G467" s="424"/>
      <c r="H467" s="424"/>
      <c r="I467" s="424"/>
      <c r="J467" s="424"/>
      <c r="K467" s="424"/>
      <c r="L467" s="424"/>
      <c r="M467" s="424"/>
      <c r="N467" s="424"/>
      <c r="O467" s="424"/>
    </row>
    <row r="468" spans="1:15">
      <c r="A468" s="465"/>
      <c r="B468" s="423"/>
      <c r="E468" s="424"/>
      <c r="F468" s="424"/>
      <c r="G468" s="424"/>
      <c r="H468" s="424"/>
      <c r="I468" s="424"/>
      <c r="J468" s="424"/>
      <c r="K468" s="424"/>
      <c r="L468" s="424"/>
      <c r="M468" s="424"/>
      <c r="N468" s="424"/>
      <c r="O468" s="424"/>
    </row>
    <row r="469" spans="1:15">
      <c r="A469" s="465"/>
      <c r="B469" s="423"/>
      <c r="E469" s="424"/>
      <c r="F469" s="424"/>
      <c r="G469" s="424"/>
      <c r="H469" s="424"/>
      <c r="I469" s="424"/>
      <c r="J469" s="424"/>
      <c r="K469" s="424"/>
      <c r="L469" s="424"/>
      <c r="M469" s="424"/>
      <c r="N469" s="424"/>
      <c r="O469" s="424"/>
    </row>
    <row r="470" spans="1:15">
      <c r="A470" s="465"/>
      <c r="B470" s="423"/>
      <c r="E470" s="424"/>
      <c r="F470" s="424"/>
      <c r="G470" s="424"/>
      <c r="H470" s="424"/>
      <c r="I470" s="424"/>
      <c r="J470" s="424"/>
      <c r="K470" s="424"/>
      <c r="L470" s="424"/>
      <c r="M470" s="424"/>
      <c r="N470" s="424"/>
      <c r="O470" s="424"/>
    </row>
    <row r="471" spans="1:15">
      <c r="A471" s="465"/>
      <c r="B471" s="423"/>
      <c r="E471" s="424"/>
      <c r="F471" s="424"/>
      <c r="G471" s="424"/>
      <c r="H471" s="424"/>
      <c r="I471" s="424"/>
      <c r="J471" s="424"/>
      <c r="K471" s="424"/>
      <c r="L471" s="424"/>
      <c r="M471" s="424"/>
      <c r="N471" s="424"/>
      <c r="O471" s="424"/>
    </row>
    <row r="472" spans="1:15">
      <c r="A472" s="465"/>
      <c r="B472" s="423"/>
      <c r="E472" s="424"/>
      <c r="F472" s="424"/>
      <c r="G472" s="424"/>
      <c r="H472" s="424"/>
      <c r="I472" s="424"/>
      <c r="J472" s="424"/>
      <c r="K472" s="424"/>
      <c r="L472" s="424"/>
      <c r="M472" s="424"/>
      <c r="N472" s="424"/>
      <c r="O472" s="424"/>
    </row>
    <row r="473" spans="1:15">
      <c r="A473" s="465"/>
      <c r="B473" s="423"/>
      <c r="E473" s="424"/>
      <c r="F473" s="424"/>
      <c r="G473" s="424"/>
      <c r="H473" s="424"/>
      <c r="I473" s="424"/>
      <c r="J473" s="424"/>
      <c r="K473" s="424"/>
      <c r="L473" s="424"/>
      <c r="M473" s="424"/>
      <c r="N473" s="424"/>
      <c r="O473" s="424"/>
    </row>
    <row r="474" spans="1:15">
      <c r="A474" s="465"/>
      <c r="B474" s="423"/>
      <c r="E474" s="424"/>
      <c r="F474" s="424"/>
      <c r="G474" s="424"/>
      <c r="H474" s="424"/>
      <c r="I474" s="424"/>
      <c r="J474" s="424"/>
      <c r="K474" s="424"/>
      <c r="L474" s="424"/>
      <c r="M474" s="424"/>
      <c r="N474" s="424"/>
      <c r="O474" s="424"/>
    </row>
    <row r="475" spans="1:15">
      <c r="A475" s="465"/>
      <c r="B475" s="423"/>
      <c r="E475" s="424"/>
      <c r="F475" s="424"/>
      <c r="G475" s="424"/>
      <c r="H475" s="424"/>
      <c r="I475" s="424"/>
      <c r="J475" s="424"/>
      <c r="K475" s="424"/>
      <c r="L475" s="424"/>
      <c r="M475" s="424"/>
      <c r="N475" s="424"/>
      <c r="O475" s="424"/>
    </row>
    <row r="476" spans="1:15">
      <c r="A476" s="465"/>
      <c r="B476" s="423"/>
      <c r="E476" s="424"/>
      <c r="F476" s="424"/>
      <c r="G476" s="424"/>
      <c r="H476" s="424"/>
      <c r="I476" s="424"/>
      <c r="J476" s="424"/>
      <c r="K476" s="424"/>
      <c r="L476" s="424"/>
      <c r="M476" s="424"/>
      <c r="N476" s="424"/>
      <c r="O476" s="424"/>
    </row>
    <row r="477" spans="1:15">
      <c r="A477" s="465"/>
      <c r="B477" s="423"/>
      <c r="E477" s="424"/>
      <c r="F477" s="424"/>
      <c r="G477" s="424"/>
      <c r="H477" s="424"/>
      <c r="I477" s="424"/>
      <c r="J477" s="424"/>
      <c r="K477" s="424"/>
      <c r="L477" s="424"/>
      <c r="M477" s="424"/>
      <c r="N477" s="424"/>
      <c r="O477" s="424"/>
    </row>
    <row r="478" spans="1:15">
      <c r="A478" s="465"/>
      <c r="B478" s="423"/>
      <c r="E478" s="424"/>
      <c r="F478" s="424"/>
      <c r="G478" s="424"/>
      <c r="H478" s="424"/>
      <c r="I478" s="424"/>
      <c r="J478" s="424"/>
      <c r="K478" s="424"/>
      <c r="L478" s="424"/>
      <c r="M478" s="424"/>
      <c r="N478" s="424"/>
      <c r="O478" s="424"/>
    </row>
    <row r="479" spans="1:15">
      <c r="A479" s="465"/>
      <c r="B479" s="423"/>
      <c r="E479" s="424"/>
      <c r="F479" s="424"/>
      <c r="G479" s="424"/>
      <c r="H479" s="424"/>
      <c r="I479" s="424"/>
      <c r="J479" s="424"/>
      <c r="K479" s="424"/>
      <c r="L479" s="424"/>
      <c r="M479" s="424"/>
      <c r="N479" s="424"/>
      <c r="O479" s="424"/>
    </row>
    <row r="480" spans="1:15">
      <c r="A480" s="465"/>
      <c r="B480" s="423"/>
      <c r="E480" s="424"/>
      <c r="F480" s="424"/>
      <c r="G480" s="424"/>
      <c r="H480" s="424"/>
      <c r="I480" s="424"/>
      <c r="J480" s="424"/>
      <c r="K480" s="424"/>
      <c r="L480" s="424"/>
      <c r="M480" s="424"/>
      <c r="N480" s="424"/>
      <c r="O480" s="424"/>
    </row>
    <row r="481" spans="1:15">
      <c r="A481" s="465"/>
      <c r="B481" s="423"/>
      <c r="E481" s="424"/>
      <c r="F481" s="424"/>
      <c r="G481" s="424"/>
      <c r="H481" s="424"/>
      <c r="I481" s="424"/>
      <c r="J481" s="424"/>
      <c r="K481" s="424"/>
      <c r="L481" s="424"/>
      <c r="M481" s="424"/>
      <c r="N481" s="424"/>
      <c r="O481" s="424"/>
    </row>
    <row r="482" spans="1:15">
      <c r="A482" s="465"/>
      <c r="B482" s="423"/>
      <c r="E482" s="424"/>
      <c r="F482" s="424"/>
      <c r="G482" s="424"/>
      <c r="H482" s="424"/>
      <c r="I482" s="424"/>
      <c r="J482" s="424"/>
      <c r="K482" s="424"/>
      <c r="L482" s="424"/>
      <c r="M482" s="424"/>
      <c r="N482" s="424"/>
      <c r="O482" s="424"/>
    </row>
    <row r="483" spans="1:15">
      <c r="A483" s="465"/>
      <c r="B483" s="423"/>
      <c r="E483" s="424"/>
      <c r="F483" s="424"/>
      <c r="G483" s="424"/>
      <c r="H483" s="424"/>
      <c r="I483" s="424"/>
      <c r="J483" s="424"/>
      <c r="K483" s="424"/>
      <c r="L483" s="424"/>
      <c r="M483" s="424"/>
      <c r="N483" s="424"/>
      <c r="O483" s="424"/>
    </row>
    <row r="484" spans="1:15">
      <c r="A484" s="465"/>
      <c r="B484" s="423"/>
      <c r="E484" s="424"/>
      <c r="F484" s="424"/>
      <c r="G484" s="424"/>
      <c r="H484" s="424"/>
      <c r="I484" s="424"/>
      <c r="J484" s="424"/>
      <c r="K484" s="424"/>
      <c r="L484" s="424"/>
      <c r="M484" s="424"/>
      <c r="N484" s="424"/>
      <c r="O484" s="424"/>
    </row>
    <row r="485" spans="1:15">
      <c r="A485" s="465"/>
      <c r="B485" s="423"/>
      <c r="E485" s="424"/>
      <c r="F485" s="424"/>
      <c r="G485" s="424"/>
      <c r="H485" s="424"/>
      <c r="I485" s="424"/>
      <c r="J485" s="424"/>
      <c r="K485" s="424"/>
      <c r="L485" s="424"/>
      <c r="M485" s="424"/>
      <c r="N485" s="424"/>
      <c r="O485" s="424"/>
    </row>
    <row r="486" spans="1:15">
      <c r="A486" s="465"/>
      <c r="B486" s="423"/>
      <c r="E486" s="424"/>
      <c r="F486" s="424"/>
      <c r="G486" s="424"/>
      <c r="H486" s="424"/>
      <c r="I486" s="424"/>
      <c r="J486" s="424"/>
      <c r="K486" s="424"/>
      <c r="L486" s="424"/>
      <c r="M486" s="424"/>
      <c r="N486" s="424"/>
      <c r="O486" s="424"/>
    </row>
    <row r="487" spans="1:15">
      <c r="A487" s="465"/>
      <c r="B487" s="423"/>
      <c r="E487" s="424"/>
      <c r="F487" s="424"/>
      <c r="G487" s="424"/>
      <c r="H487" s="424"/>
      <c r="I487" s="424"/>
      <c r="J487" s="424"/>
      <c r="K487" s="424"/>
      <c r="L487" s="424"/>
      <c r="M487" s="424"/>
      <c r="N487" s="424"/>
      <c r="O487" s="424"/>
    </row>
    <row r="488" spans="1:15">
      <c r="A488" s="465"/>
      <c r="B488" s="423"/>
      <c r="E488" s="424"/>
      <c r="F488" s="424"/>
      <c r="G488" s="424"/>
      <c r="H488" s="424"/>
      <c r="I488" s="424"/>
      <c r="J488" s="424"/>
      <c r="K488" s="424"/>
      <c r="L488" s="424"/>
      <c r="M488" s="424"/>
      <c r="N488" s="424"/>
      <c r="O488" s="424"/>
    </row>
    <row r="489" spans="1:15">
      <c r="A489" s="465"/>
      <c r="B489" s="423"/>
      <c r="E489" s="424"/>
      <c r="F489" s="424"/>
      <c r="G489" s="424"/>
      <c r="H489" s="424"/>
      <c r="I489" s="424"/>
      <c r="J489" s="424"/>
      <c r="K489" s="424"/>
      <c r="L489" s="424"/>
      <c r="M489" s="424"/>
      <c r="N489" s="424"/>
      <c r="O489" s="424"/>
    </row>
    <row r="490" spans="1:15">
      <c r="A490" s="465"/>
      <c r="B490" s="423"/>
      <c r="E490" s="424"/>
      <c r="F490" s="424"/>
      <c r="G490" s="424"/>
      <c r="H490" s="424"/>
      <c r="I490" s="424"/>
      <c r="J490" s="424"/>
      <c r="K490" s="424"/>
      <c r="L490" s="424"/>
      <c r="M490" s="424"/>
      <c r="N490" s="424"/>
      <c r="O490" s="424"/>
    </row>
    <row r="491" spans="1:15">
      <c r="A491" s="465"/>
      <c r="B491" s="423"/>
      <c r="E491" s="424"/>
      <c r="F491" s="424"/>
      <c r="G491" s="424"/>
      <c r="H491" s="424"/>
      <c r="I491" s="424"/>
      <c r="J491" s="424"/>
      <c r="K491" s="424"/>
      <c r="L491" s="424"/>
      <c r="M491" s="424"/>
      <c r="N491" s="424"/>
      <c r="O491" s="424"/>
    </row>
    <row r="492" spans="1:15">
      <c r="A492" s="465"/>
      <c r="B492" s="423"/>
      <c r="E492" s="424"/>
      <c r="F492" s="424"/>
      <c r="G492" s="424"/>
      <c r="H492" s="424"/>
      <c r="I492" s="424"/>
      <c r="J492" s="424"/>
      <c r="K492" s="424"/>
      <c r="L492" s="424"/>
      <c r="M492" s="424"/>
      <c r="N492" s="424"/>
      <c r="O492" s="424"/>
    </row>
    <row r="493" spans="1:15">
      <c r="A493" s="465"/>
      <c r="B493" s="423"/>
      <c r="E493" s="424"/>
      <c r="F493" s="424"/>
      <c r="G493" s="424"/>
      <c r="H493" s="424"/>
      <c r="I493" s="424"/>
      <c r="J493" s="424"/>
      <c r="K493" s="424"/>
      <c r="L493" s="424"/>
      <c r="M493" s="424"/>
      <c r="N493" s="424"/>
      <c r="O493" s="424"/>
    </row>
    <row r="494" spans="1:15">
      <c r="A494" s="465"/>
      <c r="B494" s="423"/>
      <c r="E494" s="424"/>
      <c r="F494" s="424"/>
      <c r="G494" s="424"/>
      <c r="H494" s="424"/>
      <c r="I494" s="424"/>
      <c r="J494" s="424"/>
      <c r="K494" s="424"/>
      <c r="L494" s="424"/>
      <c r="M494" s="424"/>
      <c r="N494" s="424"/>
      <c r="O494" s="424"/>
    </row>
    <row r="495" spans="1:15">
      <c r="A495" s="465"/>
      <c r="B495" s="423"/>
      <c r="E495" s="424"/>
      <c r="F495" s="424"/>
      <c r="G495" s="424"/>
      <c r="H495" s="424"/>
      <c r="I495" s="424"/>
      <c r="J495" s="424"/>
      <c r="K495" s="424"/>
      <c r="L495" s="424"/>
      <c r="M495" s="424"/>
      <c r="N495" s="424"/>
      <c r="O495" s="424"/>
    </row>
    <row r="496" spans="1:15">
      <c r="A496" s="465"/>
      <c r="B496" s="423"/>
      <c r="E496" s="424"/>
      <c r="F496" s="424"/>
      <c r="G496" s="424"/>
      <c r="H496" s="424"/>
      <c r="I496" s="424"/>
      <c r="J496" s="424"/>
      <c r="K496" s="424"/>
      <c r="L496" s="424"/>
      <c r="M496" s="424"/>
      <c r="N496" s="424"/>
      <c r="O496" s="424"/>
    </row>
    <row r="497" spans="1:15">
      <c r="A497" s="465"/>
      <c r="B497" s="423"/>
      <c r="E497" s="424"/>
      <c r="F497" s="424"/>
      <c r="G497" s="424"/>
      <c r="H497" s="424"/>
      <c r="I497" s="424"/>
      <c r="J497" s="424"/>
      <c r="K497" s="424"/>
      <c r="L497" s="424"/>
      <c r="M497" s="424"/>
      <c r="N497" s="424"/>
      <c r="O497" s="424"/>
    </row>
    <row r="498" spans="1:15">
      <c r="A498" s="465"/>
      <c r="B498" s="423"/>
      <c r="E498" s="424"/>
      <c r="F498" s="424"/>
      <c r="G498" s="424"/>
      <c r="H498" s="424"/>
      <c r="I498" s="424"/>
      <c r="J498" s="424"/>
      <c r="K498" s="424"/>
      <c r="L498" s="424"/>
      <c r="M498" s="424"/>
      <c r="N498" s="424"/>
      <c r="O498" s="424"/>
    </row>
    <row r="499" spans="1:15">
      <c r="A499" s="465"/>
      <c r="B499" s="423"/>
      <c r="E499" s="424"/>
      <c r="F499" s="424"/>
      <c r="G499" s="424"/>
      <c r="H499" s="424"/>
      <c r="I499" s="424"/>
      <c r="J499" s="424"/>
      <c r="K499" s="424"/>
      <c r="L499" s="424"/>
      <c r="M499" s="424"/>
      <c r="N499" s="424"/>
      <c r="O499" s="424"/>
    </row>
    <row r="500" spans="1:15">
      <c r="A500" s="465"/>
      <c r="B500" s="423"/>
      <c r="E500" s="424"/>
      <c r="F500" s="424"/>
      <c r="G500" s="424"/>
      <c r="H500" s="424"/>
      <c r="I500" s="424"/>
      <c r="J500" s="424"/>
      <c r="K500" s="424"/>
      <c r="L500" s="424"/>
      <c r="M500" s="424"/>
      <c r="N500" s="424"/>
      <c r="O500" s="424"/>
    </row>
    <row r="501" spans="1:15">
      <c r="A501" s="465"/>
      <c r="B501" s="423"/>
      <c r="E501" s="424"/>
      <c r="F501" s="424"/>
      <c r="G501" s="424"/>
      <c r="H501" s="424"/>
      <c r="I501" s="424"/>
      <c r="J501" s="424"/>
      <c r="K501" s="424"/>
      <c r="L501" s="424"/>
      <c r="M501" s="424"/>
      <c r="N501" s="424"/>
      <c r="O501" s="424"/>
    </row>
    <row r="502" spans="1:15">
      <c r="A502" s="465"/>
      <c r="B502" s="423"/>
      <c r="E502" s="424"/>
      <c r="F502" s="424"/>
      <c r="G502" s="424"/>
      <c r="H502" s="424"/>
      <c r="I502" s="424"/>
      <c r="J502" s="424"/>
      <c r="K502" s="424"/>
      <c r="L502" s="424"/>
      <c r="M502" s="424"/>
      <c r="N502" s="424"/>
      <c r="O502" s="424"/>
    </row>
    <row r="503" spans="1:15">
      <c r="A503" s="465"/>
      <c r="B503" s="423"/>
      <c r="E503" s="424"/>
      <c r="F503" s="424"/>
      <c r="G503" s="424"/>
      <c r="H503" s="424"/>
      <c r="I503" s="424"/>
      <c r="J503" s="424"/>
      <c r="K503" s="424"/>
      <c r="L503" s="424"/>
      <c r="M503" s="424"/>
      <c r="N503" s="424"/>
      <c r="O503" s="424"/>
    </row>
    <row r="504" spans="1:15">
      <c r="A504" s="465"/>
      <c r="B504" s="423"/>
      <c r="E504" s="424"/>
      <c r="F504" s="424"/>
      <c r="G504" s="424"/>
      <c r="H504" s="424"/>
      <c r="I504" s="424"/>
      <c r="J504" s="424"/>
      <c r="K504" s="424"/>
      <c r="L504" s="424"/>
      <c r="M504" s="424"/>
      <c r="N504" s="424"/>
      <c r="O504" s="424"/>
    </row>
    <row r="505" spans="1:15">
      <c r="A505" s="465"/>
      <c r="B505" s="423"/>
      <c r="E505" s="424"/>
      <c r="F505" s="424"/>
      <c r="G505" s="424"/>
      <c r="H505" s="424"/>
      <c r="I505" s="424"/>
      <c r="J505" s="424"/>
      <c r="K505" s="424"/>
      <c r="L505" s="424"/>
      <c r="M505" s="424"/>
      <c r="N505" s="424"/>
      <c r="O505" s="424"/>
    </row>
    <row r="506" spans="1:15">
      <c r="A506" s="465"/>
      <c r="B506" s="423"/>
      <c r="E506" s="424"/>
      <c r="F506" s="424"/>
      <c r="G506" s="424"/>
      <c r="H506" s="424"/>
      <c r="I506" s="424"/>
      <c r="J506" s="424"/>
      <c r="K506" s="424"/>
      <c r="L506" s="424"/>
      <c r="M506" s="424"/>
      <c r="N506" s="424"/>
      <c r="O506" s="424"/>
    </row>
    <row r="507" spans="1:15">
      <c r="A507" s="465"/>
      <c r="B507" s="423"/>
      <c r="E507" s="424"/>
      <c r="F507" s="424"/>
      <c r="G507" s="424"/>
      <c r="H507" s="424"/>
      <c r="I507" s="424"/>
      <c r="J507" s="424"/>
      <c r="K507" s="424"/>
      <c r="L507" s="424"/>
      <c r="M507" s="424"/>
      <c r="N507" s="424"/>
      <c r="O507" s="424"/>
    </row>
    <row r="508" spans="1:15">
      <c r="A508" s="465"/>
      <c r="B508" s="423"/>
      <c r="E508" s="424"/>
      <c r="F508" s="424"/>
      <c r="G508" s="424"/>
      <c r="H508" s="424"/>
      <c r="I508" s="424"/>
      <c r="J508" s="424"/>
      <c r="K508" s="424"/>
      <c r="L508" s="424"/>
      <c r="M508" s="424"/>
      <c r="N508" s="424"/>
      <c r="O508" s="424"/>
    </row>
    <row r="509" spans="1:15">
      <c r="A509" s="465"/>
      <c r="B509" s="423"/>
      <c r="E509" s="424"/>
      <c r="F509" s="424"/>
      <c r="G509" s="424"/>
      <c r="H509" s="424"/>
      <c r="I509" s="424"/>
      <c r="J509" s="424"/>
      <c r="K509" s="424"/>
      <c r="L509" s="424"/>
      <c r="M509" s="424"/>
      <c r="N509" s="424"/>
      <c r="O509" s="424"/>
    </row>
    <row r="510" spans="1:15">
      <c r="A510" s="465"/>
      <c r="B510" s="423"/>
      <c r="E510" s="424"/>
      <c r="F510" s="424"/>
      <c r="G510" s="424"/>
      <c r="H510" s="424"/>
      <c r="I510" s="424"/>
      <c r="J510" s="424"/>
      <c r="K510" s="424"/>
      <c r="L510" s="424"/>
      <c r="M510" s="424"/>
      <c r="N510" s="424"/>
      <c r="O510" s="424"/>
    </row>
    <row r="511" spans="1:15">
      <c r="A511" s="465"/>
      <c r="B511" s="423"/>
      <c r="E511" s="424"/>
      <c r="F511" s="424"/>
      <c r="G511" s="424"/>
      <c r="H511" s="424"/>
      <c r="I511" s="424"/>
      <c r="J511" s="424"/>
      <c r="K511" s="424"/>
      <c r="L511" s="424"/>
      <c r="M511" s="424"/>
      <c r="N511" s="424"/>
      <c r="O511" s="424"/>
    </row>
    <row r="512" spans="1:15">
      <c r="A512" s="465"/>
      <c r="B512" s="423"/>
      <c r="E512" s="424"/>
      <c r="F512" s="424"/>
      <c r="G512" s="424"/>
      <c r="H512" s="424"/>
      <c r="I512" s="424"/>
      <c r="J512" s="424"/>
      <c r="K512" s="424"/>
      <c r="L512" s="424"/>
      <c r="M512" s="424"/>
      <c r="N512" s="424"/>
      <c r="O512" s="424"/>
    </row>
    <row r="513" spans="1:15">
      <c r="A513" s="465"/>
      <c r="B513" s="423"/>
      <c r="E513" s="424"/>
      <c r="F513" s="424"/>
      <c r="G513" s="424"/>
      <c r="H513" s="424"/>
      <c r="I513" s="424"/>
      <c r="J513" s="424"/>
      <c r="K513" s="424"/>
      <c r="L513" s="424"/>
      <c r="M513" s="424"/>
      <c r="N513" s="424"/>
      <c r="O513" s="424"/>
    </row>
    <row r="514" spans="1:15">
      <c r="A514" s="465"/>
      <c r="B514" s="423"/>
      <c r="E514" s="424"/>
      <c r="F514" s="424"/>
      <c r="G514" s="424"/>
      <c r="H514" s="424"/>
      <c r="I514" s="424"/>
      <c r="J514" s="424"/>
      <c r="K514" s="424"/>
      <c r="L514" s="424"/>
      <c r="M514" s="424"/>
      <c r="N514" s="424"/>
      <c r="O514" s="424"/>
    </row>
    <row r="515" spans="1:15">
      <c r="A515" s="465"/>
      <c r="B515" s="423"/>
      <c r="E515" s="424"/>
      <c r="F515" s="424"/>
      <c r="G515" s="424"/>
      <c r="H515" s="424"/>
      <c r="I515" s="424"/>
      <c r="J515" s="424"/>
      <c r="K515" s="424"/>
      <c r="L515" s="424"/>
      <c r="M515" s="424"/>
      <c r="N515" s="424"/>
      <c r="O515" s="424"/>
    </row>
    <row r="516" spans="1:15">
      <c r="A516" s="465"/>
      <c r="B516" s="423"/>
      <c r="E516" s="424"/>
      <c r="F516" s="424"/>
      <c r="G516" s="424"/>
      <c r="H516" s="424"/>
      <c r="I516" s="424"/>
      <c r="J516" s="424"/>
      <c r="K516" s="424"/>
      <c r="L516" s="424"/>
      <c r="M516" s="424"/>
      <c r="N516" s="424"/>
      <c r="O516" s="424"/>
    </row>
    <row r="517" spans="1:15">
      <c r="A517" s="465"/>
      <c r="B517" s="423"/>
      <c r="E517" s="424"/>
      <c r="F517" s="424"/>
      <c r="G517" s="424"/>
      <c r="H517" s="424"/>
      <c r="I517" s="424"/>
      <c r="J517" s="424"/>
      <c r="K517" s="424"/>
      <c r="L517" s="424"/>
      <c r="M517" s="424"/>
      <c r="N517" s="424"/>
      <c r="O517" s="424"/>
    </row>
    <row r="518" spans="1:15">
      <c r="A518" s="465"/>
      <c r="B518" s="423"/>
      <c r="E518" s="424"/>
      <c r="F518" s="424"/>
      <c r="G518" s="424"/>
      <c r="H518" s="424"/>
      <c r="I518" s="424"/>
      <c r="J518" s="424"/>
      <c r="K518" s="424"/>
      <c r="L518" s="424"/>
      <c r="M518" s="424"/>
      <c r="N518" s="424"/>
      <c r="O518" s="424"/>
    </row>
    <row r="519" spans="1:15">
      <c r="A519" s="465"/>
      <c r="B519" s="423"/>
      <c r="E519" s="424"/>
      <c r="F519" s="424"/>
      <c r="G519" s="424"/>
      <c r="H519" s="424"/>
      <c r="I519" s="424"/>
      <c r="J519" s="424"/>
      <c r="K519" s="424"/>
      <c r="L519" s="424"/>
      <c r="M519" s="424"/>
      <c r="N519" s="424"/>
      <c r="O519" s="424"/>
    </row>
    <row r="520" spans="1:15">
      <c r="A520" s="465"/>
      <c r="B520" s="423"/>
      <c r="E520" s="424"/>
      <c r="F520" s="424"/>
      <c r="G520" s="424"/>
      <c r="H520" s="424"/>
      <c r="I520" s="424"/>
      <c r="J520" s="424"/>
      <c r="K520" s="424"/>
      <c r="L520" s="424"/>
      <c r="M520" s="424"/>
      <c r="N520" s="424"/>
      <c r="O520" s="424"/>
    </row>
    <row r="521" spans="1:15">
      <c r="A521" s="465"/>
      <c r="B521" s="423"/>
      <c r="E521" s="424"/>
      <c r="F521" s="424"/>
      <c r="G521" s="424"/>
      <c r="H521" s="424"/>
      <c r="I521" s="424"/>
      <c r="J521" s="424"/>
      <c r="K521" s="424"/>
      <c r="L521" s="424"/>
      <c r="M521" s="424"/>
      <c r="N521" s="424"/>
      <c r="O521" s="424"/>
    </row>
    <row r="522" spans="1:15">
      <c r="A522" s="465"/>
      <c r="B522" s="423"/>
      <c r="E522" s="424"/>
      <c r="F522" s="424"/>
      <c r="G522" s="424"/>
      <c r="H522" s="424"/>
      <c r="I522" s="424"/>
      <c r="J522" s="424"/>
      <c r="K522" s="424"/>
      <c r="L522" s="424"/>
      <c r="M522" s="424"/>
      <c r="N522" s="424"/>
      <c r="O522" s="424"/>
    </row>
    <row r="523" spans="1:15">
      <c r="A523" s="465"/>
      <c r="B523" s="423"/>
      <c r="E523" s="424"/>
      <c r="F523" s="424"/>
      <c r="G523" s="424"/>
      <c r="H523" s="424"/>
      <c r="I523" s="424"/>
      <c r="J523" s="424"/>
      <c r="K523" s="424"/>
      <c r="L523" s="424"/>
      <c r="M523" s="424"/>
      <c r="N523" s="424"/>
      <c r="O523" s="424"/>
    </row>
    <row r="524" spans="1:15">
      <c r="A524" s="465"/>
      <c r="B524" s="423"/>
      <c r="E524" s="424"/>
      <c r="F524" s="424"/>
      <c r="G524" s="424"/>
      <c r="H524" s="424"/>
      <c r="I524" s="424"/>
      <c r="J524" s="424"/>
      <c r="K524" s="424"/>
      <c r="L524" s="424"/>
      <c r="M524" s="424"/>
      <c r="N524" s="424"/>
      <c r="O524" s="424"/>
    </row>
    <row r="525" spans="1:15">
      <c r="A525" s="465"/>
      <c r="B525" s="423"/>
      <c r="E525" s="424"/>
      <c r="F525" s="424"/>
      <c r="G525" s="424"/>
      <c r="H525" s="424"/>
      <c r="I525" s="424"/>
      <c r="J525" s="424"/>
      <c r="K525" s="424"/>
      <c r="L525" s="424"/>
      <c r="M525" s="424"/>
      <c r="N525" s="424"/>
      <c r="O525" s="424"/>
    </row>
    <row r="526" spans="1:15">
      <c r="A526" s="465"/>
      <c r="B526" s="423"/>
      <c r="E526" s="424"/>
      <c r="F526" s="424"/>
      <c r="G526" s="424"/>
      <c r="H526" s="424"/>
      <c r="I526" s="424"/>
      <c r="J526" s="424"/>
      <c r="K526" s="424"/>
      <c r="L526" s="424"/>
      <c r="M526" s="424"/>
      <c r="N526" s="424"/>
      <c r="O526" s="424"/>
    </row>
    <row r="527" spans="1:15">
      <c r="A527" s="465"/>
      <c r="B527" s="423"/>
      <c r="E527" s="424"/>
      <c r="F527" s="424"/>
      <c r="G527" s="424"/>
      <c r="H527" s="424"/>
      <c r="I527" s="424"/>
      <c r="J527" s="424"/>
      <c r="K527" s="424"/>
      <c r="L527" s="424"/>
      <c r="M527" s="424"/>
      <c r="N527" s="424"/>
      <c r="O527" s="424"/>
    </row>
    <row r="528" spans="1:15">
      <c r="A528" s="465"/>
      <c r="B528" s="423"/>
      <c r="E528" s="424"/>
      <c r="F528" s="424"/>
      <c r="G528" s="424"/>
      <c r="H528" s="424"/>
      <c r="I528" s="424"/>
      <c r="J528" s="424"/>
      <c r="K528" s="424"/>
      <c r="L528" s="424"/>
      <c r="M528" s="424"/>
      <c r="N528" s="424"/>
      <c r="O528" s="424"/>
    </row>
    <row r="529" spans="1:15">
      <c r="A529" s="465"/>
      <c r="B529" s="423"/>
      <c r="E529" s="424"/>
      <c r="F529" s="424"/>
      <c r="G529" s="424"/>
      <c r="H529" s="424"/>
      <c r="I529" s="424"/>
      <c r="J529" s="424"/>
      <c r="K529" s="424"/>
      <c r="L529" s="424"/>
      <c r="M529" s="424"/>
      <c r="N529" s="424"/>
      <c r="O529" s="424"/>
    </row>
    <row r="530" spans="1:15">
      <c r="A530" s="465"/>
      <c r="B530" s="423"/>
      <c r="E530" s="424"/>
      <c r="F530" s="424"/>
      <c r="G530" s="424"/>
      <c r="H530" s="424"/>
      <c r="I530" s="424"/>
      <c r="J530" s="424"/>
      <c r="K530" s="424"/>
      <c r="L530" s="424"/>
      <c r="M530" s="424"/>
      <c r="N530" s="424"/>
      <c r="O530" s="424"/>
    </row>
    <row r="531" spans="1:15">
      <c r="A531" s="465"/>
      <c r="B531" s="423"/>
      <c r="E531" s="424"/>
      <c r="F531" s="424"/>
      <c r="G531" s="424"/>
      <c r="H531" s="424"/>
      <c r="I531" s="424"/>
      <c r="J531" s="424"/>
      <c r="K531" s="424"/>
      <c r="L531" s="424"/>
      <c r="M531" s="424"/>
      <c r="N531" s="424"/>
      <c r="O531" s="424"/>
    </row>
    <row r="532" spans="1:15">
      <c r="A532" s="465"/>
      <c r="B532" s="423"/>
      <c r="E532" s="424"/>
      <c r="F532" s="424"/>
      <c r="G532" s="424"/>
      <c r="H532" s="424"/>
      <c r="I532" s="424"/>
      <c r="J532" s="424"/>
      <c r="K532" s="424"/>
      <c r="L532" s="424"/>
      <c r="M532" s="424"/>
      <c r="N532" s="424"/>
      <c r="O532" s="424"/>
    </row>
    <row r="533" spans="1:15">
      <c r="A533" s="465"/>
      <c r="B533" s="423"/>
      <c r="E533" s="424"/>
      <c r="F533" s="424"/>
      <c r="G533" s="424"/>
      <c r="H533" s="424"/>
      <c r="I533" s="424"/>
      <c r="J533" s="424"/>
      <c r="K533" s="424"/>
      <c r="L533" s="424"/>
      <c r="M533" s="424"/>
      <c r="N533" s="424"/>
      <c r="O533" s="424"/>
    </row>
    <row r="534" spans="1:15">
      <c r="A534" s="465"/>
      <c r="B534" s="423"/>
      <c r="E534" s="424"/>
      <c r="F534" s="424"/>
      <c r="G534" s="424"/>
      <c r="H534" s="424"/>
      <c r="I534" s="424"/>
      <c r="J534" s="424"/>
      <c r="K534" s="424"/>
      <c r="L534" s="424"/>
      <c r="M534" s="424"/>
      <c r="N534" s="424"/>
      <c r="O534" s="424"/>
    </row>
    <row r="535" spans="1:15">
      <c r="A535" s="465"/>
      <c r="B535" s="423"/>
      <c r="E535" s="424"/>
      <c r="F535" s="424"/>
      <c r="G535" s="424"/>
      <c r="H535" s="424"/>
      <c r="I535" s="424"/>
      <c r="J535" s="424"/>
      <c r="K535" s="424"/>
      <c r="L535" s="424"/>
      <c r="M535" s="424"/>
      <c r="N535" s="424"/>
      <c r="O535" s="424"/>
    </row>
    <row r="536" spans="1:15">
      <c r="A536" s="465"/>
      <c r="B536" s="423"/>
      <c r="E536" s="424"/>
      <c r="F536" s="424"/>
      <c r="G536" s="424"/>
      <c r="H536" s="424"/>
      <c r="I536" s="424"/>
      <c r="J536" s="424"/>
      <c r="K536" s="424"/>
      <c r="L536" s="424"/>
      <c r="M536" s="424"/>
      <c r="N536" s="424"/>
      <c r="O536" s="424"/>
    </row>
    <row r="537" spans="1:15">
      <c r="A537" s="465"/>
      <c r="B537" s="423"/>
      <c r="E537" s="424"/>
      <c r="F537" s="424"/>
      <c r="G537" s="424"/>
      <c r="H537" s="424"/>
      <c r="I537" s="424"/>
      <c r="J537" s="424"/>
      <c r="K537" s="424"/>
      <c r="L537" s="424"/>
      <c r="M537" s="424"/>
      <c r="N537" s="424"/>
      <c r="O537" s="424"/>
    </row>
    <row r="538" spans="1:15">
      <c r="A538" s="465"/>
      <c r="B538" s="423"/>
      <c r="E538" s="424"/>
      <c r="F538" s="424"/>
      <c r="G538" s="424"/>
      <c r="H538" s="424"/>
      <c r="I538" s="424"/>
      <c r="J538" s="424"/>
      <c r="K538" s="424"/>
      <c r="L538" s="424"/>
      <c r="M538" s="424"/>
      <c r="N538" s="424"/>
      <c r="O538" s="424"/>
    </row>
    <row r="539" spans="1:15">
      <c r="A539" s="465"/>
      <c r="B539" s="423"/>
      <c r="E539" s="424"/>
      <c r="F539" s="424"/>
      <c r="G539" s="424"/>
      <c r="H539" s="424"/>
      <c r="I539" s="424"/>
      <c r="J539" s="424"/>
      <c r="K539" s="424"/>
      <c r="L539" s="424"/>
      <c r="M539" s="424"/>
      <c r="N539" s="424"/>
      <c r="O539" s="424"/>
    </row>
    <row r="540" spans="1:15">
      <c r="A540" s="465"/>
      <c r="B540" s="423"/>
      <c r="E540" s="424"/>
      <c r="F540" s="424"/>
      <c r="G540" s="424"/>
      <c r="H540" s="424"/>
      <c r="I540" s="424"/>
      <c r="J540" s="424"/>
      <c r="K540" s="424"/>
      <c r="L540" s="424"/>
      <c r="M540" s="424"/>
      <c r="N540" s="424"/>
      <c r="O540" s="424"/>
    </row>
    <row r="541" spans="1:15">
      <c r="A541" s="465"/>
      <c r="B541" s="423"/>
      <c r="E541" s="424"/>
      <c r="F541" s="424"/>
      <c r="G541" s="424"/>
      <c r="H541" s="424"/>
      <c r="I541" s="424"/>
      <c r="J541" s="424"/>
      <c r="K541" s="424"/>
      <c r="L541" s="424"/>
      <c r="M541" s="424"/>
      <c r="N541" s="424"/>
      <c r="O541" s="424"/>
    </row>
    <row r="542" spans="1:15">
      <c r="A542" s="465"/>
      <c r="B542" s="423"/>
      <c r="E542" s="424"/>
      <c r="F542" s="424"/>
      <c r="G542" s="424"/>
      <c r="H542" s="424"/>
      <c r="I542" s="424"/>
      <c r="J542" s="424"/>
      <c r="K542" s="424"/>
      <c r="L542" s="424"/>
      <c r="M542" s="424"/>
      <c r="N542" s="424"/>
      <c r="O542" s="424"/>
    </row>
    <row r="543" spans="1:15">
      <c r="A543" s="465"/>
      <c r="B543" s="423"/>
      <c r="E543" s="424"/>
      <c r="F543" s="424"/>
      <c r="G543" s="424"/>
      <c r="H543" s="424"/>
      <c r="I543" s="424"/>
      <c r="J543" s="424"/>
      <c r="K543" s="424"/>
      <c r="L543" s="424"/>
      <c r="M543" s="424"/>
      <c r="N543" s="424"/>
      <c r="O543" s="424"/>
    </row>
    <row r="544" spans="1:15">
      <c r="A544" s="465"/>
      <c r="B544" s="423"/>
      <c r="E544" s="424"/>
      <c r="F544" s="424"/>
      <c r="G544" s="424"/>
      <c r="H544" s="424"/>
      <c r="I544" s="424"/>
      <c r="J544" s="424"/>
      <c r="K544" s="424"/>
      <c r="L544" s="424"/>
      <c r="M544" s="424"/>
      <c r="N544" s="424"/>
      <c r="O544" s="424"/>
    </row>
    <row r="545" spans="1:15">
      <c r="A545" s="465"/>
      <c r="B545" s="423"/>
      <c r="E545" s="424"/>
      <c r="F545" s="424"/>
      <c r="G545" s="424"/>
      <c r="H545" s="424"/>
      <c r="I545" s="424"/>
      <c r="J545" s="424"/>
      <c r="K545" s="424"/>
      <c r="L545" s="424"/>
      <c r="M545" s="424"/>
      <c r="N545" s="424"/>
      <c r="O545" s="424"/>
    </row>
    <row r="546" spans="1:15">
      <c r="A546" s="465"/>
      <c r="B546" s="423"/>
      <c r="E546" s="424"/>
      <c r="F546" s="424"/>
      <c r="G546" s="424"/>
      <c r="H546" s="424"/>
      <c r="I546" s="424"/>
      <c r="J546" s="424"/>
      <c r="K546" s="424"/>
      <c r="L546" s="424"/>
      <c r="M546" s="424"/>
      <c r="N546" s="424"/>
      <c r="O546" s="424"/>
    </row>
    <row r="547" spans="1:15">
      <c r="A547" s="465"/>
      <c r="B547" s="423"/>
      <c r="E547" s="424"/>
      <c r="F547" s="424"/>
      <c r="G547" s="424"/>
      <c r="H547" s="424"/>
      <c r="I547" s="424"/>
      <c r="J547" s="424"/>
      <c r="K547" s="424"/>
      <c r="L547" s="424"/>
      <c r="M547" s="424"/>
      <c r="N547" s="424"/>
      <c r="O547" s="424"/>
    </row>
    <row r="548" spans="1:15">
      <c r="A548" s="465"/>
      <c r="B548" s="423"/>
      <c r="E548" s="424"/>
      <c r="F548" s="424"/>
      <c r="G548" s="424"/>
      <c r="H548" s="424"/>
      <c r="I548" s="424"/>
      <c r="J548" s="424"/>
      <c r="K548" s="424"/>
      <c r="L548" s="424"/>
      <c r="M548" s="424"/>
      <c r="N548" s="424"/>
      <c r="O548" s="424"/>
    </row>
    <row r="549" spans="1:15">
      <c r="A549" s="465"/>
      <c r="B549" s="423"/>
      <c r="E549" s="424"/>
      <c r="F549" s="424"/>
      <c r="G549" s="424"/>
      <c r="H549" s="424"/>
      <c r="I549" s="424"/>
      <c r="J549" s="424"/>
      <c r="K549" s="424"/>
      <c r="L549" s="424"/>
      <c r="M549" s="424"/>
      <c r="N549" s="424"/>
      <c r="O549" s="424"/>
    </row>
    <row r="550" spans="1:15">
      <c r="A550" s="465"/>
      <c r="B550" s="423"/>
      <c r="E550" s="424"/>
      <c r="F550" s="424"/>
      <c r="G550" s="424"/>
      <c r="H550" s="424"/>
      <c r="I550" s="424"/>
      <c r="J550" s="424"/>
      <c r="K550" s="424"/>
      <c r="L550" s="424"/>
      <c r="M550" s="424"/>
      <c r="N550" s="424"/>
      <c r="O550" s="424"/>
    </row>
    <row r="551" spans="1:15">
      <c r="A551" s="465"/>
      <c r="B551" s="423"/>
      <c r="E551" s="424"/>
      <c r="F551" s="424"/>
      <c r="G551" s="424"/>
      <c r="H551" s="424"/>
      <c r="I551" s="424"/>
      <c r="J551" s="424"/>
      <c r="K551" s="424"/>
      <c r="L551" s="424"/>
      <c r="M551" s="424"/>
      <c r="N551" s="424"/>
      <c r="O551" s="424"/>
    </row>
    <row r="552" spans="1:15">
      <c r="A552" s="465"/>
      <c r="B552" s="423"/>
      <c r="E552" s="424"/>
      <c r="F552" s="424"/>
      <c r="G552" s="424"/>
      <c r="H552" s="424"/>
      <c r="I552" s="424"/>
      <c r="J552" s="424"/>
      <c r="K552" s="424"/>
      <c r="L552" s="424"/>
      <c r="M552" s="424"/>
      <c r="N552" s="424"/>
      <c r="O552" s="424"/>
    </row>
    <row r="553" spans="1:15">
      <c r="A553" s="465"/>
      <c r="B553" s="423"/>
      <c r="E553" s="424"/>
      <c r="F553" s="424"/>
      <c r="G553" s="424"/>
      <c r="H553" s="424"/>
      <c r="I553" s="424"/>
      <c r="J553" s="424"/>
      <c r="K553" s="424"/>
      <c r="L553" s="424"/>
      <c r="M553" s="424"/>
      <c r="N553" s="424"/>
      <c r="O553" s="424"/>
    </row>
    <row r="554" spans="1:15">
      <c r="A554" s="465"/>
      <c r="B554" s="423"/>
      <c r="E554" s="424"/>
      <c r="F554" s="424"/>
      <c r="G554" s="424"/>
      <c r="H554" s="424"/>
      <c r="I554" s="424"/>
      <c r="J554" s="424"/>
      <c r="K554" s="424"/>
      <c r="L554" s="424"/>
      <c r="M554" s="424"/>
      <c r="N554" s="424"/>
      <c r="O554" s="424"/>
    </row>
    <row r="555" spans="1:15">
      <c r="A555" s="465"/>
      <c r="B555" s="423"/>
      <c r="E555" s="424"/>
      <c r="F555" s="424"/>
      <c r="G555" s="424"/>
      <c r="H555" s="424"/>
      <c r="I555" s="424"/>
      <c r="J555" s="424"/>
      <c r="K555" s="424"/>
      <c r="L555" s="424"/>
      <c r="M555" s="424"/>
      <c r="N555" s="424"/>
      <c r="O555" s="424"/>
    </row>
    <row r="556" spans="1:15">
      <c r="A556" s="465"/>
      <c r="B556" s="423"/>
      <c r="E556" s="424"/>
      <c r="F556" s="424"/>
      <c r="G556" s="424"/>
      <c r="H556" s="424"/>
      <c r="I556" s="424"/>
      <c r="J556" s="424"/>
      <c r="K556" s="424"/>
      <c r="L556" s="424"/>
      <c r="M556" s="424"/>
      <c r="N556" s="424"/>
      <c r="O556" s="424"/>
    </row>
    <row r="557" spans="1:15">
      <c r="A557" s="465"/>
      <c r="B557" s="423"/>
      <c r="E557" s="424"/>
      <c r="F557" s="424"/>
      <c r="G557" s="424"/>
      <c r="H557" s="424"/>
      <c r="I557" s="424"/>
      <c r="J557" s="424"/>
      <c r="K557" s="424"/>
      <c r="L557" s="424"/>
      <c r="M557" s="424"/>
      <c r="N557" s="424"/>
      <c r="O557" s="424"/>
    </row>
    <row r="558" spans="1:15">
      <c r="A558" s="465"/>
      <c r="B558" s="423"/>
      <c r="E558" s="424"/>
      <c r="F558" s="424"/>
      <c r="G558" s="424"/>
      <c r="H558" s="424"/>
      <c r="I558" s="424"/>
      <c r="J558" s="424"/>
      <c r="K558" s="424"/>
      <c r="L558" s="424"/>
      <c r="M558" s="424"/>
      <c r="N558" s="424"/>
      <c r="O558" s="424"/>
    </row>
    <row r="559" spans="1:15">
      <c r="A559" s="465"/>
      <c r="B559" s="423"/>
      <c r="E559" s="424"/>
      <c r="F559" s="424"/>
      <c r="G559" s="424"/>
      <c r="H559" s="424"/>
      <c r="I559" s="424"/>
      <c r="J559" s="424"/>
      <c r="K559" s="424"/>
      <c r="L559" s="424"/>
      <c r="M559" s="424"/>
      <c r="N559" s="424"/>
      <c r="O559" s="424"/>
    </row>
    <row r="560" spans="1:15">
      <c r="A560" s="465"/>
      <c r="B560" s="423"/>
      <c r="E560" s="424"/>
      <c r="F560" s="424"/>
      <c r="G560" s="424"/>
      <c r="H560" s="424"/>
      <c r="I560" s="424"/>
      <c r="J560" s="424"/>
      <c r="K560" s="424"/>
      <c r="L560" s="424"/>
      <c r="M560" s="424"/>
      <c r="N560" s="424"/>
      <c r="O560" s="424"/>
    </row>
    <row r="561" spans="1:15">
      <c r="A561" s="465"/>
      <c r="B561" s="423"/>
      <c r="E561" s="424"/>
      <c r="F561" s="424"/>
      <c r="G561" s="424"/>
      <c r="H561" s="424"/>
      <c r="I561" s="424"/>
      <c r="J561" s="424"/>
      <c r="K561" s="424"/>
      <c r="L561" s="424"/>
      <c r="M561" s="424"/>
      <c r="N561" s="424"/>
      <c r="O561" s="424"/>
    </row>
    <row r="562" spans="1:15">
      <c r="A562" s="465"/>
      <c r="B562" s="423"/>
      <c r="E562" s="424"/>
      <c r="F562" s="424"/>
      <c r="G562" s="424"/>
      <c r="H562" s="424"/>
      <c r="I562" s="424"/>
      <c r="J562" s="424"/>
      <c r="K562" s="424"/>
      <c r="L562" s="424"/>
      <c r="M562" s="424"/>
      <c r="N562" s="424"/>
      <c r="O562" s="424"/>
    </row>
    <row r="563" spans="1:15">
      <c r="A563" s="465"/>
      <c r="B563" s="423"/>
      <c r="E563" s="424"/>
      <c r="F563" s="424"/>
      <c r="G563" s="424"/>
      <c r="H563" s="424"/>
      <c r="I563" s="424"/>
      <c r="J563" s="424"/>
      <c r="K563" s="424"/>
      <c r="L563" s="424"/>
      <c r="M563" s="424"/>
      <c r="N563" s="424"/>
      <c r="O563" s="424"/>
    </row>
    <row r="564" spans="1:15">
      <c r="A564" s="465"/>
      <c r="B564" s="423"/>
      <c r="E564" s="424"/>
      <c r="F564" s="424"/>
      <c r="G564" s="424"/>
      <c r="H564" s="424"/>
      <c r="I564" s="424"/>
      <c r="J564" s="424"/>
      <c r="K564" s="424"/>
      <c r="L564" s="424"/>
      <c r="M564" s="424"/>
      <c r="N564" s="424"/>
      <c r="O564" s="424"/>
    </row>
    <row r="565" spans="1:15">
      <c r="A565" s="465"/>
      <c r="B565" s="423"/>
      <c r="E565" s="424"/>
      <c r="F565" s="424"/>
      <c r="G565" s="424"/>
      <c r="H565" s="424"/>
      <c r="I565" s="424"/>
      <c r="J565" s="424"/>
      <c r="K565" s="424"/>
      <c r="L565" s="424"/>
      <c r="M565" s="424"/>
      <c r="N565" s="424"/>
      <c r="O565" s="424"/>
    </row>
    <row r="566" spans="1:15">
      <c r="A566" s="465"/>
      <c r="B566" s="423"/>
      <c r="E566" s="424"/>
      <c r="F566" s="424"/>
      <c r="G566" s="424"/>
      <c r="H566" s="424"/>
      <c r="I566" s="424"/>
      <c r="J566" s="424"/>
      <c r="K566" s="424"/>
      <c r="L566" s="424"/>
      <c r="M566" s="424"/>
      <c r="N566" s="424"/>
      <c r="O566" s="424"/>
    </row>
    <row r="567" spans="1:15">
      <c r="A567" s="465"/>
      <c r="B567" s="423"/>
      <c r="E567" s="424"/>
      <c r="F567" s="424"/>
      <c r="G567" s="424"/>
      <c r="H567" s="424"/>
      <c r="I567" s="424"/>
      <c r="J567" s="424"/>
      <c r="K567" s="424"/>
      <c r="L567" s="424"/>
      <c r="M567" s="424"/>
      <c r="N567" s="424"/>
      <c r="O567" s="424"/>
    </row>
    <row r="568" spans="1:15">
      <c r="A568" s="465"/>
      <c r="B568" s="423"/>
      <c r="E568" s="424"/>
      <c r="F568" s="424"/>
      <c r="G568" s="424"/>
      <c r="H568" s="424"/>
      <c r="I568" s="424"/>
      <c r="J568" s="424"/>
      <c r="K568" s="424"/>
      <c r="L568" s="424"/>
      <c r="M568" s="424"/>
      <c r="N568" s="424"/>
      <c r="O568" s="424"/>
    </row>
    <row r="569" spans="1:15">
      <c r="A569" s="465"/>
      <c r="B569" s="423"/>
      <c r="E569" s="424"/>
      <c r="F569" s="424"/>
      <c r="G569" s="424"/>
      <c r="H569" s="424"/>
      <c r="I569" s="424"/>
      <c r="J569" s="424"/>
      <c r="K569" s="424"/>
      <c r="L569" s="424"/>
      <c r="M569" s="424"/>
      <c r="N569" s="424"/>
      <c r="O569" s="424"/>
    </row>
    <row r="570" spans="1:15">
      <c r="A570" s="465"/>
      <c r="B570" s="423"/>
      <c r="E570" s="424"/>
      <c r="F570" s="424"/>
      <c r="G570" s="424"/>
      <c r="H570" s="424"/>
      <c r="I570" s="424"/>
      <c r="J570" s="424"/>
      <c r="K570" s="424"/>
      <c r="L570" s="424"/>
      <c r="M570" s="424"/>
      <c r="N570" s="424"/>
      <c r="O570" s="424"/>
    </row>
    <row r="571" spans="1:15">
      <c r="A571" s="465"/>
      <c r="B571" s="423"/>
      <c r="E571" s="424"/>
      <c r="F571" s="424"/>
      <c r="G571" s="424"/>
      <c r="H571" s="424"/>
      <c r="I571" s="424"/>
      <c r="J571" s="424"/>
      <c r="K571" s="424"/>
      <c r="L571" s="424"/>
      <c r="M571" s="424"/>
      <c r="N571" s="424"/>
      <c r="O571" s="424"/>
    </row>
    <row r="572" spans="1:15">
      <c r="A572" s="465"/>
      <c r="B572" s="423"/>
      <c r="E572" s="424"/>
      <c r="F572" s="424"/>
      <c r="G572" s="424"/>
      <c r="H572" s="424"/>
      <c r="I572" s="424"/>
      <c r="J572" s="424"/>
      <c r="K572" s="424"/>
      <c r="L572" s="424"/>
      <c r="M572" s="424"/>
      <c r="N572" s="424"/>
      <c r="O572" s="424"/>
    </row>
    <row r="573" spans="1:15">
      <c r="A573" s="465"/>
      <c r="B573" s="423"/>
      <c r="E573" s="424"/>
      <c r="F573" s="424"/>
      <c r="G573" s="424"/>
      <c r="H573" s="424"/>
      <c r="I573" s="424"/>
      <c r="J573" s="424"/>
      <c r="K573" s="424"/>
      <c r="L573" s="424"/>
      <c r="M573" s="424"/>
      <c r="N573" s="424"/>
      <c r="O573" s="424"/>
    </row>
    <row r="574" spans="1:15">
      <c r="A574" s="465"/>
      <c r="B574" s="423"/>
      <c r="E574" s="424"/>
      <c r="F574" s="424"/>
      <c r="G574" s="424"/>
      <c r="H574" s="424"/>
      <c r="I574" s="424"/>
      <c r="J574" s="424"/>
      <c r="K574" s="424"/>
      <c r="L574" s="424"/>
      <c r="M574" s="424"/>
      <c r="N574" s="424"/>
      <c r="O574" s="424"/>
    </row>
    <row r="575" spans="1:15">
      <c r="A575" s="465"/>
      <c r="B575" s="423"/>
      <c r="E575" s="424"/>
      <c r="F575" s="424"/>
      <c r="G575" s="424"/>
      <c r="H575" s="424"/>
      <c r="I575" s="424"/>
      <c r="J575" s="424"/>
      <c r="K575" s="424"/>
      <c r="L575" s="424"/>
      <c r="M575" s="424"/>
      <c r="N575" s="424"/>
      <c r="O575" s="424"/>
    </row>
    <row r="576" spans="1:15">
      <c r="A576" s="465"/>
      <c r="B576" s="423"/>
      <c r="E576" s="424"/>
      <c r="F576" s="424"/>
      <c r="G576" s="424"/>
      <c r="H576" s="424"/>
      <c r="I576" s="424"/>
      <c r="J576" s="424"/>
      <c r="K576" s="424"/>
      <c r="L576" s="424"/>
      <c r="M576" s="424"/>
      <c r="N576" s="424"/>
      <c r="O576" s="424"/>
    </row>
    <row r="577" spans="1:15">
      <c r="A577" s="465"/>
      <c r="B577" s="423"/>
      <c r="E577" s="424"/>
      <c r="F577" s="424"/>
      <c r="G577" s="424"/>
      <c r="H577" s="424"/>
      <c r="I577" s="424"/>
      <c r="J577" s="424"/>
      <c r="K577" s="424"/>
      <c r="L577" s="424"/>
      <c r="M577" s="424"/>
      <c r="N577" s="424"/>
      <c r="O577" s="424"/>
    </row>
    <row r="578" spans="1:15">
      <c r="A578" s="465"/>
      <c r="B578" s="423"/>
      <c r="E578" s="424"/>
      <c r="F578" s="424"/>
      <c r="G578" s="424"/>
      <c r="H578" s="424"/>
      <c r="I578" s="424"/>
      <c r="J578" s="424"/>
      <c r="K578" s="424"/>
      <c r="L578" s="424"/>
      <c r="M578" s="424"/>
      <c r="N578" s="424"/>
      <c r="O578" s="424"/>
    </row>
    <row r="579" spans="1:15">
      <c r="A579" s="465"/>
      <c r="B579" s="423"/>
      <c r="E579" s="424"/>
      <c r="F579" s="424"/>
      <c r="G579" s="424"/>
      <c r="H579" s="424"/>
      <c r="I579" s="424"/>
      <c r="J579" s="424"/>
      <c r="K579" s="424"/>
      <c r="L579" s="424"/>
      <c r="M579" s="424"/>
      <c r="N579" s="424"/>
      <c r="O579" s="424"/>
    </row>
    <row r="580" spans="1:15">
      <c r="A580" s="465"/>
      <c r="B580" s="423"/>
      <c r="E580" s="424"/>
      <c r="F580" s="424"/>
      <c r="G580" s="424"/>
      <c r="H580" s="424"/>
      <c r="I580" s="424"/>
      <c r="J580" s="424"/>
      <c r="K580" s="424"/>
      <c r="L580" s="424"/>
      <c r="M580" s="424"/>
      <c r="N580" s="424"/>
      <c r="O580" s="424"/>
    </row>
    <row r="581" spans="1:15">
      <c r="A581" s="465"/>
      <c r="B581" s="423"/>
      <c r="E581" s="424"/>
      <c r="F581" s="424"/>
      <c r="G581" s="424"/>
      <c r="H581" s="424"/>
      <c r="I581" s="424"/>
      <c r="J581" s="424"/>
      <c r="K581" s="424"/>
      <c r="L581" s="424"/>
      <c r="M581" s="424"/>
      <c r="N581" s="424"/>
      <c r="O581" s="424"/>
    </row>
    <row r="582" spans="1:15">
      <c r="A582" s="465"/>
      <c r="B582" s="423"/>
      <c r="E582" s="424"/>
      <c r="F582" s="424"/>
      <c r="G582" s="424"/>
      <c r="H582" s="424"/>
      <c r="I582" s="424"/>
      <c r="J582" s="424"/>
      <c r="K582" s="424"/>
      <c r="L582" s="424"/>
      <c r="M582" s="424"/>
      <c r="N582" s="424"/>
      <c r="O582" s="424"/>
    </row>
    <row r="583" spans="1:15">
      <c r="A583" s="465"/>
      <c r="B583" s="423"/>
      <c r="E583" s="424"/>
      <c r="F583" s="424"/>
      <c r="G583" s="424"/>
      <c r="H583" s="424"/>
      <c r="I583" s="424"/>
      <c r="J583" s="424"/>
      <c r="K583" s="424"/>
      <c r="L583" s="424"/>
      <c r="M583" s="424"/>
      <c r="N583" s="424"/>
      <c r="O583" s="424"/>
    </row>
    <row r="584" spans="1:15">
      <c r="A584" s="465"/>
      <c r="B584" s="423"/>
      <c r="E584" s="424"/>
      <c r="F584" s="424"/>
      <c r="G584" s="424"/>
      <c r="H584" s="424"/>
      <c r="I584" s="424"/>
      <c r="J584" s="424"/>
      <c r="K584" s="424"/>
      <c r="L584" s="424"/>
      <c r="M584" s="424"/>
      <c r="N584" s="424"/>
      <c r="O584" s="424"/>
    </row>
    <row r="585" spans="1:15">
      <c r="A585" s="465"/>
      <c r="B585" s="423"/>
      <c r="E585" s="424"/>
      <c r="F585" s="424"/>
      <c r="G585" s="424"/>
      <c r="H585" s="424"/>
      <c r="I585" s="424"/>
      <c r="J585" s="424"/>
      <c r="K585" s="424"/>
      <c r="L585" s="424"/>
      <c r="M585" s="424"/>
      <c r="N585" s="424"/>
      <c r="O585" s="424"/>
    </row>
    <row r="586" spans="1:15">
      <c r="A586" s="465"/>
      <c r="B586" s="423"/>
      <c r="E586" s="424"/>
      <c r="F586" s="424"/>
      <c r="G586" s="424"/>
      <c r="H586" s="424"/>
      <c r="I586" s="424"/>
      <c r="J586" s="424"/>
      <c r="K586" s="424"/>
      <c r="L586" s="424"/>
      <c r="M586" s="424"/>
      <c r="N586" s="424"/>
      <c r="O586" s="424"/>
    </row>
    <row r="587" spans="1:15">
      <c r="A587" s="465"/>
      <c r="B587" s="423"/>
      <c r="E587" s="424"/>
      <c r="F587" s="424"/>
      <c r="G587" s="424"/>
      <c r="H587" s="424"/>
      <c r="I587" s="424"/>
      <c r="J587" s="424"/>
      <c r="K587" s="424"/>
      <c r="L587" s="424"/>
      <c r="M587" s="424"/>
      <c r="N587" s="424"/>
      <c r="O587" s="424"/>
    </row>
    <row r="588" spans="1:15">
      <c r="A588" s="465"/>
      <c r="B588" s="423"/>
      <c r="E588" s="424"/>
      <c r="F588" s="424"/>
      <c r="G588" s="424"/>
      <c r="H588" s="424"/>
      <c r="I588" s="424"/>
      <c r="J588" s="424"/>
      <c r="K588" s="424"/>
      <c r="L588" s="424"/>
      <c r="M588" s="424"/>
      <c r="N588" s="424"/>
      <c r="O588" s="424"/>
    </row>
    <row r="589" spans="1:15">
      <c r="A589" s="465"/>
      <c r="B589" s="423"/>
      <c r="E589" s="424"/>
      <c r="F589" s="424"/>
      <c r="G589" s="424"/>
      <c r="H589" s="424"/>
      <c r="I589" s="424"/>
      <c r="J589" s="424"/>
      <c r="K589" s="424"/>
      <c r="L589" s="424"/>
      <c r="M589" s="424"/>
      <c r="N589" s="424"/>
      <c r="O589" s="424"/>
    </row>
    <row r="590" spans="1:15">
      <c r="A590" s="465"/>
      <c r="B590" s="423"/>
      <c r="E590" s="424"/>
      <c r="F590" s="424"/>
      <c r="G590" s="424"/>
      <c r="H590" s="424"/>
      <c r="I590" s="424"/>
      <c r="J590" s="424"/>
      <c r="K590" s="424"/>
      <c r="L590" s="424"/>
      <c r="M590" s="424"/>
      <c r="N590" s="424"/>
      <c r="O590" s="424"/>
    </row>
    <row r="591" spans="1:15">
      <c r="A591" s="465"/>
      <c r="B591" s="423"/>
      <c r="E591" s="424"/>
      <c r="F591" s="424"/>
      <c r="G591" s="424"/>
      <c r="H591" s="424"/>
      <c r="I591" s="424"/>
      <c r="J591" s="424"/>
      <c r="K591" s="424"/>
      <c r="L591" s="424"/>
      <c r="M591" s="424"/>
      <c r="N591" s="424"/>
      <c r="O591" s="424"/>
    </row>
    <row r="592" spans="1:15">
      <c r="A592" s="465"/>
      <c r="B592" s="423"/>
      <c r="E592" s="424"/>
      <c r="F592" s="424"/>
      <c r="G592" s="424"/>
      <c r="H592" s="424"/>
      <c r="I592" s="424"/>
      <c r="J592" s="424"/>
      <c r="K592" s="424"/>
      <c r="L592" s="424"/>
      <c r="M592" s="424"/>
      <c r="N592" s="424"/>
      <c r="O592" s="424"/>
    </row>
    <row r="593" spans="1:15">
      <c r="A593" s="465"/>
      <c r="B593" s="423"/>
      <c r="E593" s="424"/>
      <c r="F593" s="424"/>
      <c r="G593" s="424"/>
      <c r="H593" s="424"/>
      <c r="I593" s="424"/>
      <c r="J593" s="424"/>
      <c r="K593" s="424"/>
      <c r="L593" s="424"/>
      <c r="M593" s="424"/>
      <c r="N593" s="424"/>
      <c r="O593" s="424"/>
    </row>
    <row r="594" spans="1:15">
      <c r="A594" s="465"/>
      <c r="B594" s="423"/>
      <c r="E594" s="424"/>
      <c r="F594" s="424"/>
      <c r="G594" s="424"/>
      <c r="H594" s="424"/>
      <c r="I594" s="424"/>
      <c r="J594" s="424"/>
      <c r="K594" s="424"/>
      <c r="L594" s="424"/>
      <c r="M594" s="424"/>
      <c r="N594" s="424"/>
      <c r="O594" s="424"/>
    </row>
    <row r="595" spans="1:15">
      <c r="A595" s="465"/>
      <c r="B595" s="423"/>
      <c r="E595" s="424"/>
      <c r="F595" s="424"/>
      <c r="G595" s="424"/>
      <c r="H595" s="424"/>
      <c r="I595" s="424"/>
      <c r="J595" s="424"/>
      <c r="K595" s="424"/>
      <c r="L595" s="424"/>
      <c r="M595" s="424"/>
      <c r="N595" s="424"/>
      <c r="O595" s="424"/>
    </row>
    <row r="596" spans="1:15">
      <c r="A596" s="465"/>
      <c r="B596" s="423"/>
      <c r="E596" s="424"/>
      <c r="F596" s="424"/>
      <c r="G596" s="424"/>
      <c r="H596" s="424"/>
      <c r="I596" s="424"/>
      <c r="J596" s="424"/>
      <c r="K596" s="424"/>
      <c r="L596" s="424"/>
      <c r="M596" s="424"/>
      <c r="N596" s="424"/>
      <c r="O596" s="424"/>
    </row>
    <row r="597" spans="1:15">
      <c r="A597" s="465"/>
      <c r="B597" s="423"/>
      <c r="E597" s="424"/>
      <c r="F597" s="424"/>
      <c r="G597" s="424"/>
      <c r="H597" s="424"/>
      <c r="I597" s="424"/>
      <c r="J597" s="424"/>
      <c r="K597" s="424"/>
      <c r="L597" s="424"/>
      <c r="M597" s="424"/>
      <c r="N597" s="424"/>
      <c r="O597" s="424"/>
    </row>
    <row r="598" spans="1:15">
      <c r="A598" s="465"/>
      <c r="B598" s="423"/>
      <c r="E598" s="424"/>
      <c r="F598" s="424"/>
      <c r="G598" s="424"/>
      <c r="H598" s="424"/>
      <c r="I598" s="424"/>
      <c r="J598" s="424"/>
      <c r="K598" s="424"/>
      <c r="L598" s="424"/>
      <c r="M598" s="424"/>
      <c r="N598" s="424"/>
      <c r="O598" s="424"/>
    </row>
    <row r="599" spans="1:15">
      <c r="A599" s="465"/>
      <c r="B599" s="423"/>
      <c r="E599" s="424"/>
      <c r="F599" s="424"/>
      <c r="G599" s="424"/>
      <c r="H599" s="424"/>
      <c r="I599" s="424"/>
      <c r="J599" s="424"/>
      <c r="K599" s="424"/>
      <c r="L599" s="424"/>
      <c r="M599" s="424"/>
      <c r="N599" s="424"/>
      <c r="O599" s="424"/>
    </row>
    <row r="600" spans="1:15">
      <c r="A600" s="465"/>
      <c r="B600" s="423"/>
      <c r="E600" s="424"/>
      <c r="F600" s="424"/>
      <c r="G600" s="424"/>
      <c r="H600" s="424"/>
      <c r="I600" s="424"/>
      <c r="J600" s="424"/>
      <c r="K600" s="424"/>
      <c r="L600" s="424"/>
      <c r="M600" s="424"/>
      <c r="N600" s="424"/>
      <c r="O600" s="424"/>
    </row>
    <row r="601" spans="1:15">
      <c r="A601" s="465"/>
      <c r="B601" s="423"/>
      <c r="E601" s="424"/>
      <c r="F601" s="424"/>
      <c r="G601" s="424"/>
      <c r="H601" s="424"/>
      <c r="I601" s="424"/>
      <c r="J601" s="424"/>
      <c r="K601" s="424"/>
      <c r="L601" s="424"/>
      <c r="M601" s="424"/>
      <c r="N601" s="424"/>
      <c r="O601" s="424"/>
    </row>
    <row r="602" spans="1:15">
      <c r="A602" s="465"/>
      <c r="B602" s="423"/>
      <c r="E602" s="424"/>
      <c r="F602" s="424"/>
      <c r="G602" s="424"/>
      <c r="H602" s="424"/>
      <c r="I602" s="424"/>
      <c r="J602" s="424"/>
      <c r="K602" s="424"/>
      <c r="L602" s="424"/>
      <c r="M602" s="424"/>
      <c r="N602" s="424"/>
      <c r="O602" s="424"/>
    </row>
    <row r="603" spans="1:15">
      <c r="A603" s="465"/>
      <c r="B603" s="423"/>
      <c r="E603" s="424"/>
      <c r="F603" s="424"/>
      <c r="G603" s="424"/>
      <c r="H603" s="424"/>
      <c r="I603" s="424"/>
      <c r="J603" s="424"/>
      <c r="K603" s="424"/>
      <c r="L603" s="424"/>
      <c r="M603" s="424"/>
      <c r="N603" s="424"/>
      <c r="O603" s="424"/>
    </row>
    <row r="604" spans="1:15">
      <c r="A604" s="465"/>
      <c r="B604" s="423"/>
      <c r="E604" s="424"/>
      <c r="F604" s="424"/>
      <c r="G604" s="424"/>
      <c r="H604" s="424"/>
      <c r="I604" s="424"/>
      <c r="J604" s="424"/>
      <c r="K604" s="424"/>
      <c r="L604" s="424"/>
      <c r="M604" s="424"/>
      <c r="N604" s="424"/>
      <c r="O604" s="424"/>
    </row>
    <row r="605" spans="1:15">
      <c r="A605" s="465"/>
      <c r="B605" s="423"/>
      <c r="E605" s="424"/>
      <c r="F605" s="424"/>
      <c r="G605" s="424"/>
      <c r="H605" s="424"/>
      <c r="I605" s="424"/>
      <c r="J605" s="424"/>
      <c r="K605" s="424"/>
      <c r="L605" s="424"/>
      <c r="M605" s="424"/>
      <c r="N605" s="424"/>
      <c r="O605" s="424"/>
    </row>
    <row r="606" spans="1:15">
      <c r="A606" s="465"/>
      <c r="B606" s="423"/>
      <c r="E606" s="424"/>
      <c r="F606" s="424"/>
      <c r="G606" s="424"/>
      <c r="H606" s="424"/>
      <c r="I606" s="424"/>
      <c r="J606" s="424"/>
      <c r="K606" s="424"/>
      <c r="L606" s="424"/>
      <c r="M606" s="424"/>
      <c r="N606" s="424"/>
      <c r="O606" s="424"/>
    </row>
    <row r="607" spans="1:15">
      <c r="A607" s="465"/>
      <c r="B607" s="423"/>
      <c r="E607" s="424"/>
      <c r="F607" s="424"/>
      <c r="G607" s="424"/>
      <c r="H607" s="424"/>
      <c r="I607" s="424"/>
      <c r="J607" s="424"/>
      <c r="K607" s="424"/>
      <c r="L607" s="424"/>
      <c r="M607" s="424"/>
      <c r="N607" s="424"/>
      <c r="O607" s="424"/>
    </row>
    <row r="608" spans="1:15">
      <c r="A608" s="465"/>
      <c r="B608" s="423"/>
      <c r="E608" s="424"/>
      <c r="F608" s="424"/>
      <c r="G608" s="424"/>
      <c r="H608" s="424"/>
      <c r="I608" s="424"/>
      <c r="J608" s="424"/>
      <c r="K608" s="424"/>
      <c r="L608" s="424"/>
      <c r="M608" s="424"/>
      <c r="N608" s="424"/>
      <c r="O608" s="424"/>
    </row>
    <row r="609" spans="1:15">
      <c r="A609" s="465"/>
      <c r="B609" s="423"/>
      <c r="E609" s="424"/>
      <c r="F609" s="424"/>
      <c r="G609" s="424"/>
      <c r="H609" s="424"/>
      <c r="I609" s="424"/>
      <c r="J609" s="424"/>
      <c r="K609" s="424"/>
      <c r="L609" s="424"/>
      <c r="M609" s="424"/>
      <c r="N609" s="424"/>
      <c r="O609" s="424"/>
    </row>
    <row r="610" spans="1:15">
      <c r="A610" s="465"/>
      <c r="B610" s="423"/>
      <c r="E610" s="424"/>
      <c r="F610" s="424"/>
      <c r="G610" s="424"/>
      <c r="H610" s="424"/>
      <c r="I610" s="424"/>
      <c r="J610" s="424"/>
      <c r="K610" s="424"/>
      <c r="L610" s="424"/>
      <c r="M610" s="424"/>
      <c r="N610" s="424"/>
      <c r="O610" s="424"/>
    </row>
    <row r="611" spans="1:15">
      <c r="A611" s="465"/>
      <c r="B611" s="423"/>
      <c r="E611" s="424"/>
      <c r="F611" s="424"/>
      <c r="G611" s="424"/>
      <c r="H611" s="424"/>
      <c r="I611" s="424"/>
      <c r="J611" s="424"/>
      <c r="K611" s="424"/>
      <c r="L611" s="424"/>
      <c r="M611" s="424"/>
      <c r="N611" s="424"/>
      <c r="O611" s="424"/>
    </row>
    <row r="612" spans="1:15">
      <c r="A612" s="465"/>
      <c r="B612" s="423"/>
      <c r="E612" s="424"/>
      <c r="F612" s="424"/>
      <c r="G612" s="424"/>
      <c r="H612" s="424"/>
      <c r="I612" s="424"/>
      <c r="J612" s="424"/>
      <c r="K612" s="424"/>
      <c r="L612" s="424"/>
      <c r="M612" s="424"/>
      <c r="N612" s="424"/>
      <c r="O612" s="424"/>
    </row>
    <row r="613" spans="1:15">
      <c r="A613" s="465"/>
      <c r="B613" s="423"/>
      <c r="E613" s="424"/>
      <c r="F613" s="424"/>
      <c r="G613" s="424"/>
      <c r="H613" s="424"/>
      <c r="I613" s="424"/>
      <c r="J613" s="424"/>
      <c r="K613" s="424"/>
      <c r="L613" s="424"/>
      <c r="M613" s="424"/>
      <c r="N613" s="424"/>
      <c r="O613" s="424"/>
    </row>
    <row r="614" spans="1:15">
      <c r="A614" s="465"/>
      <c r="B614" s="423"/>
      <c r="E614" s="424"/>
      <c r="F614" s="424"/>
      <c r="G614" s="424"/>
      <c r="H614" s="424"/>
      <c r="I614" s="424"/>
      <c r="J614" s="424"/>
      <c r="K614" s="424"/>
      <c r="L614" s="424"/>
      <c r="M614" s="424"/>
      <c r="N614" s="424"/>
      <c r="O614" s="424"/>
    </row>
    <row r="615" spans="1:15">
      <c r="A615" s="465"/>
      <c r="B615" s="423"/>
      <c r="E615" s="424"/>
      <c r="F615" s="424"/>
      <c r="G615" s="424"/>
      <c r="H615" s="424"/>
      <c r="I615" s="424"/>
      <c r="J615" s="424"/>
      <c r="K615" s="424"/>
      <c r="L615" s="424"/>
      <c r="M615" s="424"/>
      <c r="N615" s="424"/>
      <c r="O615" s="424"/>
    </row>
    <row r="616" spans="1:15">
      <c r="A616" s="465"/>
      <c r="B616" s="423"/>
      <c r="E616" s="424"/>
      <c r="F616" s="424"/>
      <c r="G616" s="424"/>
      <c r="H616" s="424"/>
      <c r="I616" s="424"/>
      <c r="J616" s="424"/>
      <c r="K616" s="424"/>
      <c r="L616" s="424"/>
      <c r="M616" s="424"/>
      <c r="N616" s="424"/>
      <c r="O616" s="424"/>
    </row>
    <row r="617" spans="1:15">
      <c r="A617" s="465"/>
      <c r="B617" s="423"/>
      <c r="E617" s="424"/>
      <c r="F617" s="424"/>
      <c r="G617" s="424"/>
      <c r="H617" s="424"/>
      <c r="I617" s="424"/>
      <c r="J617" s="424"/>
      <c r="K617" s="424"/>
      <c r="L617" s="424"/>
      <c r="M617" s="424"/>
      <c r="N617" s="424"/>
      <c r="O617" s="424"/>
    </row>
    <row r="618" spans="1:15">
      <c r="A618" s="465"/>
      <c r="B618" s="423"/>
      <c r="E618" s="424"/>
      <c r="F618" s="424"/>
      <c r="G618" s="424"/>
      <c r="H618" s="424"/>
      <c r="I618" s="424"/>
      <c r="J618" s="424"/>
      <c r="K618" s="424"/>
      <c r="L618" s="424"/>
      <c r="M618" s="424"/>
      <c r="N618" s="424"/>
      <c r="O618" s="424"/>
    </row>
    <row r="619" spans="1:15">
      <c r="A619" s="465"/>
      <c r="B619" s="423"/>
      <c r="E619" s="424"/>
      <c r="F619" s="424"/>
      <c r="G619" s="424"/>
      <c r="H619" s="424"/>
      <c r="I619" s="424"/>
      <c r="J619" s="424"/>
      <c r="K619" s="424"/>
      <c r="L619" s="424"/>
      <c r="M619" s="424"/>
      <c r="N619" s="424"/>
      <c r="O619" s="424"/>
    </row>
    <row r="620" spans="1:15">
      <c r="A620" s="465"/>
      <c r="B620" s="423"/>
      <c r="E620" s="424"/>
      <c r="F620" s="424"/>
      <c r="G620" s="424"/>
      <c r="H620" s="424"/>
      <c r="I620" s="424"/>
      <c r="J620" s="424"/>
      <c r="K620" s="424"/>
      <c r="L620" s="424"/>
      <c r="M620" s="424"/>
      <c r="N620" s="424"/>
      <c r="O620" s="424"/>
    </row>
    <row r="621" spans="1:15">
      <c r="A621" s="465"/>
      <c r="B621" s="423"/>
      <c r="E621" s="424"/>
      <c r="F621" s="424"/>
      <c r="G621" s="424"/>
      <c r="H621" s="424"/>
      <c r="I621" s="424"/>
      <c r="J621" s="424"/>
      <c r="K621" s="424"/>
      <c r="L621" s="424"/>
      <c r="M621" s="424"/>
      <c r="N621" s="424"/>
      <c r="O621" s="424"/>
    </row>
    <row r="622" spans="1:15">
      <c r="A622" s="465"/>
      <c r="B622" s="423"/>
      <c r="E622" s="424"/>
      <c r="F622" s="424"/>
      <c r="G622" s="424"/>
      <c r="H622" s="424"/>
      <c r="I622" s="424"/>
      <c r="J622" s="424"/>
      <c r="K622" s="424"/>
      <c r="L622" s="424"/>
      <c r="M622" s="424"/>
      <c r="N622" s="424"/>
      <c r="O622" s="424"/>
    </row>
    <row r="623" spans="1:15">
      <c r="A623" s="465"/>
      <c r="B623" s="423"/>
      <c r="E623" s="424"/>
      <c r="F623" s="424"/>
      <c r="G623" s="424"/>
      <c r="H623" s="424"/>
      <c r="I623" s="424"/>
      <c r="J623" s="424"/>
      <c r="K623" s="424"/>
      <c r="L623" s="424"/>
      <c r="M623" s="424"/>
      <c r="N623" s="424"/>
      <c r="O623" s="424"/>
    </row>
    <row r="624" spans="1:15">
      <c r="A624" s="465"/>
      <c r="B624" s="423"/>
      <c r="E624" s="424"/>
      <c r="F624" s="424"/>
      <c r="G624" s="424"/>
      <c r="H624" s="424"/>
      <c r="I624" s="424"/>
      <c r="J624" s="424"/>
      <c r="K624" s="424"/>
      <c r="L624" s="424"/>
      <c r="M624" s="424"/>
      <c r="N624" s="424"/>
      <c r="O624" s="424"/>
    </row>
    <row r="625" spans="1:15">
      <c r="A625" s="465"/>
      <c r="B625" s="423"/>
      <c r="E625" s="424"/>
      <c r="F625" s="424"/>
      <c r="G625" s="424"/>
      <c r="H625" s="424"/>
      <c r="I625" s="424"/>
      <c r="J625" s="424"/>
      <c r="K625" s="424"/>
      <c r="L625" s="424"/>
      <c r="M625" s="424"/>
      <c r="N625" s="424"/>
      <c r="O625" s="424"/>
    </row>
    <row r="626" spans="1:15">
      <c r="A626" s="465"/>
      <c r="B626" s="423"/>
      <c r="E626" s="424"/>
      <c r="F626" s="424"/>
      <c r="G626" s="424"/>
      <c r="H626" s="424"/>
      <c r="I626" s="424"/>
      <c r="J626" s="424"/>
      <c r="K626" s="424"/>
      <c r="L626" s="424"/>
      <c r="M626" s="424"/>
      <c r="N626" s="424"/>
      <c r="O626" s="424"/>
    </row>
    <row r="627" spans="1:15">
      <c r="A627" s="465"/>
      <c r="B627" s="423"/>
      <c r="E627" s="424"/>
      <c r="F627" s="424"/>
      <c r="G627" s="424"/>
      <c r="H627" s="424"/>
      <c r="I627" s="424"/>
      <c r="J627" s="424"/>
      <c r="K627" s="424"/>
      <c r="L627" s="424"/>
      <c r="M627" s="424"/>
      <c r="N627" s="424"/>
      <c r="O627" s="424"/>
    </row>
    <row r="628" spans="1:15">
      <c r="A628" s="465"/>
      <c r="B628" s="423"/>
      <c r="E628" s="424"/>
      <c r="F628" s="424"/>
      <c r="G628" s="424"/>
      <c r="H628" s="424"/>
      <c r="I628" s="424"/>
      <c r="J628" s="424"/>
      <c r="K628" s="424"/>
      <c r="L628" s="424"/>
      <c r="M628" s="424"/>
      <c r="N628" s="424"/>
      <c r="O628" s="424"/>
    </row>
    <row r="629" spans="1:15">
      <c r="A629" s="465"/>
      <c r="B629" s="423"/>
      <c r="E629" s="424"/>
      <c r="F629" s="424"/>
      <c r="G629" s="424"/>
      <c r="H629" s="424"/>
      <c r="I629" s="424"/>
      <c r="J629" s="424"/>
      <c r="K629" s="424"/>
      <c r="L629" s="424"/>
      <c r="M629" s="424"/>
      <c r="N629" s="424"/>
      <c r="O629" s="424"/>
    </row>
    <row r="630" spans="1:15">
      <c r="A630" s="465"/>
      <c r="B630" s="423"/>
      <c r="E630" s="424"/>
      <c r="F630" s="424"/>
      <c r="G630" s="424"/>
      <c r="H630" s="424"/>
      <c r="I630" s="424"/>
      <c r="J630" s="424"/>
      <c r="K630" s="424"/>
      <c r="L630" s="424"/>
      <c r="M630" s="424"/>
      <c r="N630" s="424"/>
      <c r="O630" s="424"/>
    </row>
    <row r="631" spans="1:15">
      <c r="A631" s="465"/>
      <c r="B631" s="423"/>
      <c r="E631" s="424"/>
      <c r="F631" s="424"/>
      <c r="G631" s="424"/>
      <c r="H631" s="424"/>
      <c r="I631" s="424"/>
      <c r="J631" s="424"/>
      <c r="K631" s="424"/>
      <c r="L631" s="424"/>
      <c r="M631" s="424"/>
      <c r="N631" s="424"/>
      <c r="O631" s="424"/>
    </row>
    <row r="632" spans="1:15">
      <c r="A632" s="465"/>
      <c r="B632" s="423"/>
      <c r="E632" s="424"/>
      <c r="F632" s="424"/>
      <c r="G632" s="424"/>
      <c r="H632" s="424"/>
      <c r="I632" s="424"/>
      <c r="J632" s="424"/>
      <c r="K632" s="424"/>
      <c r="L632" s="424"/>
      <c r="M632" s="424"/>
      <c r="N632" s="424"/>
      <c r="O632" s="424"/>
    </row>
    <row r="633" spans="1:15">
      <c r="A633" s="465"/>
      <c r="B633" s="423"/>
      <c r="E633" s="424"/>
      <c r="F633" s="424"/>
      <c r="G633" s="424"/>
      <c r="H633" s="424"/>
      <c r="I633" s="424"/>
      <c r="J633" s="424"/>
      <c r="K633" s="424"/>
      <c r="L633" s="424"/>
      <c r="M633" s="424"/>
      <c r="N633" s="424"/>
      <c r="O633" s="424"/>
    </row>
    <row r="634" spans="1:15">
      <c r="A634" s="465"/>
      <c r="B634" s="423"/>
      <c r="E634" s="424"/>
      <c r="F634" s="424"/>
      <c r="G634" s="424"/>
      <c r="H634" s="424"/>
      <c r="I634" s="424"/>
      <c r="J634" s="424"/>
      <c r="K634" s="424"/>
      <c r="L634" s="424"/>
      <c r="M634" s="424"/>
      <c r="N634" s="424"/>
      <c r="O634" s="424"/>
    </row>
    <row r="635" spans="1:15">
      <c r="A635" s="465"/>
      <c r="B635" s="423"/>
      <c r="E635" s="424"/>
      <c r="F635" s="424"/>
      <c r="G635" s="424"/>
      <c r="H635" s="424"/>
      <c r="I635" s="424"/>
      <c r="J635" s="424"/>
      <c r="K635" s="424"/>
      <c r="L635" s="424"/>
      <c r="M635" s="424"/>
      <c r="N635" s="424"/>
      <c r="O635" s="424"/>
    </row>
    <row r="636" spans="1:15">
      <c r="A636" s="465"/>
      <c r="B636" s="423"/>
      <c r="E636" s="424"/>
      <c r="F636" s="424"/>
      <c r="G636" s="424"/>
      <c r="H636" s="424"/>
      <c r="I636" s="424"/>
      <c r="J636" s="424"/>
      <c r="K636" s="424"/>
      <c r="L636" s="424"/>
      <c r="M636" s="424"/>
      <c r="N636" s="424"/>
      <c r="O636" s="424"/>
    </row>
    <row r="637" spans="1:15">
      <c r="A637" s="465"/>
      <c r="B637" s="423"/>
      <c r="E637" s="424"/>
      <c r="F637" s="424"/>
      <c r="G637" s="424"/>
      <c r="H637" s="424"/>
      <c r="I637" s="424"/>
      <c r="J637" s="424"/>
      <c r="K637" s="424"/>
      <c r="L637" s="424"/>
      <c r="M637" s="424"/>
      <c r="N637" s="424"/>
      <c r="O637" s="424"/>
    </row>
    <row r="638" spans="1:15">
      <c r="A638" s="465"/>
      <c r="B638" s="423"/>
      <c r="E638" s="424"/>
      <c r="F638" s="424"/>
      <c r="G638" s="424"/>
      <c r="H638" s="424"/>
      <c r="I638" s="424"/>
      <c r="J638" s="424"/>
      <c r="K638" s="424"/>
      <c r="L638" s="424"/>
      <c r="M638" s="424"/>
      <c r="N638" s="424"/>
      <c r="O638" s="424"/>
    </row>
    <row r="639" spans="1:15">
      <c r="A639" s="465"/>
      <c r="B639" s="423"/>
      <c r="E639" s="424"/>
      <c r="F639" s="424"/>
      <c r="G639" s="424"/>
      <c r="H639" s="424"/>
      <c r="I639" s="424"/>
      <c r="J639" s="424"/>
      <c r="K639" s="424"/>
      <c r="L639" s="424"/>
      <c r="M639" s="424"/>
      <c r="N639" s="424"/>
      <c r="O639" s="424"/>
    </row>
    <row r="640" spans="1:15">
      <c r="A640" s="465"/>
      <c r="B640" s="423"/>
      <c r="E640" s="424"/>
      <c r="F640" s="424"/>
      <c r="G640" s="424"/>
      <c r="H640" s="424"/>
      <c r="I640" s="424"/>
      <c r="J640" s="424"/>
      <c r="K640" s="424"/>
      <c r="L640" s="424"/>
      <c r="M640" s="424"/>
      <c r="N640" s="424"/>
      <c r="O640" s="424"/>
    </row>
    <row r="641" spans="1:15">
      <c r="A641" s="465"/>
      <c r="B641" s="423"/>
      <c r="E641" s="424"/>
      <c r="F641" s="424"/>
      <c r="G641" s="424"/>
      <c r="H641" s="424"/>
      <c r="I641" s="424"/>
      <c r="J641" s="424"/>
      <c r="K641" s="424"/>
      <c r="L641" s="424"/>
      <c r="M641" s="424"/>
      <c r="N641" s="424"/>
      <c r="O641" s="424"/>
    </row>
    <row r="642" spans="1:15">
      <c r="A642" s="465"/>
      <c r="B642" s="423"/>
      <c r="E642" s="424"/>
      <c r="F642" s="424"/>
      <c r="G642" s="424"/>
      <c r="H642" s="424"/>
      <c r="I642" s="424"/>
      <c r="J642" s="424"/>
      <c r="K642" s="424"/>
      <c r="L642" s="424"/>
      <c r="M642" s="424"/>
      <c r="N642" s="424"/>
      <c r="O642" s="424"/>
    </row>
    <row r="643" spans="1:15">
      <c r="A643" s="465"/>
      <c r="B643" s="423"/>
      <c r="E643" s="424"/>
      <c r="F643" s="424"/>
      <c r="G643" s="424"/>
      <c r="H643" s="424"/>
      <c r="I643" s="424"/>
      <c r="J643" s="424"/>
      <c r="K643" s="424"/>
      <c r="L643" s="424"/>
      <c r="M643" s="424"/>
      <c r="N643" s="424"/>
      <c r="O643" s="424"/>
    </row>
    <row r="644" spans="1:15">
      <c r="A644" s="465"/>
      <c r="B644" s="423"/>
      <c r="E644" s="424"/>
      <c r="F644" s="424"/>
      <c r="G644" s="424"/>
      <c r="H644" s="424"/>
      <c r="I644" s="424"/>
      <c r="J644" s="424"/>
      <c r="K644" s="424"/>
      <c r="L644" s="424"/>
      <c r="M644" s="424"/>
      <c r="N644" s="424"/>
      <c r="O644" s="424"/>
    </row>
    <row r="645" spans="1:15">
      <c r="A645" s="465"/>
      <c r="B645" s="423"/>
      <c r="E645" s="424"/>
      <c r="F645" s="424"/>
      <c r="G645" s="424"/>
      <c r="H645" s="424"/>
      <c r="I645" s="424"/>
      <c r="J645" s="424"/>
      <c r="K645" s="424"/>
      <c r="L645" s="424"/>
      <c r="M645" s="424"/>
      <c r="N645" s="424"/>
      <c r="O645" s="424"/>
    </row>
    <row r="646" spans="1:15">
      <c r="A646" s="465"/>
      <c r="B646" s="423"/>
      <c r="E646" s="424"/>
      <c r="F646" s="424"/>
      <c r="G646" s="424"/>
      <c r="H646" s="424"/>
      <c r="I646" s="424"/>
      <c r="J646" s="424"/>
      <c r="K646" s="424"/>
      <c r="L646" s="424"/>
      <c r="M646" s="424"/>
      <c r="N646" s="424"/>
      <c r="O646" s="424"/>
    </row>
    <row r="647" spans="1:15">
      <c r="A647" s="465"/>
      <c r="B647" s="423"/>
      <c r="E647" s="424"/>
      <c r="F647" s="424"/>
      <c r="G647" s="424"/>
      <c r="H647" s="424"/>
      <c r="I647" s="424"/>
      <c r="J647" s="424"/>
      <c r="K647" s="424"/>
      <c r="L647" s="424"/>
      <c r="M647" s="424"/>
      <c r="N647" s="424"/>
      <c r="O647" s="424"/>
    </row>
    <row r="648" spans="1:15">
      <c r="A648" s="465"/>
      <c r="B648" s="423"/>
      <c r="E648" s="424"/>
      <c r="F648" s="424"/>
      <c r="G648" s="424"/>
      <c r="H648" s="424"/>
      <c r="I648" s="424"/>
      <c r="J648" s="424"/>
      <c r="K648" s="424"/>
      <c r="L648" s="424"/>
      <c r="M648" s="424"/>
      <c r="N648" s="424"/>
      <c r="O648" s="424"/>
    </row>
    <row r="649" spans="1:15">
      <c r="A649" s="465"/>
      <c r="B649" s="423"/>
      <c r="E649" s="424"/>
      <c r="F649" s="424"/>
      <c r="G649" s="424"/>
      <c r="H649" s="424"/>
      <c r="I649" s="424"/>
      <c r="J649" s="424"/>
      <c r="K649" s="424"/>
      <c r="L649" s="424"/>
      <c r="M649" s="424"/>
      <c r="N649" s="424"/>
      <c r="O649" s="424"/>
    </row>
    <row r="650" spans="1:15">
      <c r="A650" s="465"/>
      <c r="B650" s="423"/>
      <c r="E650" s="424"/>
      <c r="F650" s="424"/>
      <c r="G650" s="424"/>
      <c r="H650" s="424"/>
      <c r="I650" s="424"/>
      <c r="J650" s="424"/>
      <c r="K650" s="424"/>
      <c r="L650" s="424"/>
      <c r="M650" s="424"/>
      <c r="N650" s="424"/>
      <c r="O650" s="424"/>
    </row>
    <row r="651" spans="1:15">
      <c r="A651" s="465"/>
      <c r="B651" s="423"/>
      <c r="E651" s="424"/>
      <c r="F651" s="424"/>
      <c r="G651" s="424"/>
      <c r="H651" s="424"/>
      <c r="I651" s="424"/>
      <c r="J651" s="424"/>
      <c r="K651" s="424"/>
      <c r="L651" s="424"/>
      <c r="M651" s="424"/>
      <c r="N651" s="424"/>
      <c r="O651" s="424"/>
    </row>
    <row r="652" spans="1:15">
      <c r="A652" s="465"/>
      <c r="B652" s="423"/>
      <c r="E652" s="424"/>
      <c r="F652" s="424"/>
      <c r="G652" s="424"/>
      <c r="H652" s="424"/>
      <c r="I652" s="424"/>
      <c r="J652" s="424"/>
      <c r="K652" s="424"/>
      <c r="L652" s="424"/>
      <c r="M652" s="424"/>
      <c r="N652" s="424"/>
      <c r="O652" s="424"/>
    </row>
    <row r="653" spans="1:15">
      <c r="A653" s="465"/>
      <c r="B653" s="423"/>
      <c r="E653" s="424"/>
      <c r="F653" s="424"/>
      <c r="G653" s="424"/>
      <c r="H653" s="424"/>
      <c r="I653" s="424"/>
      <c r="J653" s="424"/>
      <c r="K653" s="424"/>
      <c r="L653" s="424"/>
      <c r="M653" s="424"/>
      <c r="N653" s="424"/>
      <c r="O653" s="424"/>
    </row>
    <row r="654" spans="1:15">
      <c r="A654" s="465"/>
      <c r="B654" s="423"/>
      <c r="E654" s="424"/>
      <c r="F654" s="424"/>
      <c r="G654" s="424"/>
      <c r="H654" s="424"/>
      <c r="I654" s="424"/>
      <c r="J654" s="424"/>
      <c r="K654" s="424"/>
      <c r="L654" s="424"/>
      <c r="M654" s="424"/>
      <c r="N654" s="424"/>
      <c r="O654" s="424"/>
    </row>
    <row r="655" spans="1:15">
      <c r="A655" s="465"/>
      <c r="B655" s="423"/>
      <c r="E655" s="424"/>
      <c r="F655" s="424"/>
      <c r="G655" s="424"/>
      <c r="H655" s="424"/>
      <c r="I655" s="424"/>
      <c r="J655" s="424"/>
      <c r="K655" s="424"/>
      <c r="L655" s="424"/>
      <c r="M655" s="424"/>
      <c r="N655" s="424"/>
      <c r="O655" s="424"/>
    </row>
    <row r="656" spans="1:15">
      <c r="A656" s="465"/>
      <c r="B656" s="423"/>
      <c r="E656" s="424"/>
      <c r="F656" s="424"/>
      <c r="G656" s="424"/>
      <c r="H656" s="424"/>
      <c r="I656" s="424"/>
      <c r="J656" s="424"/>
      <c r="K656" s="424"/>
      <c r="L656" s="424"/>
      <c r="M656" s="424"/>
      <c r="N656" s="424"/>
      <c r="O656" s="424"/>
    </row>
    <row r="657" spans="1:15">
      <c r="A657" s="465"/>
      <c r="B657" s="423"/>
      <c r="E657" s="424"/>
      <c r="F657" s="424"/>
      <c r="G657" s="424"/>
      <c r="H657" s="424"/>
      <c r="I657" s="424"/>
      <c r="J657" s="424"/>
      <c r="K657" s="424"/>
      <c r="L657" s="424"/>
      <c r="M657" s="424"/>
      <c r="N657" s="424"/>
      <c r="O657" s="424"/>
    </row>
    <row r="658" spans="1:15">
      <c r="A658" s="465"/>
      <c r="B658" s="423"/>
      <c r="E658" s="424"/>
      <c r="F658" s="424"/>
      <c r="G658" s="424"/>
      <c r="H658" s="424"/>
      <c r="I658" s="424"/>
      <c r="J658" s="424"/>
      <c r="K658" s="424"/>
      <c r="L658" s="424"/>
      <c r="M658" s="424"/>
      <c r="N658" s="424"/>
      <c r="O658" s="424"/>
    </row>
    <row r="659" spans="1:15">
      <c r="A659" s="465"/>
      <c r="B659" s="423"/>
      <c r="E659" s="424"/>
      <c r="F659" s="424"/>
      <c r="G659" s="424"/>
      <c r="H659" s="424"/>
      <c r="I659" s="424"/>
      <c r="J659" s="424"/>
      <c r="K659" s="424"/>
      <c r="L659" s="424"/>
      <c r="M659" s="424"/>
      <c r="N659" s="424"/>
      <c r="O659" s="424"/>
    </row>
    <row r="660" spans="1:15">
      <c r="A660" s="465"/>
      <c r="B660" s="423"/>
      <c r="E660" s="424"/>
      <c r="F660" s="424"/>
      <c r="G660" s="424"/>
      <c r="H660" s="424"/>
      <c r="I660" s="424"/>
      <c r="J660" s="424"/>
      <c r="K660" s="424"/>
      <c r="L660" s="424"/>
      <c r="M660" s="424"/>
      <c r="N660" s="424"/>
      <c r="O660" s="424"/>
    </row>
    <row r="661" spans="1:15">
      <c r="A661" s="465"/>
      <c r="B661" s="423"/>
      <c r="E661" s="424"/>
      <c r="F661" s="424"/>
      <c r="G661" s="424"/>
      <c r="H661" s="424"/>
      <c r="I661" s="424"/>
      <c r="J661" s="424"/>
      <c r="K661" s="424"/>
      <c r="L661" s="424"/>
      <c r="M661" s="424"/>
      <c r="N661" s="424"/>
      <c r="O661" s="424"/>
    </row>
    <row r="662" spans="1:15">
      <c r="A662" s="465"/>
      <c r="B662" s="423"/>
      <c r="E662" s="424"/>
      <c r="F662" s="424"/>
      <c r="G662" s="424"/>
      <c r="H662" s="424"/>
      <c r="I662" s="424"/>
      <c r="J662" s="424"/>
      <c r="K662" s="424"/>
      <c r="L662" s="424"/>
      <c r="M662" s="424"/>
      <c r="N662" s="424"/>
      <c r="O662" s="424"/>
    </row>
    <row r="663" spans="1:15">
      <c r="A663" s="465"/>
      <c r="B663" s="423"/>
      <c r="E663" s="424"/>
      <c r="F663" s="424"/>
      <c r="G663" s="424"/>
      <c r="H663" s="424"/>
      <c r="I663" s="424"/>
      <c r="J663" s="424"/>
      <c r="K663" s="424"/>
      <c r="L663" s="424"/>
      <c r="M663" s="424"/>
      <c r="N663" s="424"/>
      <c r="O663" s="424"/>
    </row>
    <row r="664" spans="1:15">
      <c r="A664" s="465"/>
      <c r="B664" s="423"/>
      <c r="E664" s="424"/>
      <c r="F664" s="424"/>
      <c r="G664" s="424"/>
      <c r="H664" s="424"/>
      <c r="I664" s="424"/>
      <c r="J664" s="424"/>
      <c r="K664" s="424"/>
      <c r="L664" s="424"/>
      <c r="M664" s="424"/>
      <c r="N664" s="424"/>
      <c r="O664" s="424"/>
    </row>
    <row r="665" spans="1:15">
      <c r="A665" s="465"/>
      <c r="B665" s="423"/>
      <c r="E665" s="424"/>
      <c r="F665" s="424"/>
      <c r="G665" s="424"/>
      <c r="H665" s="424"/>
      <c r="I665" s="424"/>
      <c r="J665" s="424"/>
      <c r="K665" s="424"/>
      <c r="L665" s="424"/>
      <c r="M665" s="424"/>
      <c r="N665" s="424"/>
      <c r="O665" s="424"/>
    </row>
    <row r="666" spans="1:15">
      <c r="A666" s="465"/>
      <c r="B666" s="423"/>
      <c r="E666" s="424"/>
      <c r="F666" s="424"/>
      <c r="G666" s="424"/>
      <c r="H666" s="424"/>
      <c r="I666" s="424"/>
      <c r="J666" s="424"/>
      <c r="K666" s="424"/>
      <c r="L666" s="424"/>
      <c r="M666" s="424"/>
      <c r="N666" s="424"/>
      <c r="O666" s="424"/>
    </row>
    <row r="667" spans="1:15">
      <c r="A667" s="465"/>
      <c r="B667" s="423"/>
      <c r="E667" s="424"/>
      <c r="F667" s="424"/>
      <c r="G667" s="424"/>
      <c r="H667" s="424"/>
      <c r="I667" s="424"/>
      <c r="J667" s="424"/>
      <c r="K667" s="424"/>
      <c r="L667" s="424"/>
      <c r="M667" s="424"/>
      <c r="N667" s="424"/>
      <c r="O667" s="424"/>
    </row>
    <row r="668" spans="1:15">
      <c r="A668" s="465"/>
      <c r="B668" s="423"/>
      <c r="E668" s="424"/>
      <c r="F668" s="424"/>
      <c r="G668" s="424"/>
      <c r="H668" s="424"/>
      <c r="I668" s="424"/>
      <c r="J668" s="424"/>
      <c r="K668" s="424"/>
      <c r="L668" s="424"/>
      <c r="M668" s="424"/>
      <c r="N668" s="424"/>
      <c r="O668" s="424"/>
    </row>
    <row r="669" spans="1:15">
      <c r="A669" s="465"/>
      <c r="B669" s="423"/>
      <c r="E669" s="424"/>
      <c r="F669" s="424"/>
      <c r="G669" s="424"/>
      <c r="H669" s="424"/>
      <c r="I669" s="424"/>
      <c r="J669" s="424"/>
      <c r="K669" s="424"/>
      <c r="L669" s="424"/>
      <c r="M669" s="424"/>
      <c r="N669" s="424"/>
      <c r="O669" s="424"/>
    </row>
    <row r="670" spans="1:15">
      <c r="A670" s="465"/>
      <c r="B670" s="423"/>
      <c r="E670" s="424"/>
      <c r="F670" s="424"/>
      <c r="G670" s="424"/>
      <c r="H670" s="424"/>
      <c r="I670" s="424"/>
      <c r="J670" s="424"/>
      <c r="K670" s="424"/>
      <c r="L670" s="424"/>
      <c r="M670" s="424"/>
      <c r="N670" s="424"/>
      <c r="O670" s="424"/>
    </row>
    <row r="671" spans="1:15">
      <c r="A671" s="465"/>
      <c r="B671" s="423"/>
      <c r="E671" s="424"/>
      <c r="F671" s="424"/>
      <c r="G671" s="424"/>
      <c r="H671" s="424"/>
      <c r="I671" s="424"/>
      <c r="J671" s="424"/>
      <c r="K671" s="424"/>
      <c r="L671" s="424"/>
      <c r="M671" s="424"/>
      <c r="N671" s="424"/>
      <c r="O671" s="424"/>
    </row>
    <row r="672" spans="1:15">
      <c r="A672" s="465"/>
      <c r="B672" s="423"/>
      <c r="E672" s="424"/>
      <c r="F672" s="424"/>
      <c r="G672" s="424"/>
      <c r="H672" s="424"/>
      <c r="I672" s="424"/>
      <c r="J672" s="424"/>
      <c r="K672" s="424"/>
      <c r="L672" s="424"/>
      <c r="M672" s="424"/>
      <c r="N672" s="424"/>
      <c r="O672" s="424"/>
    </row>
    <row r="673" spans="1:15">
      <c r="A673" s="465"/>
      <c r="B673" s="423"/>
      <c r="E673" s="424"/>
      <c r="F673" s="424"/>
      <c r="G673" s="424"/>
      <c r="H673" s="424"/>
      <c r="I673" s="424"/>
      <c r="J673" s="424"/>
      <c r="K673" s="424"/>
      <c r="L673" s="424"/>
      <c r="M673" s="424"/>
      <c r="N673" s="424"/>
      <c r="O673" s="424"/>
    </row>
    <row r="674" spans="1:15">
      <c r="A674" s="465"/>
      <c r="B674" s="423"/>
      <c r="E674" s="424"/>
      <c r="F674" s="424"/>
      <c r="G674" s="424"/>
      <c r="H674" s="424"/>
      <c r="I674" s="424"/>
      <c r="J674" s="424"/>
      <c r="K674" s="424"/>
      <c r="L674" s="424"/>
      <c r="M674" s="424"/>
      <c r="N674" s="424"/>
      <c r="O674" s="424"/>
    </row>
    <row r="675" spans="1:15">
      <c r="A675" s="465"/>
      <c r="B675" s="423"/>
      <c r="E675" s="424"/>
      <c r="F675" s="424"/>
      <c r="G675" s="424"/>
      <c r="H675" s="424"/>
      <c r="I675" s="424"/>
      <c r="J675" s="424"/>
      <c r="K675" s="424"/>
      <c r="L675" s="424"/>
      <c r="M675" s="424"/>
      <c r="N675" s="424"/>
      <c r="O675" s="424"/>
    </row>
    <row r="676" spans="1:15">
      <c r="A676" s="465"/>
      <c r="B676" s="423"/>
      <c r="E676" s="424"/>
      <c r="F676" s="424"/>
      <c r="G676" s="424"/>
      <c r="H676" s="424"/>
      <c r="I676" s="424"/>
      <c r="J676" s="424"/>
      <c r="K676" s="424"/>
      <c r="L676" s="424"/>
      <c r="M676" s="424"/>
      <c r="N676" s="424"/>
      <c r="O676" s="424"/>
    </row>
    <row r="677" spans="1:15">
      <c r="A677" s="465"/>
      <c r="B677" s="423"/>
      <c r="E677" s="424"/>
      <c r="F677" s="424"/>
      <c r="G677" s="424"/>
      <c r="H677" s="424"/>
      <c r="I677" s="424"/>
      <c r="J677" s="424"/>
      <c r="K677" s="424"/>
      <c r="L677" s="424"/>
      <c r="M677" s="424"/>
      <c r="N677" s="424"/>
      <c r="O677" s="424"/>
    </row>
    <row r="678" spans="1:15">
      <c r="A678" s="465"/>
      <c r="B678" s="423"/>
      <c r="E678" s="424"/>
      <c r="F678" s="424"/>
      <c r="G678" s="424"/>
      <c r="H678" s="424"/>
      <c r="I678" s="424"/>
      <c r="J678" s="424"/>
      <c r="K678" s="424"/>
      <c r="L678" s="424"/>
      <c r="M678" s="424"/>
      <c r="N678" s="424"/>
      <c r="O678" s="424"/>
    </row>
    <row r="679" spans="1:15">
      <c r="A679" s="465"/>
      <c r="B679" s="423"/>
      <c r="E679" s="424"/>
      <c r="F679" s="424"/>
      <c r="G679" s="424"/>
      <c r="H679" s="424"/>
      <c r="I679" s="424"/>
      <c r="J679" s="424"/>
      <c r="K679" s="424"/>
      <c r="L679" s="424"/>
      <c r="M679" s="424"/>
      <c r="N679" s="424"/>
      <c r="O679" s="424"/>
    </row>
    <row r="680" spans="1:15">
      <c r="A680" s="465"/>
      <c r="B680" s="423"/>
      <c r="E680" s="424"/>
      <c r="F680" s="424"/>
      <c r="G680" s="424"/>
      <c r="H680" s="424"/>
      <c r="I680" s="424"/>
      <c r="J680" s="424"/>
      <c r="K680" s="424"/>
      <c r="L680" s="424"/>
      <c r="M680" s="424"/>
      <c r="N680" s="424"/>
      <c r="O680" s="424"/>
    </row>
    <row r="681" spans="1:15">
      <c r="A681" s="465"/>
      <c r="B681" s="423"/>
      <c r="E681" s="424"/>
      <c r="F681" s="424"/>
      <c r="G681" s="424"/>
      <c r="H681" s="424"/>
      <c r="I681" s="424"/>
      <c r="J681" s="424"/>
      <c r="K681" s="424"/>
      <c r="L681" s="424"/>
      <c r="M681" s="424"/>
      <c r="N681" s="424"/>
      <c r="O681" s="424"/>
    </row>
    <row r="682" spans="1:15">
      <c r="A682" s="465"/>
      <c r="B682" s="423"/>
      <c r="E682" s="424"/>
      <c r="F682" s="424"/>
      <c r="G682" s="424"/>
      <c r="H682" s="424"/>
      <c r="I682" s="424"/>
      <c r="J682" s="424"/>
      <c r="K682" s="424"/>
      <c r="L682" s="424"/>
      <c r="M682" s="424"/>
      <c r="N682" s="424"/>
      <c r="O682" s="424"/>
    </row>
    <row r="683" spans="1:15">
      <c r="A683" s="465"/>
      <c r="B683" s="423"/>
      <c r="E683" s="424"/>
      <c r="F683" s="424"/>
      <c r="G683" s="424"/>
      <c r="H683" s="424"/>
      <c r="I683" s="424"/>
      <c r="J683" s="424"/>
      <c r="K683" s="424"/>
      <c r="L683" s="424"/>
      <c r="M683" s="424"/>
      <c r="N683" s="424"/>
      <c r="O683" s="424"/>
    </row>
    <row r="684" spans="1:15">
      <c r="A684" s="465"/>
      <c r="B684" s="423"/>
      <c r="E684" s="424"/>
      <c r="F684" s="424"/>
      <c r="G684" s="424"/>
      <c r="H684" s="424"/>
      <c r="I684" s="424"/>
      <c r="J684" s="424"/>
      <c r="K684" s="424"/>
      <c r="L684" s="424"/>
      <c r="M684" s="424"/>
      <c r="N684" s="424"/>
      <c r="O684" s="424"/>
    </row>
    <row r="685" spans="1:15">
      <c r="A685" s="465"/>
      <c r="B685" s="423"/>
      <c r="E685" s="424"/>
      <c r="F685" s="424"/>
      <c r="G685" s="424"/>
      <c r="H685" s="424"/>
      <c r="I685" s="424"/>
      <c r="J685" s="424"/>
      <c r="K685" s="424"/>
      <c r="L685" s="424"/>
      <c r="M685" s="424"/>
      <c r="N685" s="424"/>
      <c r="O685" s="424"/>
    </row>
    <row r="686" spans="1:15">
      <c r="A686" s="465"/>
      <c r="B686" s="423"/>
      <c r="E686" s="424"/>
      <c r="F686" s="424"/>
      <c r="G686" s="424"/>
      <c r="H686" s="424"/>
      <c r="I686" s="424"/>
      <c r="J686" s="424"/>
      <c r="K686" s="424"/>
      <c r="L686" s="424"/>
      <c r="M686" s="424"/>
      <c r="N686" s="424"/>
      <c r="O686" s="424"/>
    </row>
    <row r="687" spans="1:15">
      <c r="A687" s="465"/>
      <c r="B687" s="423"/>
      <c r="E687" s="424"/>
      <c r="F687" s="424"/>
      <c r="G687" s="424"/>
      <c r="H687" s="424"/>
      <c r="I687" s="424"/>
      <c r="J687" s="424"/>
      <c r="K687" s="424"/>
      <c r="L687" s="424"/>
      <c r="M687" s="424"/>
      <c r="N687" s="424"/>
      <c r="O687" s="424"/>
    </row>
    <row r="688" spans="1:15">
      <c r="A688" s="465"/>
      <c r="B688" s="423"/>
      <c r="E688" s="424"/>
      <c r="F688" s="424"/>
      <c r="G688" s="424"/>
      <c r="H688" s="424"/>
      <c r="I688" s="424"/>
      <c r="J688" s="424"/>
      <c r="K688" s="424"/>
      <c r="L688" s="424"/>
      <c r="M688" s="424"/>
      <c r="N688" s="424"/>
      <c r="O688" s="424"/>
    </row>
    <row r="689" spans="1:15">
      <c r="A689" s="465"/>
      <c r="B689" s="423"/>
      <c r="E689" s="424"/>
      <c r="F689" s="424"/>
      <c r="G689" s="424"/>
      <c r="H689" s="424"/>
      <c r="I689" s="424"/>
      <c r="J689" s="424"/>
      <c r="K689" s="424"/>
      <c r="L689" s="424"/>
      <c r="M689" s="424"/>
      <c r="N689" s="424"/>
      <c r="O689" s="424"/>
    </row>
    <row r="690" spans="1:15">
      <c r="A690" s="465"/>
      <c r="B690" s="423"/>
      <c r="E690" s="424"/>
      <c r="F690" s="424"/>
      <c r="G690" s="424"/>
      <c r="H690" s="424"/>
      <c r="I690" s="424"/>
      <c r="J690" s="424"/>
      <c r="K690" s="424"/>
      <c r="L690" s="424"/>
      <c r="M690" s="424"/>
      <c r="N690" s="424"/>
      <c r="O690" s="424"/>
    </row>
    <row r="691" spans="1:15">
      <c r="A691" s="465"/>
      <c r="B691" s="423"/>
      <c r="E691" s="424"/>
      <c r="F691" s="424"/>
      <c r="G691" s="424"/>
      <c r="H691" s="424"/>
      <c r="I691" s="424"/>
      <c r="J691" s="424"/>
      <c r="K691" s="424"/>
      <c r="L691" s="424"/>
      <c r="M691" s="424"/>
      <c r="N691" s="424"/>
      <c r="O691" s="424"/>
    </row>
    <row r="692" spans="1:15">
      <c r="A692" s="465"/>
      <c r="B692" s="423"/>
      <c r="E692" s="424"/>
      <c r="F692" s="424"/>
      <c r="G692" s="424"/>
      <c r="H692" s="424"/>
      <c r="I692" s="424"/>
      <c r="J692" s="424"/>
      <c r="K692" s="424"/>
      <c r="L692" s="424"/>
      <c r="M692" s="424"/>
      <c r="N692" s="424"/>
      <c r="O692" s="424"/>
    </row>
    <row r="693" spans="1:15">
      <c r="A693" s="465"/>
      <c r="B693" s="423"/>
      <c r="E693" s="424"/>
      <c r="F693" s="424"/>
      <c r="G693" s="424"/>
      <c r="H693" s="424"/>
      <c r="I693" s="424"/>
      <c r="J693" s="424"/>
      <c r="K693" s="424"/>
      <c r="L693" s="424"/>
      <c r="M693" s="424"/>
      <c r="N693" s="424"/>
      <c r="O693" s="424"/>
    </row>
    <row r="694" spans="1:15">
      <c r="A694" s="465"/>
      <c r="B694" s="423"/>
      <c r="E694" s="424"/>
      <c r="F694" s="424"/>
      <c r="G694" s="424"/>
      <c r="H694" s="424"/>
      <c r="I694" s="424"/>
      <c r="J694" s="424"/>
      <c r="K694" s="424"/>
      <c r="L694" s="424"/>
      <c r="M694" s="424"/>
      <c r="N694" s="424"/>
      <c r="O694" s="424"/>
    </row>
    <row r="695" spans="1:15">
      <c r="A695" s="465"/>
      <c r="B695" s="423"/>
      <c r="E695" s="424"/>
      <c r="F695" s="424"/>
      <c r="G695" s="424"/>
      <c r="H695" s="424"/>
      <c r="I695" s="424"/>
      <c r="J695" s="424"/>
      <c r="K695" s="424"/>
      <c r="L695" s="424"/>
      <c r="M695" s="424"/>
      <c r="N695" s="424"/>
      <c r="O695" s="424"/>
    </row>
    <row r="696" spans="1:15">
      <c r="A696" s="465"/>
      <c r="B696" s="423"/>
      <c r="E696" s="424"/>
      <c r="F696" s="424"/>
      <c r="G696" s="424"/>
      <c r="H696" s="424"/>
      <c r="I696" s="424"/>
      <c r="J696" s="424"/>
      <c r="K696" s="424"/>
      <c r="L696" s="424"/>
      <c r="M696" s="424"/>
      <c r="N696" s="424"/>
      <c r="O696" s="424"/>
    </row>
    <row r="697" spans="1:15">
      <c r="A697" s="465"/>
      <c r="B697" s="423"/>
      <c r="E697" s="424"/>
      <c r="F697" s="424"/>
      <c r="G697" s="424"/>
      <c r="H697" s="424"/>
      <c r="I697" s="424"/>
      <c r="J697" s="424"/>
      <c r="K697" s="424"/>
      <c r="L697" s="424"/>
      <c r="M697" s="424"/>
      <c r="N697" s="424"/>
      <c r="O697" s="424"/>
    </row>
    <row r="698" spans="1:15">
      <c r="A698" s="465"/>
      <c r="B698" s="423"/>
      <c r="E698" s="424"/>
      <c r="F698" s="424"/>
      <c r="G698" s="424"/>
      <c r="H698" s="424"/>
      <c r="I698" s="424"/>
      <c r="J698" s="424"/>
      <c r="K698" s="424"/>
      <c r="L698" s="424"/>
      <c r="M698" s="424"/>
      <c r="N698" s="424"/>
      <c r="O698" s="424"/>
    </row>
    <row r="699" spans="1:15">
      <c r="A699" s="465"/>
      <c r="B699" s="423"/>
      <c r="E699" s="424"/>
      <c r="F699" s="424"/>
      <c r="G699" s="424"/>
      <c r="H699" s="424"/>
      <c r="I699" s="424"/>
      <c r="J699" s="424"/>
      <c r="K699" s="424"/>
      <c r="L699" s="424"/>
      <c r="M699" s="424"/>
      <c r="N699" s="424"/>
      <c r="O699" s="424"/>
    </row>
    <row r="700" spans="1:15">
      <c r="A700" s="465"/>
      <c r="B700" s="423"/>
      <c r="E700" s="424"/>
      <c r="F700" s="424"/>
      <c r="G700" s="424"/>
      <c r="H700" s="424"/>
      <c r="I700" s="424"/>
      <c r="J700" s="424"/>
      <c r="K700" s="424"/>
      <c r="L700" s="424"/>
      <c r="M700" s="424"/>
      <c r="N700" s="424"/>
      <c r="O700" s="424"/>
    </row>
    <row r="701" spans="1:15">
      <c r="A701" s="465"/>
      <c r="B701" s="423"/>
      <c r="E701" s="424"/>
      <c r="F701" s="424"/>
      <c r="G701" s="424"/>
      <c r="H701" s="424"/>
      <c r="I701" s="424"/>
      <c r="J701" s="424"/>
      <c r="K701" s="424"/>
      <c r="L701" s="424"/>
      <c r="M701" s="424"/>
      <c r="N701" s="424"/>
      <c r="O701" s="424"/>
    </row>
    <row r="702" spans="1:15">
      <c r="A702" s="465"/>
      <c r="B702" s="423"/>
      <c r="E702" s="424"/>
      <c r="F702" s="424"/>
      <c r="G702" s="424"/>
      <c r="H702" s="424"/>
      <c r="I702" s="424"/>
      <c r="J702" s="424"/>
      <c r="K702" s="424"/>
      <c r="L702" s="424"/>
      <c r="M702" s="424"/>
      <c r="N702" s="424"/>
      <c r="O702" s="424"/>
    </row>
    <row r="703" spans="1:15">
      <c r="A703" s="465"/>
      <c r="B703" s="423"/>
      <c r="E703" s="424"/>
      <c r="F703" s="424"/>
      <c r="G703" s="424"/>
      <c r="H703" s="424"/>
      <c r="I703" s="424"/>
      <c r="J703" s="424"/>
      <c r="K703" s="424"/>
      <c r="L703" s="424"/>
      <c r="M703" s="424"/>
      <c r="N703" s="424"/>
      <c r="O703" s="424"/>
    </row>
    <row r="704" spans="1:15">
      <c r="A704" s="465"/>
      <c r="B704" s="423"/>
      <c r="E704" s="424"/>
      <c r="F704" s="424"/>
      <c r="G704" s="424"/>
      <c r="H704" s="424"/>
      <c r="I704" s="424"/>
      <c r="J704" s="424"/>
      <c r="K704" s="424"/>
      <c r="L704" s="424"/>
      <c r="M704" s="424"/>
      <c r="N704" s="424"/>
      <c r="O704" s="424"/>
    </row>
    <row r="705" spans="1:15">
      <c r="A705" s="465"/>
      <c r="B705" s="423"/>
      <c r="E705" s="424"/>
      <c r="F705" s="424"/>
      <c r="G705" s="424"/>
      <c r="H705" s="424"/>
      <c r="I705" s="424"/>
      <c r="J705" s="424"/>
      <c r="K705" s="424"/>
      <c r="L705" s="424"/>
      <c r="M705" s="424"/>
      <c r="N705" s="424"/>
      <c r="O705" s="424"/>
    </row>
    <row r="706" spans="1:15">
      <c r="A706" s="465"/>
      <c r="B706" s="423"/>
      <c r="E706" s="424"/>
      <c r="F706" s="424"/>
      <c r="G706" s="424"/>
      <c r="H706" s="424"/>
      <c r="I706" s="424"/>
      <c r="J706" s="424"/>
      <c r="K706" s="424"/>
      <c r="L706" s="424"/>
      <c r="M706" s="424"/>
      <c r="N706" s="424"/>
      <c r="O706" s="424"/>
    </row>
    <row r="707" spans="1:15">
      <c r="A707" s="465"/>
      <c r="B707" s="423"/>
      <c r="E707" s="424"/>
      <c r="F707" s="424"/>
      <c r="G707" s="424"/>
      <c r="H707" s="424"/>
      <c r="I707" s="424"/>
      <c r="J707" s="424"/>
      <c r="K707" s="424"/>
      <c r="L707" s="424"/>
      <c r="M707" s="424"/>
      <c r="N707" s="424"/>
      <c r="O707" s="424"/>
    </row>
    <row r="708" spans="1:15">
      <c r="A708" s="465"/>
      <c r="B708" s="423"/>
      <c r="E708" s="424"/>
      <c r="F708" s="424"/>
      <c r="G708" s="424"/>
      <c r="H708" s="424"/>
      <c r="I708" s="424"/>
      <c r="J708" s="424"/>
      <c r="K708" s="424"/>
      <c r="L708" s="424"/>
      <c r="M708" s="424"/>
      <c r="N708" s="424"/>
      <c r="O708" s="424"/>
    </row>
    <row r="709" spans="1:15">
      <c r="A709" s="465"/>
      <c r="B709" s="423"/>
      <c r="E709" s="424"/>
      <c r="F709" s="424"/>
      <c r="G709" s="424"/>
      <c r="H709" s="424"/>
      <c r="I709" s="424"/>
      <c r="J709" s="424"/>
      <c r="K709" s="424"/>
      <c r="L709" s="424"/>
      <c r="M709" s="424"/>
      <c r="N709" s="424"/>
      <c r="O709" s="424"/>
    </row>
    <row r="710" spans="1:15">
      <c r="A710" s="465"/>
      <c r="B710" s="423"/>
      <c r="E710" s="424"/>
      <c r="F710" s="424"/>
      <c r="G710" s="424"/>
      <c r="H710" s="424"/>
      <c r="I710" s="424"/>
      <c r="J710" s="424"/>
      <c r="K710" s="424"/>
      <c r="L710" s="424"/>
      <c r="M710" s="424"/>
      <c r="N710" s="424"/>
      <c r="O710" s="424"/>
    </row>
    <row r="711" spans="1:15">
      <c r="A711" s="465"/>
      <c r="B711" s="423"/>
      <c r="E711" s="424"/>
      <c r="F711" s="424"/>
      <c r="G711" s="424"/>
      <c r="H711" s="424"/>
      <c r="I711" s="424"/>
      <c r="J711" s="424"/>
      <c r="K711" s="424"/>
      <c r="L711" s="424"/>
      <c r="M711" s="424"/>
      <c r="N711" s="424"/>
      <c r="O711" s="424"/>
    </row>
    <row r="712" spans="1:15">
      <c r="A712" s="465"/>
      <c r="B712" s="423"/>
      <c r="E712" s="424"/>
      <c r="F712" s="424"/>
      <c r="G712" s="424"/>
      <c r="H712" s="424"/>
      <c r="I712" s="424"/>
      <c r="J712" s="424"/>
      <c r="K712" s="424"/>
      <c r="L712" s="424"/>
      <c r="M712" s="424"/>
      <c r="N712" s="424"/>
      <c r="O712" s="424"/>
    </row>
    <row r="713" spans="1:15">
      <c r="A713" s="465"/>
      <c r="B713" s="423"/>
      <c r="E713" s="424"/>
      <c r="F713" s="424"/>
      <c r="G713" s="424"/>
      <c r="H713" s="424"/>
      <c r="I713" s="424"/>
      <c r="J713" s="424"/>
      <c r="K713" s="424"/>
      <c r="L713" s="424"/>
      <c r="M713" s="424"/>
      <c r="N713" s="424"/>
      <c r="O713" s="424"/>
    </row>
    <row r="714" spans="1:15">
      <c r="A714" s="465"/>
      <c r="B714" s="423"/>
      <c r="E714" s="424"/>
      <c r="F714" s="424"/>
      <c r="G714" s="424"/>
      <c r="H714" s="424"/>
      <c r="I714" s="424"/>
      <c r="J714" s="424"/>
      <c r="K714" s="424"/>
      <c r="L714" s="424"/>
      <c r="M714" s="424"/>
      <c r="N714" s="424"/>
      <c r="O714" s="424"/>
    </row>
    <row r="715" spans="1:15">
      <c r="A715" s="465"/>
      <c r="B715" s="423"/>
      <c r="E715" s="424"/>
      <c r="F715" s="424"/>
      <c r="G715" s="424"/>
      <c r="H715" s="424"/>
      <c r="I715" s="424"/>
      <c r="J715" s="424"/>
      <c r="K715" s="424"/>
      <c r="L715" s="424"/>
      <c r="M715" s="424"/>
      <c r="N715" s="424"/>
      <c r="O715" s="424"/>
    </row>
    <row r="716" spans="1:15">
      <c r="A716" s="465"/>
      <c r="B716" s="423"/>
      <c r="E716" s="424"/>
      <c r="F716" s="424"/>
      <c r="G716" s="424"/>
      <c r="H716" s="424"/>
      <c r="I716" s="424"/>
      <c r="J716" s="424"/>
      <c r="K716" s="424"/>
      <c r="L716" s="424"/>
      <c r="M716" s="424"/>
      <c r="N716" s="424"/>
      <c r="O716" s="424"/>
    </row>
    <row r="717" spans="1:15">
      <c r="A717" s="465"/>
      <c r="B717" s="423"/>
      <c r="E717" s="424"/>
      <c r="F717" s="424"/>
      <c r="G717" s="424"/>
      <c r="H717" s="424"/>
      <c r="I717" s="424"/>
      <c r="J717" s="424"/>
      <c r="K717" s="424"/>
      <c r="L717" s="424"/>
      <c r="M717" s="424"/>
      <c r="N717" s="424"/>
      <c r="O717" s="424"/>
    </row>
    <row r="718" spans="1:15">
      <c r="A718" s="465"/>
      <c r="B718" s="423"/>
      <c r="E718" s="424"/>
      <c r="F718" s="424"/>
      <c r="G718" s="424"/>
      <c r="H718" s="424"/>
      <c r="I718" s="424"/>
      <c r="J718" s="424"/>
      <c r="K718" s="424"/>
      <c r="L718" s="424"/>
      <c r="M718" s="424"/>
      <c r="N718" s="424"/>
      <c r="O718" s="424"/>
    </row>
    <row r="719" spans="1:15">
      <c r="A719" s="465"/>
      <c r="B719" s="423"/>
      <c r="E719" s="424"/>
      <c r="F719" s="424"/>
      <c r="G719" s="424"/>
      <c r="H719" s="424"/>
      <c r="I719" s="424"/>
      <c r="J719" s="424"/>
      <c r="K719" s="424"/>
      <c r="L719" s="424"/>
      <c r="M719" s="424"/>
      <c r="N719" s="424"/>
      <c r="O719" s="424"/>
    </row>
    <row r="720" spans="1:15">
      <c r="A720" s="465"/>
      <c r="B720" s="423"/>
      <c r="E720" s="424"/>
      <c r="F720" s="424"/>
      <c r="G720" s="424"/>
      <c r="H720" s="424"/>
      <c r="I720" s="424"/>
      <c r="J720" s="424"/>
      <c r="K720" s="424"/>
      <c r="L720" s="424"/>
      <c r="M720" s="424"/>
      <c r="N720" s="424"/>
      <c r="O720" s="424"/>
    </row>
    <row r="721" spans="1:15">
      <c r="A721" s="465"/>
      <c r="B721" s="423"/>
      <c r="E721" s="424"/>
      <c r="F721" s="424"/>
      <c r="G721" s="424"/>
      <c r="H721" s="424"/>
      <c r="I721" s="424"/>
      <c r="J721" s="424"/>
      <c r="K721" s="424"/>
      <c r="L721" s="424"/>
      <c r="M721" s="424"/>
      <c r="N721" s="424"/>
      <c r="O721" s="424"/>
    </row>
    <row r="722" spans="1:15">
      <c r="A722" s="465"/>
      <c r="B722" s="423"/>
      <c r="E722" s="424"/>
      <c r="F722" s="424"/>
      <c r="G722" s="424"/>
      <c r="H722" s="424"/>
      <c r="I722" s="424"/>
      <c r="J722" s="424"/>
      <c r="K722" s="424"/>
      <c r="L722" s="424"/>
      <c r="M722" s="424"/>
      <c r="N722" s="424"/>
      <c r="O722" s="424"/>
    </row>
    <row r="723" spans="1:15">
      <c r="A723" s="465"/>
      <c r="B723" s="423"/>
      <c r="E723" s="424"/>
      <c r="F723" s="424"/>
      <c r="G723" s="424"/>
      <c r="H723" s="424"/>
      <c r="I723" s="424"/>
      <c r="J723" s="424"/>
      <c r="K723" s="424"/>
      <c r="L723" s="424"/>
      <c r="M723" s="424"/>
      <c r="N723" s="424"/>
      <c r="O723" s="424"/>
    </row>
    <row r="724" spans="1:15">
      <c r="A724" s="465"/>
      <c r="B724" s="423"/>
      <c r="E724" s="424"/>
      <c r="F724" s="424"/>
      <c r="G724" s="424"/>
      <c r="H724" s="424"/>
      <c r="I724" s="424"/>
      <c r="J724" s="424"/>
      <c r="K724" s="424"/>
      <c r="L724" s="424"/>
      <c r="M724" s="424"/>
      <c r="N724" s="424"/>
      <c r="O724" s="424"/>
    </row>
    <row r="725" spans="1:15">
      <c r="A725" s="465"/>
      <c r="B725" s="423"/>
      <c r="E725" s="424"/>
      <c r="F725" s="424"/>
      <c r="G725" s="424"/>
      <c r="H725" s="424"/>
      <c r="I725" s="424"/>
      <c r="J725" s="424"/>
      <c r="K725" s="424"/>
      <c r="L725" s="424"/>
      <c r="M725" s="424"/>
      <c r="N725" s="424"/>
      <c r="O725" s="424"/>
    </row>
    <row r="726" spans="1:15">
      <c r="A726" s="465"/>
      <c r="B726" s="423"/>
      <c r="E726" s="424"/>
      <c r="F726" s="424"/>
      <c r="G726" s="424"/>
      <c r="H726" s="424"/>
      <c r="I726" s="424"/>
      <c r="J726" s="424"/>
      <c r="K726" s="424"/>
      <c r="L726" s="424"/>
      <c r="M726" s="424"/>
      <c r="N726" s="424"/>
      <c r="O726" s="424"/>
    </row>
    <row r="727" spans="1:15">
      <c r="A727" s="465"/>
      <c r="B727" s="423"/>
      <c r="E727" s="424"/>
      <c r="F727" s="424"/>
      <c r="G727" s="424"/>
      <c r="H727" s="424"/>
      <c r="I727" s="424"/>
      <c r="J727" s="424"/>
      <c r="K727" s="424"/>
      <c r="L727" s="424"/>
      <c r="M727" s="424"/>
      <c r="N727" s="424"/>
      <c r="O727" s="424"/>
    </row>
    <row r="728" spans="1:15">
      <c r="A728" s="465"/>
      <c r="B728" s="423"/>
      <c r="E728" s="424"/>
      <c r="F728" s="424"/>
      <c r="G728" s="424"/>
      <c r="H728" s="424"/>
      <c r="I728" s="424"/>
      <c r="J728" s="424"/>
      <c r="K728" s="424"/>
      <c r="L728" s="424"/>
      <c r="M728" s="424"/>
      <c r="N728" s="424"/>
      <c r="O728" s="424"/>
    </row>
    <row r="729" spans="1:15">
      <c r="A729" s="465"/>
      <c r="B729" s="423"/>
      <c r="E729" s="424"/>
      <c r="F729" s="424"/>
      <c r="G729" s="424"/>
      <c r="H729" s="424"/>
      <c r="I729" s="424"/>
      <c r="J729" s="424"/>
      <c r="K729" s="424"/>
      <c r="L729" s="424"/>
      <c r="M729" s="424"/>
      <c r="N729" s="424"/>
      <c r="O729" s="424"/>
    </row>
    <row r="730" spans="1:15">
      <c r="A730" s="465"/>
      <c r="B730" s="423"/>
      <c r="E730" s="424"/>
      <c r="F730" s="424"/>
      <c r="G730" s="424"/>
      <c r="H730" s="424"/>
      <c r="I730" s="424"/>
      <c r="J730" s="424"/>
      <c r="K730" s="424"/>
      <c r="L730" s="424"/>
      <c r="M730" s="424"/>
      <c r="N730" s="424"/>
      <c r="O730" s="424"/>
    </row>
    <row r="731" spans="1:15">
      <c r="A731" s="465"/>
      <c r="B731" s="423"/>
      <c r="E731" s="424"/>
      <c r="F731" s="424"/>
      <c r="G731" s="424"/>
      <c r="H731" s="424"/>
      <c r="I731" s="424"/>
      <c r="J731" s="424"/>
      <c r="K731" s="424"/>
      <c r="L731" s="424"/>
      <c r="M731" s="424"/>
      <c r="N731" s="424"/>
      <c r="O731" s="424"/>
    </row>
    <row r="732" spans="1:15">
      <c r="A732" s="465"/>
      <c r="B732" s="423"/>
      <c r="E732" s="424"/>
      <c r="F732" s="424"/>
      <c r="G732" s="424"/>
      <c r="H732" s="424"/>
      <c r="I732" s="424"/>
      <c r="J732" s="424"/>
      <c r="K732" s="424"/>
      <c r="L732" s="424"/>
      <c r="M732" s="424"/>
      <c r="N732" s="424"/>
      <c r="O732" s="424"/>
    </row>
    <row r="733" spans="1:15">
      <c r="A733" s="465"/>
      <c r="B733" s="423"/>
      <c r="E733" s="424"/>
      <c r="F733" s="424"/>
      <c r="G733" s="424"/>
      <c r="H733" s="424"/>
      <c r="I733" s="424"/>
      <c r="J733" s="424"/>
      <c r="K733" s="424"/>
      <c r="L733" s="424"/>
      <c r="M733" s="424"/>
      <c r="N733" s="424"/>
      <c r="O733" s="424"/>
    </row>
    <row r="734" spans="1:15">
      <c r="A734" s="465"/>
      <c r="B734" s="423"/>
      <c r="E734" s="424"/>
      <c r="F734" s="424"/>
      <c r="G734" s="424"/>
      <c r="H734" s="424"/>
      <c r="I734" s="424"/>
      <c r="J734" s="424"/>
      <c r="K734" s="424"/>
      <c r="L734" s="424"/>
      <c r="M734" s="424"/>
      <c r="N734" s="424"/>
      <c r="O734" s="424"/>
    </row>
    <row r="735" spans="1:15">
      <c r="A735" s="465"/>
      <c r="B735" s="423"/>
      <c r="E735" s="424"/>
      <c r="F735" s="424"/>
      <c r="G735" s="424"/>
      <c r="H735" s="424"/>
      <c r="I735" s="424"/>
      <c r="J735" s="424"/>
      <c r="K735" s="424"/>
      <c r="L735" s="424"/>
      <c r="M735" s="424"/>
      <c r="N735" s="424"/>
      <c r="O735" s="424"/>
    </row>
    <row r="736" spans="1:15">
      <c r="A736" s="465"/>
      <c r="B736" s="423"/>
      <c r="E736" s="424"/>
      <c r="F736" s="424"/>
      <c r="G736" s="424"/>
      <c r="H736" s="424"/>
      <c r="I736" s="424"/>
      <c r="J736" s="424"/>
      <c r="K736" s="424"/>
      <c r="L736" s="424"/>
      <c r="M736" s="424"/>
      <c r="N736" s="424"/>
      <c r="O736" s="424"/>
    </row>
    <row r="737" spans="1:15">
      <c r="A737" s="465"/>
      <c r="B737" s="423"/>
      <c r="E737" s="424"/>
      <c r="F737" s="424"/>
      <c r="G737" s="424"/>
      <c r="H737" s="424"/>
      <c r="I737" s="424"/>
      <c r="J737" s="424"/>
      <c r="K737" s="424"/>
      <c r="L737" s="424"/>
      <c r="M737" s="424"/>
      <c r="N737" s="424"/>
      <c r="O737" s="424"/>
    </row>
    <row r="738" spans="1:15">
      <c r="A738" s="465"/>
      <c r="B738" s="423"/>
      <c r="E738" s="424"/>
      <c r="F738" s="424"/>
      <c r="G738" s="424"/>
      <c r="H738" s="424"/>
      <c r="I738" s="424"/>
      <c r="J738" s="424"/>
      <c r="K738" s="424"/>
      <c r="L738" s="424"/>
      <c r="M738" s="424"/>
      <c r="N738" s="424"/>
      <c r="O738" s="424"/>
    </row>
    <row r="739" spans="1:15">
      <c r="A739" s="465"/>
      <c r="B739" s="423"/>
      <c r="E739" s="424"/>
      <c r="F739" s="424"/>
      <c r="G739" s="424"/>
      <c r="H739" s="424"/>
      <c r="I739" s="424"/>
      <c r="J739" s="424"/>
      <c r="K739" s="424"/>
      <c r="L739" s="424"/>
      <c r="M739" s="424"/>
      <c r="N739" s="424"/>
      <c r="O739" s="424"/>
    </row>
    <row r="740" spans="1:15">
      <c r="A740" s="465"/>
      <c r="B740" s="423"/>
      <c r="E740" s="424"/>
      <c r="F740" s="424"/>
      <c r="G740" s="424"/>
      <c r="H740" s="424"/>
      <c r="I740" s="424"/>
      <c r="J740" s="424"/>
      <c r="K740" s="424"/>
      <c r="L740" s="424"/>
      <c r="M740" s="424"/>
      <c r="N740" s="424"/>
      <c r="O740" s="424"/>
    </row>
    <row r="741" spans="1:15">
      <c r="A741" s="465"/>
      <c r="B741" s="423"/>
      <c r="E741" s="424"/>
      <c r="F741" s="424"/>
      <c r="G741" s="424"/>
      <c r="H741" s="424"/>
      <c r="I741" s="424"/>
      <c r="J741" s="424"/>
      <c r="K741" s="424"/>
      <c r="L741" s="424"/>
      <c r="M741" s="424"/>
      <c r="N741" s="424"/>
      <c r="O741" s="424"/>
    </row>
    <row r="742" spans="1:15">
      <c r="A742" s="465"/>
      <c r="B742" s="423"/>
      <c r="E742" s="424"/>
      <c r="F742" s="424"/>
      <c r="G742" s="424"/>
      <c r="H742" s="424"/>
      <c r="I742" s="424"/>
      <c r="J742" s="424"/>
      <c r="K742" s="424"/>
      <c r="L742" s="424"/>
      <c r="M742" s="424"/>
      <c r="N742" s="424"/>
      <c r="O742" s="424"/>
    </row>
    <row r="743" spans="1:15">
      <c r="A743" s="465"/>
      <c r="B743" s="423"/>
      <c r="E743" s="424"/>
      <c r="F743" s="424"/>
      <c r="G743" s="424"/>
      <c r="H743" s="424"/>
      <c r="I743" s="424"/>
      <c r="J743" s="424"/>
      <c r="K743" s="424"/>
      <c r="L743" s="424"/>
      <c r="M743" s="424"/>
      <c r="N743" s="424"/>
      <c r="O743" s="424"/>
    </row>
    <row r="744" spans="1:15">
      <c r="A744" s="465"/>
      <c r="B744" s="423"/>
      <c r="E744" s="424"/>
      <c r="F744" s="424"/>
      <c r="G744" s="424"/>
      <c r="H744" s="424"/>
      <c r="I744" s="424"/>
      <c r="J744" s="424"/>
      <c r="K744" s="424"/>
      <c r="L744" s="424"/>
      <c r="M744" s="424"/>
      <c r="N744" s="424"/>
      <c r="O744" s="424"/>
    </row>
    <row r="745" spans="1:15">
      <c r="A745" s="465"/>
      <c r="B745" s="423"/>
      <c r="E745" s="424"/>
      <c r="F745" s="424"/>
      <c r="G745" s="424"/>
      <c r="H745" s="424"/>
      <c r="I745" s="424"/>
      <c r="J745" s="424"/>
      <c r="K745" s="424"/>
      <c r="L745" s="424"/>
      <c r="M745" s="424"/>
      <c r="N745" s="424"/>
      <c r="O745" s="424"/>
    </row>
    <row r="746" spans="1:15">
      <c r="A746" s="465"/>
      <c r="B746" s="423"/>
      <c r="E746" s="424"/>
      <c r="F746" s="424"/>
      <c r="G746" s="424"/>
      <c r="H746" s="424"/>
      <c r="I746" s="424"/>
      <c r="J746" s="424"/>
      <c r="K746" s="424"/>
      <c r="L746" s="424"/>
      <c r="M746" s="424"/>
      <c r="N746" s="424"/>
      <c r="O746" s="424"/>
    </row>
    <row r="747" spans="1:15">
      <c r="A747" s="465"/>
      <c r="B747" s="423"/>
      <c r="E747" s="424"/>
      <c r="F747" s="424"/>
      <c r="G747" s="424"/>
      <c r="H747" s="424"/>
      <c r="I747" s="424"/>
      <c r="J747" s="424"/>
      <c r="K747" s="424"/>
      <c r="L747" s="424"/>
      <c r="M747" s="424"/>
      <c r="N747" s="424"/>
      <c r="O747" s="424"/>
    </row>
    <row r="748" spans="1:15">
      <c r="A748" s="465"/>
      <c r="B748" s="423"/>
      <c r="E748" s="424"/>
      <c r="F748" s="424"/>
      <c r="G748" s="424"/>
      <c r="H748" s="424"/>
      <c r="I748" s="424"/>
      <c r="J748" s="424"/>
      <c r="K748" s="424"/>
      <c r="L748" s="424"/>
      <c r="M748" s="424"/>
      <c r="N748" s="424"/>
      <c r="O748" s="424"/>
    </row>
    <row r="749" spans="1:15">
      <c r="A749" s="465"/>
      <c r="B749" s="423"/>
      <c r="E749" s="424"/>
      <c r="F749" s="424"/>
      <c r="G749" s="424"/>
      <c r="H749" s="424"/>
      <c r="I749" s="424"/>
      <c r="J749" s="424"/>
      <c r="K749" s="424"/>
      <c r="L749" s="424"/>
      <c r="M749" s="424"/>
      <c r="N749" s="424"/>
      <c r="O749" s="424"/>
    </row>
    <row r="750" spans="1:15">
      <c r="A750" s="465"/>
      <c r="B750" s="423"/>
      <c r="E750" s="424"/>
      <c r="F750" s="424"/>
      <c r="G750" s="424"/>
      <c r="H750" s="424"/>
      <c r="I750" s="424"/>
      <c r="J750" s="424"/>
      <c r="K750" s="424"/>
      <c r="L750" s="424"/>
      <c r="M750" s="424"/>
      <c r="N750" s="424"/>
      <c r="O750" s="424"/>
    </row>
    <row r="751" spans="1:15">
      <c r="A751" s="465"/>
      <c r="B751" s="423"/>
      <c r="E751" s="424"/>
      <c r="F751" s="424"/>
      <c r="G751" s="424"/>
      <c r="H751" s="424"/>
      <c r="I751" s="424"/>
      <c r="J751" s="424"/>
      <c r="K751" s="424"/>
      <c r="L751" s="424"/>
      <c r="M751" s="424"/>
      <c r="N751" s="424"/>
      <c r="O751" s="424"/>
    </row>
    <row r="752" spans="1:15">
      <c r="A752" s="465"/>
      <c r="B752" s="423"/>
      <c r="E752" s="424"/>
      <c r="F752" s="424"/>
      <c r="G752" s="424"/>
      <c r="H752" s="424"/>
      <c r="I752" s="424"/>
      <c r="J752" s="424"/>
      <c r="K752" s="424"/>
      <c r="L752" s="424"/>
      <c r="M752" s="424"/>
      <c r="N752" s="424"/>
      <c r="O752" s="424"/>
    </row>
    <row r="753" spans="1:15">
      <c r="A753" s="465"/>
      <c r="B753" s="423"/>
      <c r="E753" s="424"/>
      <c r="F753" s="424"/>
      <c r="G753" s="424"/>
      <c r="H753" s="424"/>
      <c r="I753" s="424"/>
      <c r="J753" s="424"/>
      <c r="K753" s="424"/>
      <c r="L753" s="424"/>
      <c r="M753" s="424"/>
      <c r="N753" s="424"/>
      <c r="O753" s="424"/>
    </row>
    <row r="754" spans="1:15">
      <c r="A754" s="465"/>
      <c r="B754" s="423"/>
      <c r="E754" s="424"/>
      <c r="F754" s="424"/>
      <c r="G754" s="424"/>
      <c r="H754" s="424"/>
      <c r="I754" s="424"/>
      <c r="J754" s="424"/>
      <c r="K754" s="424"/>
      <c r="L754" s="424"/>
      <c r="M754" s="424"/>
      <c r="N754" s="424"/>
      <c r="O754" s="424"/>
    </row>
    <row r="755" spans="1:15">
      <c r="A755" s="465"/>
      <c r="B755" s="423"/>
      <c r="E755" s="424"/>
      <c r="F755" s="424"/>
      <c r="G755" s="424"/>
      <c r="H755" s="424"/>
      <c r="I755" s="424"/>
      <c r="J755" s="424"/>
      <c r="K755" s="424"/>
      <c r="L755" s="424"/>
      <c r="M755" s="424"/>
      <c r="N755" s="424"/>
      <c r="O755" s="424"/>
    </row>
    <row r="756" spans="1:15">
      <c r="A756" s="465"/>
      <c r="B756" s="423"/>
      <c r="E756" s="424"/>
      <c r="F756" s="424"/>
      <c r="G756" s="424"/>
      <c r="H756" s="424"/>
      <c r="I756" s="424"/>
      <c r="J756" s="424"/>
      <c r="K756" s="424"/>
      <c r="L756" s="424"/>
      <c r="M756" s="424"/>
      <c r="N756" s="424"/>
      <c r="O756" s="424"/>
    </row>
    <row r="757" spans="1:15">
      <c r="A757" s="465"/>
      <c r="B757" s="423"/>
      <c r="E757" s="424"/>
      <c r="F757" s="424"/>
      <c r="G757" s="424"/>
      <c r="H757" s="424"/>
      <c r="I757" s="424"/>
      <c r="J757" s="424"/>
      <c r="K757" s="424"/>
      <c r="L757" s="424"/>
      <c r="M757" s="424"/>
      <c r="N757" s="424"/>
      <c r="O757" s="424"/>
    </row>
    <row r="758" spans="1:15">
      <c r="A758" s="465"/>
      <c r="B758" s="423"/>
      <c r="E758" s="424"/>
      <c r="F758" s="424"/>
      <c r="G758" s="424"/>
      <c r="H758" s="424"/>
      <c r="I758" s="424"/>
      <c r="J758" s="424"/>
      <c r="K758" s="424"/>
      <c r="L758" s="424"/>
      <c r="M758" s="424"/>
      <c r="N758" s="424"/>
      <c r="O758" s="424"/>
    </row>
    <row r="759" spans="1:15">
      <c r="A759" s="465"/>
      <c r="B759" s="423"/>
      <c r="E759" s="424"/>
      <c r="F759" s="424"/>
      <c r="G759" s="424"/>
      <c r="H759" s="424"/>
      <c r="I759" s="424"/>
      <c r="J759" s="424"/>
      <c r="K759" s="424"/>
      <c r="L759" s="424"/>
      <c r="M759" s="424"/>
      <c r="N759" s="424"/>
      <c r="O759" s="424"/>
    </row>
    <row r="760" spans="1:15">
      <c r="A760" s="465"/>
      <c r="B760" s="423"/>
      <c r="E760" s="424"/>
      <c r="F760" s="424"/>
      <c r="G760" s="424"/>
      <c r="H760" s="424"/>
      <c r="I760" s="424"/>
      <c r="J760" s="424"/>
      <c r="K760" s="424"/>
      <c r="L760" s="424"/>
      <c r="M760" s="424"/>
      <c r="N760" s="424"/>
      <c r="O760" s="424"/>
    </row>
    <row r="761" spans="1:15">
      <c r="A761" s="465"/>
      <c r="B761" s="423"/>
      <c r="E761" s="424"/>
      <c r="F761" s="424"/>
      <c r="G761" s="424"/>
      <c r="H761" s="424"/>
      <c r="I761" s="424"/>
      <c r="J761" s="424"/>
      <c r="K761" s="424"/>
      <c r="L761" s="424"/>
      <c r="M761" s="424"/>
      <c r="N761" s="424"/>
      <c r="O761" s="424"/>
    </row>
    <row r="762" spans="1:15">
      <c r="A762" s="465"/>
      <c r="B762" s="423"/>
      <c r="E762" s="424"/>
      <c r="F762" s="424"/>
      <c r="G762" s="424"/>
      <c r="H762" s="424"/>
      <c r="I762" s="424"/>
      <c r="J762" s="424"/>
      <c r="K762" s="424"/>
      <c r="L762" s="424"/>
      <c r="M762" s="424"/>
      <c r="N762" s="424"/>
      <c r="O762" s="424"/>
    </row>
    <row r="763" spans="1:15">
      <c r="A763" s="465"/>
      <c r="B763" s="423"/>
      <c r="E763" s="424"/>
      <c r="F763" s="424"/>
      <c r="G763" s="424"/>
      <c r="H763" s="424"/>
      <c r="I763" s="424"/>
      <c r="J763" s="424"/>
      <c r="K763" s="424"/>
      <c r="L763" s="424"/>
      <c r="M763" s="424"/>
      <c r="N763" s="424"/>
      <c r="O763" s="424"/>
    </row>
    <row r="764" spans="1:15">
      <c r="A764" s="465"/>
      <c r="B764" s="423"/>
      <c r="E764" s="424"/>
      <c r="F764" s="424"/>
      <c r="G764" s="424"/>
      <c r="H764" s="424"/>
      <c r="I764" s="424"/>
      <c r="J764" s="424"/>
      <c r="K764" s="424"/>
      <c r="L764" s="424"/>
      <c r="M764" s="424"/>
      <c r="N764" s="424"/>
      <c r="O764" s="424"/>
    </row>
    <row r="765" spans="1:15">
      <c r="A765" s="465"/>
      <c r="B765" s="423"/>
      <c r="E765" s="424"/>
      <c r="F765" s="424"/>
      <c r="G765" s="424"/>
      <c r="H765" s="424"/>
      <c r="I765" s="424"/>
      <c r="J765" s="424"/>
      <c r="K765" s="424"/>
      <c r="L765" s="424"/>
      <c r="M765" s="424"/>
      <c r="N765" s="424"/>
      <c r="O765" s="424"/>
    </row>
    <row r="766" spans="1:15">
      <c r="A766" s="465"/>
      <c r="B766" s="423"/>
      <c r="E766" s="424"/>
      <c r="F766" s="424"/>
      <c r="G766" s="424"/>
      <c r="H766" s="424"/>
      <c r="I766" s="424"/>
      <c r="J766" s="424"/>
      <c r="K766" s="424"/>
      <c r="L766" s="424"/>
      <c r="M766" s="424"/>
      <c r="N766" s="424"/>
      <c r="O766" s="424"/>
    </row>
    <row r="767" spans="1:15">
      <c r="A767" s="465"/>
      <c r="B767" s="423"/>
      <c r="E767" s="424"/>
      <c r="F767" s="424"/>
      <c r="G767" s="424"/>
      <c r="H767" s="424"/>
      <c r="I767" s="424"/>
      <c r="J767" s="424"/>
      <c r="K767" s="424"/>
      <c r="L767" s="424"/>
      <c r="M767" s="424"/>
      <c r="N767" s="424"/>
      <c r="O767" s="424"/>
    </row>
    <row r="768" spans="1:15">
      <c r="A768" s="465"/>
      <c r="B768" s="423"/>
      <c r="E768" s="424"/>
      <c r="F768" s="424"/>
      <c r="G768" s="424"/>
      <c r="H768" s="424"/>
      <c r="I768" s="424"/>
      <c r="J768" s="424"/>
      <c r="K768" s="424"/>
      <c r="L768" s="424"/>
      <c r="M768" s="424"/>
      <c r="N768" s="424"/>
      <c r="O768" s="424"/>
    </row>
    <row r="769" spans="1:15">
      <c r="A769" s="465"/>
      <c r="B769" s="423"/>
      <c r="E769" s="424"/>
      <c r="F769" s="424"/>
      <c r="G769" s="424"/>
      <c r="H769" s="424"/>
      <c r="I769" s="424"/>
      <c r="J769" s="424"/>
      <c r="K769" s="424"/>
      <c r="L769" s="424"/>
      <c r="M769" s="424"/>
      <c r="N769" s="424"/>
      <c r="O769" s="424"/>
    </row>
    <row r="770" spans="1:15">
      <c r="A770" s="465"/>
      <c r="B770" s="423"/>
      <c r="E770" s="424"/>
      <c r="F770" s="424"/>
      <c r="G770" s="424"/>
      <c r="H770" s="424"/>
      <c r="I770" s="424"/>
      <c r="J770" s="424"/>
      <c r="K770" s="424"/>
      <c r="L770" s="424"/>
      <c r="M770" s="424"/>
      <c r="N770" s="424"/>
      <c r="O770" s="424"/>
    </row>
    <row r="771" spans="1:15">
      <c r="A771" s="465"/>
      <c r="B771" s="423"/>
      <c r="E771" s="424"/>
      <c r="F771" s="424"/>
      <c r="G771" s="424"/>
      <c r="H771" s="424"/>
      <c r="I771" s="424"/>
      <c r="J771" s="424"/>
      <c r="K771" s="424"/>
      <c r="L771" s="424"/>
      <c r="M771" s="424"/>
      <c r="N771" s="424"/>
      <c r="O771" s="424"/>
    </row>
    <row r="772" spans="1:15">
      <c r="A772" s="465"/>
      <c r="B772" s="423"/>
      <c r="E772" s="424"/>
      <c r="F772" s="424"/>
      <c r="G772" s="424"/>
      <c r="H772" s="424"/>
      <c r="I772" s="424"/>
      <c r="J772" s="424"/>
      <c r="K772" s="424"/>
      <c r="L772" s="424"/>
      <c r="M772" s="424"/>
      <c r="N772" s="424"/>
      <c r="O772" s="424"/>
    </row>
    <row r="773" spans="1:15">
      <c r="A773" s="465"/>
      <c r="B773" s="423"/>
      <c r="E773" s="424"/>
      <c r="F773" s="424"/>
      <c r="G773" s="424"/>
      <c r="H773" s="424"/>
      <c r="I773" s="424"/>
      <c r="J773" s="424"/>
      <c r="K773" s="424"/>
      <c r="L773" s="424"/>
      <c r="M773" s="424"/>
      <c r="N773" s="424"/>
      <c r="O773" s="424"/>
    </row>
    <row r="774" spans="1:15">
      <c r="A774" s="465"/>
      <c r="B774" s="423"/>
      <c r="E774" s="424"/>
      <c r="F774" s="424"/>
      <c r="G774" s="424"/>
      <c r="H774" s="424"/>
      <c r="I774" s="424"/>
      <c r="J774" s="424"/>
      <c r="K774" s="424"/>
      <c r="L774" s="424"/>
      <c r="M774" s="424"/>
      <c r="N774" s="424"/>
      <c r="O774" s="424"/>
    </row>
    <row r="775" spans="1:15">
      <c r="A775" s="465"/>
      <c r="B775" s="423"/>
      <c r="E775" s="424"/>
      <c r="F775" s="424"/>
      <c r="G775" s="424"/>
      <c r="H775" s="424"/>
      <c r="I775" s="424"/>
      <c r="J775" s="424"/>
      <c r="K775" s="424"/>
      <c r="L775" s="424"/>
      <c r="M775" s="424"/>
      <c r="N775" s="424"/>
      <c r="O775" s="424"/>
    </row>
    <row r="776" spans="1:15">
      <c r="A776" s="465"/>
      <c r="B776" s="423"/>
      <c r="E776" s="424"/>
      <c r="F776" s="424"/>
      <c r="G776" s="424"/>
      <c r="H776" s="424"/>
      <c r="I776" s="424"/>
      <c r="J776" s="424"/>
      <c r="K776" s="424"/>
      <c r="L776" s="424"/>
      <c r="M776" s="424"/>
      <c r="N776" s="424"/>
      <c r="O776" s="424"/>
    </row>
    <row r="777" spans="1:15">
      <c r="A777" s="465"/>
      <c r="B777" s="423"/>
      <c r="E777" s="424"/>
      <c r="F777" s="424"/>
      <c r="G777" s="424"/>
      <c r="H777" s="424"/>
      <c r="I777" s="424"/>
      <c r="J777" s="424"/>
      <c r="K777" s="424"/>
      <c r="L777" s="424"/>
      <c r="M777" s="424"/>
      <c r="N777" s="424"/>
      <c r="O777" s="424"/>
    </row>
    <row r="778" spans="1:15">
      <c r="A778" s="465"/>
      <c r="B778" s="423"/>
      <c r="E778" s="424"/>
      <c r="F778" s="424"/>
      <c r="G778" s="424"/>
      <c r="H778" s="424"/>
      <c r="I778" s="424"/>
      <c r="J778" s="424"/>
      <c r="K778" s="424"/>
      <c r="L778" s="424"/>
      <c r="M778" s="424"/>
      <c r="N778" s="424"/>
      <c r="O778" s="424"/>
    </row>
    <row r="779" spans="1:15">
      <c r="A779" s="465"/>
      <c r="B779" s="423"/>
      <c r="E779" s="424"/>
      <c r="F779" s="424"/>
      <c r="G779" s="424"/>
      <c r="H779" s="424"/>
      <c r="I779" s="424"/>
      <c r="J779" s="424"/>
      <c r="K779" s="424"/>
      <c r="L779" s="424"/>
      <c r="M779" s="424"/>
      <c r="N779" s="424"/>
      <c r="O779" s="424"/>
    </row>
    <row r="780" spans="1:15">
      <c r="A780" s="465"/>
      <c r="B780" s="423"/>
      <c r="E780" s="424"/>
      <c r="F780" s="424"/>
      <c r="G780" s="424"/>
      <c r="H780" s="424"/>
      <c r="I780" s="424"/>
      <c r="J780" s="424"/>
      <c r="K780" s="424"/>
      <c r="L780" s="424"/>
      <c r="M780" s="424"/>
      <c r="N780" s="424"/>
      <c r="O780" s="424"/>
    </row>
    <row r="781" spans="1:15">
      <c r="A781" s="465"/>
      <c r="B781" s="423"/>
      <c r="E781" s="424"/>
      <c r="F781" s="424"/>
      <c r="G781" s="424"/>
      <c r="H781" s="424"/>
      <c r="I781" s="424"/>
      <c r="J781" s="424"/>
      <c r="K781" s="424"/>
      <c r="L781" s="424"/>
      <c r="M781" s="424"/>
      <c r="N781" s="424"/>
      <c r="O781" s="424"/>
    </row>
    <row r="782" spans="1:15">
      <c r="A782" s="465"/>
      <c r="B782" s="423"/>
      <c r="E782" s="424"/>
      <c r="F782" s="424"/>
      <c r="G782" s="424"/>
      <c r="H782" s="424"/>
      <c r="I782" s="424"/>
      <c r="J782" s="424"/>
      <c r="K782" s="424"/>
      <c r="L782" s="424"/>
      <c r="M782" s="424"/>
      <c r="N782" s="424"/>
      <c r="O782" s="424"/>
    </row>
    <row r="783" spans="1:15">
      <c r="A783" s="465"/>
      <c r="B783" s="423"/>
      <c r="E783" s="424"/>
      <c r="F783" s="424"/>
      <c r="G783" s="424"/>
      <c r="H783" s="424"/>
      <c r="I783" s="424"/>
      <c r="J783" s="424"/>
      <c r="K783" s="424"/>
      <c r="L783" s="424"/>
      <c r="M783" s="424"/>
      <c r="N783" s="424"/>
      <c r="O783" s="424"/>
    </row>
    <row r="784" spans="1:15">
      <c r="A784" s="465"/>
      <c r="B784" s="423"/>
      <c r="E784" s="424"/>
      <c r="F784" s="424"/>
      <c r="G784" s="424"/>
      <c r="H784" s="424"/>
      <c r="I784" s="424"/>
      <c r="J784" s="424"/>
      <c r="K784" s="424"/>
      <c r="L784" s="424"/>
      <c r="M784" s="424"/>
      <c r="N784" s="424"/>
      <c r="O784" s="424"/>
    </row>
    <row r="785" spans="1:15">
      <c r="A785" s="465"/>
      <c r="B785" s="423"/>
      <c r="E785" s="424"/>
      <c r="F785" s="424"/>
      <c r="G785" s="424"/>
      <c r="H785" s="424"/>
      <c r="I785" s="424"/>
      <c r="J785" s="424"/>
      <c r="K785" s="424"/>
      <c r="L785" s="424"/>
      <c r="M785" s="424"/>
      <c r="N785" s="424"/>
      <c r="O785" s="424"/>
    </row>
    <row r="786" spans="1:15">
      <c r="A786" s="465"/>
      <c r="B786" s="423"/>
      <c r="E786" s="424"/>
      <c r="F786" s="424"/>
      <c r="G786" s="424"/>
      <c r="H786" s="424"/>
      <c r="I786" s="424"/>
      <c r="J786" s="424"/>
      <c r="K786" s="424"/>
      <c r="L786" s="424"/>
      <c r="M786" s="424"/>
      <c r="N786" s="424"/>
      <c r="O786" s="424"/>
    </row>
    <row r="787" spans="1:15">
      <c r="A787" s="465"/>
      <c r="B787" s="423"/>
      <c r="E787" s="424"/>
      <c r="F787" s="424"/>
      <c r="G787" s="424"/>
      <c r="H787" s="424"/>
      <c r="I787" s="424"/>
      <c r="J787" s="424"/>
      <c r="K787" s="424"/>
      <c r="L787" s="424"/>
      <c r="M787" s="424"/>
      <c r="N787" s="424"/>
      <c r="O787" s="424"/>
    </row>
    <row r="788" spans="1:15">
      <c r="A788" s="465"/>
      <c r="B788" s="423"/>
      <c r="E788" s="424"/>
      <c r="F788" s="424"/>
      <c r="G788" s="424"/>
      <c r="H788" s="424"/>
      <c r="I788" s="424"/>
      <c r="J788" s="424"/>
      <c r="K788" s="424"/>
      <c r="L788" s="424"/>
      <c r="M788" s="424"/>
      <c r="N788" s="424"/>
      <c r="O788" s="424"/>
    </row>
    <row r="789" spans="1:15">
      <c r="A789" s="465"/>
      <c r="B789" s="423"/>
      <c r="E789" s="424"/>
      <c r="F789" s="424"/>
      <c r="G789" s="424"/>
      <c r="H789" s="424"/>
      <c r="I789" s="424"/>
      <c r="J789" s="424"/>
      <c r="K789" s="424"/>
      <c r="L789" s="424"/>
      <c r="M789" s="424"/>
      <c r="N789" s="424"/>
      <c r="O789" s="424"/>
    </row>
    <row r="790" spans="1:15">
      <c r="A790" s="465"/>
      <c r="B790" s="423"/>
      <c r="E790" s="424"/>
      <c r="F790" s="424"/>
      <c r="G790" s="424"/>
      <c r="H790" s="424"/>
      <c r="I790" s="424"/>
      <c r="J790" s="424"/>
      <c r="K790" s="424"/>
      <c r="L790" s="424"/>
      <c r="M790" s="424"/>
      <c r="N790" s="424"/>
      <c r="O790" s="424"/>
    </row>
    <row r="791" spans="1:15">
      <c r="A791" s="465"/>
      <c r="B791" s="423"/>
      <c r="E791" s="424"/>
      <c r="F791" s="424"/>
      <c r="G791" s="424"/>
      <c r="H791" s="424"/>
      <c r="I791" s="424"/>
      <c r="J791" s="424"/>
      <c r="K791" s="424"/>
      <c r="L791" s="424"/>
      <c r="M791" s="424"/>
      <c r="N791" s="424"/>
      <c r="O791" s="424"/>
    </row>
    <row r="792" spans="1:15">
      <c r="A792" s="465"/>
      <c r="B792" s="423"/>
      <c r="E792" s="424"/>
      <c r="F792" s="424"/>
      <c r="G792" s="424"/>
      <c r="H792" s="424"/>
      <c r="I792" s="424"/>
      <c r="J792" s="424"/>
      <c r="K792" s="424"/>
      <c r="L792" s="424"/>
      <c r="M792" s="424"/>
      <c r="N792" s="424"/>
      <c r="O792" s="424"/>
    </row>
    <row r="793" spans="1:15">
      <c r="A793" s="465"/>
      <c r="B793" s="423"/>
      <c r="E793" s="424"/>
      <c r="F793" s="424"/>
      <c r="G793" s="424"/>
      <c r="H793" s="424"/>
      <c r="I793" s="424"/>
      <c r="J793" s="424"/>
      <c r="K793" s="424"/>
      <c r="L793" s="424"/>
      <c r="M793" s="424"/>
      <c r="N793" s="424"/>
      <c r="O793" s="424"/>
    </row>
    <row r="794" spans="1:15">
      <c r="A794" s="465"/>
      <c r="B794" s="423"/>
      <c r="E794" s="424"/>
      <c r="F794" s="424"/>
      <c r="G794" s="424"/>
      <c r="H794" s="424"/>
      <c r="I794" s="424"/>
      <c r="J794" s="424"/>
      <c r="K794" s="424"/>
      <c r="L794" s="424"/>
      <c r="M794" s="424"/>
      <c r="N794" s="424"/>
      <c r="O794" s="424"/>
    </row>
    <row r="795" spans="1:15">
      <c r="A795" s="465"/>
      <c r="B795" s="423"/>
      <c r="E795" s="424"/>
      <c r="F795" s="424"/>
      <c r="G795" s="424"/>
      <c r="H795" s="424"/>
      <c r="I795" s="424"/>
      <c r="J795" s="424"/>
      <c r="K795" s="424"/>
      <c r="L795" s="424"/>
      <c r="M795" s="424"/>
      <c r="N795" s="424"/>
      <c r="O795" s="424"/>
    </row>
    <row r="796" spans="1:15">
      <c r="A796" s="465"/>
      <c r="B796" s="423"/>
      <c r="E796" s="424"/>
      <c r="F796" s="424"/>
      <c r="G796" s="424"/>
      <c r="H796" s="424"/>
      <c r="I796" s="424"/>
      <c r="J796" s="424"/>
      <c r="K796" s="424"/>
      <c r="L796" s="424"/>
      <c r="M796" s="424"/>
      <c r="N796" s="424"/>
      <c r="O796" s="424"/>
    </row>
    <row r="797" spans="1:15">
      <c r="A797" s="465"/>
      <c r="B797" s="423"/>
      <c r="E797" s="424"/>
      <c r="F797" s="424"/>
      <c r="G797" s="424"/>
      <c r="H797" s="424"/>
      <c r="I797" s="424"/>
      <c r="J797" s="424"/>
      <c r="K797" s="424"/>
      <c r="L797" s="424"/>
      <c r="M797" s="424"/>
      <c r="N797" s="424"/>
      <c r="O797" s="424"/>
    </row>
    <row r="798" spans="1:15">
      <c r="A798" s="465"/>
      <c r="B798" s="423"/>
      <c r="E798" s="424"/>
      <c r="F798" s="424"/>
      <c r="G798" s="424"/>
      <c r="H798" s="424"/>
      <c r="I798" s="424"/>
      <c r="J798" s="424"/>
      <c r="K798" s="424"/>
      <c r="L798" s="424"/>
      <c r="M798" s="424"/>
      <c r="N798" s="424"/>
      <c r="O798" s="424"/>
    </row>
    <row r="799" spans="1:15">
      <c r="A799" s="465"/>
      <c r="B799" s="423"/>
      <c r="E799" s="424"/>
      <c r="F799" s="424"/>
      <c r="G799" s="424"/>
      <c r="H799" s="424"/>
      <c r="I799" s="424"/>
      <c r="J799" s="424"/>
      <c r="K799" s="424"/>
      <c r="L799" s="424"/>
      <c r="M799" s="424"/>
      <c r="N799" s="424"/>
      <c r="O799" s="424"/>
    </row>
    <row r="800" spans="1:15">
      <c r="A800" s="465"/>
      <c r="B800" s="423"/>
      <c r="E800" s="424"/>
      <c r="F800" s="424"/>
      <c r="G800" s="424"/>
      <c r="H800" s="424"/>
      <c r="I800" s="424"/>
      <c r="J800" s="424"/>
      <c r="K800" s="424"/>
      <c r="L800" s="424"/>
      <c r="M800" s="424"/>
      <c r="N800" s="424"/>
      <c r="O800" s="424"/>
    </row>
    <row r="801" spans="1:15">
      <c r="A801" s="465"/>
      <c r="B801" s="423"/>
      <c r="E801" s="424"/>
      <c r="F801" s="424"/>
      <c r="G801" s="424"/>
      <c r="H801" s="424"/>
      <c r="I801" s="424"/>
      <c r="J801" s="424"/>
      <c r="K801" s="424"/>
      <c r="L801" s="424"/>
      <c r="M801" s="424"/>
      <c r="N801" s="424"/>
      <c r="O801" s="424"/>
    </row>
    <row r="802" spans="1:15">
      <c r="A802" s="465"/>
      <c r="B802" s="423"/>
      <c r="E802" s="424"/>
      <c r="F802" s="424"/>
      <c r="G802" s="424"/>
      <c r="H802" s="424"/>
      <c r="I802" s="424"/>
      <c r="J802" s="424"/>
      <c r="K802" s="424"/>
      <c r="L802" s="424"/>
      <c r="M802" s="424"/>
      <c r="N802" s="424"/>
      <c r="O802" s="424"/>
    </row>
    <row r="803" spans="1:15">
      <c r="A803" s="465"/>
      <c r="B803" s="423"/>
      <c r="E803" s="424"/>
      <c r="F803" s="424"/>
      <c r="G803" s="424"/>
      <c r="H803" s="424"/>
      <c r="I803" s="424"/>
      <c r="J803" s="424"/>
      <c r="K803" s="424"/>
      <c r="L803" s="424"/>
      <c r="M803" s="424"/>
      <c r="N803" s="424"/>
      <c r="O803" s="424"/>
    </row>
    <row r="804" spans="1:15">
      <c r="A804" s="465"/>
      <c r="B804" s="423"/>
      <c r="E804" s="424"/>
      <c r="F804" s="424"/>
      <c r="G804" s="424"/>
      <c r="H804" s="424"/>
      <c r="I804" s="424"/>
      <c r="J804" s="424"/>
      <c r="K804" s="424"/>
      <c r="L804" s="424"/>
      <c r="M804" s="424"/>
      <c r="N804" s="424"/>
      <c r="O804" s="424"/>
    </row>
    <row r="805" spans="1:15">
      <c r="A805" s="465"/>
      <c r="B805" s="423"/>
      <c r="E805" s="424"/>
      <c r="F805" s="424"/>
      <c r="G805" s="424"/>
      <c r="H805" s="424"/>
      <c r="I805" s="424"/>
      <c r="J805" s="424"/>
      <c r="K805" s="424"/>
      <c r="L805" s="424"/>
      <c r="M805" s="424"/>
      <c r="N805" s="424"/>
      <c r="O805" s="424"/>
    </row>
    <row r="806" spans="1:15">
      <c r="A806" s="465"/>
      <c r="B806" s="423"/>
      <c r="E806" s="424"/>
      <c r="F806" s="424"/>
      <c r="G806" s="424"/>
      <c r="H806" s="424"/>
      <c r="I806" s="424"/>
      <c r="J806" s="424"/>
      <c r="K806" s="424"/>
      <c r="L806" s="424"/>
      <c r="M806" s="424"/>
      <c r="N806" s="424"/>
      <c r="O806" s="424"/>
    </row>
    <row r="807" spans="1:15">
      <c r="A807" s="465"/>
      <c r="B807" s="423"/>
      <c r="E807" s="424"/>
      <c r="F807" s="424"/>
      <c r="G807" s="424"/>
      <c r="H807" s="424"/>
      <c r="I807" s="424"/>
      <c r="J807" s="424"/>
      <c r="K807" s="424"/>
      <c r="L807" s="424"/>
      <c r="M807" s="424"/>
      <c r="N807" s="424"/>
      <c r="O807" s="424"/>
    </row>
    <row r="808" spans="1:15">
      <c r="A808" s="465"/>
      <c r="B808" s="423"/>
      <c r="E808" s="424"/>
      <c r="F808" s="424"/>
      <c r="G808" s="424"/>
      <c r="H808" s="424"/>
      <c r="I808" s="424"/>
      <c r="J808" s="424"/>
      <c r="K808" s="424"/>
      <c r="L808" s="424"/>
      <c r="M808" s="424"/>
      <c r="N808" s="424"/>
      <c r="O808" s="424"/>
    </row>
    <row r="809" spans="1:15">
      <c r="A809" s="465"/>
      <c r="B809" s="423"/>
      <c r="E809" s="424"/>
      <c r="F809" s="424"/>
      <c r="G809" s="424"/>
      <c r="H809" s="424"/>
      <c r="I809" s="424"/>
      <c r="J809" s="424"/>
      <c r="K809" s="424"/>
      <c r="L809" s="424"/>
      <c r="M809" s="424"/>
      <c r="N809" s="424"/>
      <c r="O809" s="424"/>
    </row>
    <row r="810" spans="1:15">
      <c r="A810" s="465"/>
      <c r="B810" s="423"/>
      <c r="E810" s="424"/>
      <c r="F810" s="424"/>
      <c r="G810" s="424"/>
      <c r="H810" s="424"/>
      <c r="I810" s="424"/>
      <c r="J810" s="424"/>
      <c r="K810" s="424"/>
      <c r="L810" s="424"/>
      <c r="M810" s="424"/>
      <c r="N810" s="424"/>
      <c r="O810" s="424"/>
    </row>
    <row r="811" spans="1:15">
      <c r="A811" s="465"/>
      <c r="B811" s="423"/>
      <c r="E811" s="424"/>
      <c r="F811" s="424"/>
      <c r="G811" s="424"/>
      <c r="H811" s="424"/>
      <c r="I811" s="424"/>
      <c r="J811" s="424"/>
      <c r="K811" s="424"/>
      <c r="L811" s="424"/>
      <c r="M811" s="424"/>
      <c r="N811" s="424"/>
      <c r="O811" s="424"/>
    </row>
    <row r="812" spans="1:15">
      <c r="A812" s="465"/>
      <c r="B812" s="423"/>
      <c r="E812" s="424"/>
      <c r="F812" s="424"/>
      <c r="G812" s="424"/>
      <c r="H812" s="424"/>
      <c r="I812" s="424"/>
      <c r="J812" s="424"/>
      <c r="K812" s="424"/>
      <c r="L812" s="424"/>
      <c r="M812" s="424"/>
      <c r="N812" s="424"/>
      <c r="O812" s="424"/>
    </row>
    <row r="813" spans="1:15">
      <c r="A813" s="465"/>
      <c r="B813" s="423"/>
      <c r="E813" s="424"/>
      <c r="F813" s="424"/>
      <c r="G813" s="424"/>
      <c r="H813" s="424"/>
      <c r="I813" s="424"/>
      <c r="J813" s="424"/>
      <c r="K813" s="424"/>
      <c r="L813" s="424"/>
      <c r="M813" s="424"/>
      <c r="N813" s="424"/>
      <c r="O813" s="424"/>
    </row>
    <row r="814" spans="1:15">
      <c r="A814" s="465"/>
      <c r="B814" s="423"/>
      <c r="E814" s="424"/>
      <c r="F814" s="424"/>
      <c r="G814" s="424"/>
      <c r="H814" s="424"/>
      <c r="I814" s="424"/>
      <c r="J814" s="424"/>
      <c r="K814" s="424"/>
      <c r="L814" s="424"/>
      <c r="M814" s="424"/>
      <c r="N814" s="424"/>
      <c r="O814" s="424"/>
    </row>
    <row r="815" spans="1:15">
      <c r="A815" s="465"/>
      <c r="B815" s="423"/>
      <c r="E815" s="424"/>
      <c r="F815" s="424"/>
      <c r="G815" s="424"/>
      <c r="H815" s="424"/>
      <c r="I815" s="424"/>
      <c r="J815" s="424"/>
      <c r="K815" s="424"/>
      <c r="L815" s="424"/>
      <c r="M815" s="424"/>
      <c r="N815" s="424"/>
      <c r="O815" s="424"/>
    </row>
    <row r="816" spans="1:15">
      <c r="A816" s="465"/>
      <c r="B816" s="423"/>
      <c r="E816" s="424"/>
      <c r="F816" s="424"/>
      <c r="G816" s="424"/>
      <c r="H816" s="424"/>
      <c r="I816" s="424"/>
      <c r="J816" s="424"/>
      <c r="K816" s="424"/>
      <c r="L816" s="424"/>
      <c r="M816" s="424"/>
      <c r="N816" s="424"/>
      <c r="O816" s="424"/>
    </row>
    <row r="817" spans="1:15">
      <c r="A817" s="465"/>
      <c r="B817" s="423"/>
      <c r="E817" s="424"/>
      <c r="F817" s="424"/>
      <c r="G817" s="424"/>
      <c r="H817" s="424"/>
      <c r="I817" s="424"/>
      <c r="J817" s="424"/>
      <c r="K817" s="424"/>
      <c r="L817" s="424"/>
      <c r="M817" s="424"/>
      <c r="N817" s="424"/>
      <c r="O817" s="424"/>
    </row>
    <row r="818" spans="1:15">
      <c r="A818" s="465"/>
      <c r="B818" s="423"/>
      <c r="E818" s="424"/>
      <c r="F818" s="424"/>
      <c r="G818" s="424"/>
      <c r="H818" s="424"/>
      <c r="I818" s="424"/>
      <c r="J818" s="424"/>
      <c r="K818" s="424"/>
      <c r="L818" s="424"/>
      <c r="M818" s="424"/>
      <c r="N818" s="424"/>
      <c r="O818" s="424"/>
    </row>
    <row r="819" spans="1:15">
      <c r="A819" s="465"/>
      <c r="B819" s="423"/>
      <c r="E819" s="424"/>
      <c r="F819" s="424"/>
      <c r="G819" s="424"/>
      <c r="H819" s="424"/>
      <c r="I819" s="424"/>
      <c r="J819" s="424"/>
      <c r="K819" s="424"/>
      <c r="L819" s="424"/>
      <c r="M819" s="424"/>
      <c r="N819" s="424"/>
      <c r="O819" s="424"/>
    </row>
    <row r="820" spans="1:15">
      <c r="A820" s="465"/>
      <c r="B820" s="423"/>
      <c r="E820" s="424"/>
      <c r="F820" s="424"/>
      <c r="G820" s="424"/>
      <c r="H820" s="424"/>
      <c r="I820" s="424"/>
      <c r="J820" s="424"/>
      <c r="K820" s="424"/>
      <c r="L820" s="424"/>
      <c r="M820" s="424"/>
      <c r="N820" s="424"/>
      <c r="O820" s="424"/>
    </row>
    <row r="821" spans="1:15">
      <c r="A821" s="465"/>
      <c r="B821" s="423"/>
      <c r="E821" s="424"/>
      <c r="F821" s="424"/>
      <c r="G821" s="424"/>
      <c r="H821" s="424"/>
      <c r="I821" s="424"/>
      <c r="J821" s="424"/>
      <c r="K821" s="424"/>
      <c r="L821" s="424"/>
      <c r="M821" s="424"/>
      <c r="N821" s="424"/>
      <c r="O821" s="424"/>
    </row>
    <row r="822" spans="1:15">
      <c r="A822" s="465"/>
      <c r="B822" s="423"/>
      <c r="E822" s="424"/>
      <c r="F822" s="424"/>
      <c r="G822" s="424"/>
      <c r="H822" s="424"/>
      <c r="I822" s="424"/>
      <c r="J822" s="424"/>
      <c r="K822" s="424"/>
      <c r="L822" s="424"/>
      <c r="M822" s="424"/>
      <c r="N822" s="424"/>
      <c r="O822" s="424"/>
    </row>
    <row r="823" spans="1:15">
      <c r="A823" s="465"/>
      <c r="B823" s="423"/>
      <c r="E823" s="424"/>
      <c r="F823" s="424"/>
      <c r="G823" s="424"/>
      <c r="H823" s="424"/>
      <c r="I823" s="424"/>
      <c r="J823" s="424"/>
      <c r="K823" s="424"/>
      <c r="L823" s="424"/>
      <c r="M823" s="424"/>
      <c r="N823" s="424"/>
      <c r="O823" s="424"/>
    </row>
    <row r="824" spans="1:15">
      <c r="A824" s="465"/>
      <c r="B824" s="423"/>
      <c r="E824" s="424"/>
      <c r="F824" s="424"/>
      <c r="G824" s="424"/>
      <c r="H824" s="424"/>
      <c r="I824" s="424"/>
      <c r="J824" s="424"/>
      <c r="K824" s="424"/>
      <c r="L824" s="424"/>
      <c r="M824" s="424"/>
      <c r="N824" s="424"/>
      <c r="O824" s="424"/>
    </row>
    <row r="825" spans="1:15">
      <c r="A825" s="465"/>
      <c r="B825" s="423"/>
      <c r="E825" s="424"/>
      <c r="F825" s="424"/>
      <c r="G825" s="424"/>
      <c r="H825" s="424"/>
      <c r="I825" s="424"/>
      <c r="J825" s="424"/>
      <c r="K825" s="424"/>
      <c r="L825" s="424"/>
      <c r="M825" s="424"/>
      <c r="N825" s="424"/>
      <c r="O825" s="424"/>
    </row>
    <row r="826" spans="1:15">
      <c r="A826" s="465"/>
      <c r="B826" s="423"/>
      <c r="E826" s="424"/>
      <c r="F826" s="424"/>
      <c r="G826" s="424"/>
      <c r="H826" s="424"/>
      <c r="I826" s="424"/>
      <c r="J826" s="424"/>
      <c r="K826" s="424"/>
      <c r="L826" s="424"/>
      <c r="M826" s="424"/>
      <c r="N826" s="424"/>
      <c r="O826" s="424"/>
    </row>
    <row r="827" spans="1:15">
      <c r="A827" s="465"/>
      <c r="B827" s="423"/>
      <c r="E827" s="424"/>
      <c r="F827" s="424"/>
      <c r="G827" s="424"/>
      <c r="H827" s="424"/>
      <c r="I827" s="424"/>
      <c r="J827" s="424"/>
      <c r="K827" s="424"/>
      <c r="L827" s="424"/>
      <c r="M827" s="424"/>
      <c r="N827" s="424"/>
      <c r="O827" s="424"/>
    </row>
    <row r="828" spans="1:15">
      <c r="A828" s="465"/>
      <c r="B828" s="423"/>
      <c r="E828" s="424"/>
      <c r="F828" s="424"/>
      <c r="G828" s="424"/>
      <c r="H828" s="424"/>
      <c r="I828" s="424"/>
      <c r="J828" s="424"/>
      <c r="K828" s="424"/>
      <c r="L828" s="424"/>
      <c r="M828" s="424"/>
      <c r="N828" s="424"/>
      <c r="O828" s="424"/>
    </row>
    <row r="829" spans="1:15">
      <c r="A829" s="465"/>
      <c r="B829" s="423"/>
      <c r="E829" s="424"/>
      <c r="F829" s="424"/>
      <c r="G829" s="424"/>
      <c r="H829" s="424"/>
      <c r="I829" s="424"/>
      <c r="J829" s="424"/>
      <c r="K829" s="424"/>
      <c r="L829" s="424"/>
      <c r="M829" s="424"/>
      <c r="N829" s="424"/>
      <c r="O829" s="424"/>
    </row>
    <row r="830" spans="1:15">
      <c r="A830" s="465"/>
      <c r="B830" s="423"/>
      <c r="E830" s="424"/>
      <c r="F830" s="424"/>
      <c r="G830" s="424"/>
      <c r="H830" s="424"/>
      <c r="I830" s="424"/>
      <c r="J830" s="424"/>
      <c r="K830" s="424"/>
      <c r="L830" s="424"/>
      <c r="M830" s="424"/>
      <c r="N830" s="424"/>
      <c r="O830" s="424"/>
    </row>
    <row r="831" spans="1:15">
      <c r="A831" s="465"/>
      <c r="B831" s="423"/>
      <c r="E831" s="424"/>
      <c r="F831" s="424"/>
      <c r="G831" s="424"/>
      <c r="H831" s="424"/>
      <c r="I831" s="424"/>
      <c r="J831" s="424"/>
      <c r="K831" s="424"/>
      <c r="L831" s="424"/>
      <c r="M831" s="424"/>
      <c r="N831" s="424"/>
      <c r="O831" s="424"/>
    </row>
    <row r="832" spans="1:15">
      <c r="A832" s="465"/>
      <c r="B832" s="423"/>
      <c r="E832" s="424"/>
      <c r="F832" s="424"/>
      <c r="G832" s="424"/>
      <c r="H832" s="424"/>
      <c r="I832" s="424"/>
      <c r="J832" s="424"/>
      <c r="K832" s="424"/>
      <c r="L832" s="424"/>
      <c r="M832" s="424"/>
      <c r="N832" s="424"/>
      <c r="O832" s="424"/>
    </row>
    <row r="833" spans="1:15">
      <c r="A833" s="465"/>
      <c r="B833" s="423"/>
      <c r="E833" s="424"/>
      <c r="F833" s="424"/>
      <c r="G833" s="424"/>
      <c r="H833" s="424"/>
      <c r="I833" s="424"/>
      <c r="J833" s="424"/>
      <c r="K833" s="424"/>
      <c r="L833" s="424"/>
      <c r="M833" s="424"/>
      <c r="N833" s="424"/>
      <c r="O833" s="424"/>
    </row>
    <row r="834" spans="1:15">
      <c r="A834" s="465"/>
      <c r="B834" s="423"/>
      <c r="E834" s="424"/>
      <c r="F834" s="424"/>
      <c r="G834" s="424"/>
      <c r="H834" s="424"/>
      <c r="I834" s="424"/>
      <c r="J834" s="424"/>
      <c r="K834" s="424"/>
      <c r="L834" s="424"/>
      <c r="M834" s="424"/>
      <c r="N834" s="424"/>
      <c r="O834" s="424"/>
    </row>
    <row r="835" spans="1:15">
      <c r="A835" s="465"/>
      <c r="B835" s="423"/>
      <c r="E835" s="424"/>
      <c r="F835" s="424"/>
      <c r="G835" s="424"/>
      <c r="H835" s="424"/>
      <c r="I835" s="424"/>
      <c r="J835" s="424"/>
      <c r="K835" s="424"/>
      <c r="L835" s="424"/>
      <c r="M835" s="424"/>
      <c r="N835" s="424"/>
      <c r="O835" s="424"/>
    </row>
    <row r="836" spans="1:15">
      <c r="A836" s="465"/>
      <c r="B836" s="423"/>
      <c r="E836" s="424"/>
      <c r="F836" s="424"/>
      <c r="G836" s="424"/>
      <c r="H836" s="424"/>
      <c r="I836" s="424"/>
      <c r="J836" s="424"/>
      <c r="K836" s="424"/>
      <c r="L836" s="424"/>
      <c r="M836" s="424"/>
      <c r="N836" s="424"/>
      <c r="O836" s="424"/>
    </row>
    <row r="837" spans="1:15">
      <c r="A837" s="465"/>
      <c r="B837" s="423"/>
      <c r="E837" s="424"/>
      <c r="F837" s="424"/>
      <c r="G837" s="424"/>
      <c r="H837" s="424"/>
      <c r="I837" s="424"/>
      <c r="J837" s="424"/>
      <c r="K837" s="424"/>
      <c r="L837" s="424"/>
      <c r="M837" s="424"/>
      <c r="N837" s="424"/>
      <c r="O837" s="424"/>
    </row>
    <row r="838" spans="1:15">
      <c r="A838" s="465"/>
      <c r="B838" s="423"/>
      <c r="E838" s="424"/>
      <c r="F838" s="424"/>
      <c r="G838" s="424"/>
      <c r="H838" s="424"/>
      <c r="I838" s="424"/>
      <c r="J838" s="424"/>
      <c r="K838" s="424"/>
      <c r="L838" s="424"/>
      <c r="M838" s="424"/>
      <c r="N838" s="424"/>
      <c r="O838" s="424"/>
    </row>
    <row r="839" spans="1:15">
      <c r="A839" s="465"/>
      <c r="B839" s="423"/>
      <c r="E839" s="424"/>
      <c r="F839" s="424"/>
      <c r="G839" s="424"/>
      <c r="H839" s="424"/>
      <c r="I839" s="424"/>
      <c r="J839" s="424"/>
      <c r="K839" s="424"/>
      <c r="L839" s="424"/>
      <c r="M839" s="424"/>
      <c r="N839" s="424"/>
      <c r="O839" s="424"/>
    </row>
    <row r="840" spans="1:15">
      <c r="A840" s="465"/>
      <c r="B840" s="423"/>
      <c r="E840" s="424"/>
      <c r="F840" s="424"/>
      <c r="G840" s="424"/>
      <c r="H840" s="424"/>
      <c r="I840" s="424"/>
      <c r="J840" s="424"/>
      <c r="K840" s="424"/>
      <c r="L840" s="424"/>
      <c r="M840" s="424"/>
      <c r="N840" s="424"/>
      <c r="O840" s="424"/>
    </row>
    <row r="841" spans="1:15">
      <c r="A841" s="465"/>
      <c r="B841" s="423"/>
      <c r="E841" s="424"/>
      <c r="F841" s="424"/>
      <c r="G841" s="424"/>
      <c r="H841" s="424"/>
      <c r="I841" s="424"/>
      <c r="J841" s="424"/>
      <c r="K841" s="424"/>
      <c r="L841" s="424"/>
      <c r="M841" s="424"/>
      <c r="N841" s="424"/>
      <c r="O841" s="424"/>
    </row>
    <row r="842" spans="1:15">
      <c r="A842" s="465"/>
      <c r="B842" s="423"/>
      <c r="E842" s="424"/>
      <c r="F842" s="424"/>
      <c r="G842" s="424"/>
      <c r="H842" s="424"/>
      <c r="I842" s="424"/>
      <c r="J842" s="424"/>
      <c r="K842" s="424"/>
      <c r="L842" s="424"/>
      <c r="M842" s="424"/>
      <c r="N842" s="424"/>
      <c r="O842" s="424"/>
    </row>
    <row r="843" spans="1:15">
      <c r="A843" s="465"/>
      <c r="B843" s="423"/>
      <c r="E843" s="424"/>
      <c r="F843" s="424"/>
      <c r="G843" s="424"/>
      <c r="H843" s="424"/>
      <c r="I843" s="424"/>
      <c r="J843" s="424"/>
      <c r="K843" s="424"/>
      <c r="L843" s="424"/>
      <c r="M843" s="424"/>
      <c r="N843" s="424"/>
      <c r="O843" s="424"/>
    </row>
    <row r="844" spans="1:15">
      <c r="A844" s="465"/>
      <c r="B844" s="423"/>
      <c r="E844" s="424"/>
      <c r="F844" s="424"/>
      <c r="G844" s="424"/>
      <c r="H844" s="424"/>
      <c r="I844" s="424"/>
      <c r="J844" s="424"/>
      <c r="K844" s="424"/>
      <c r="L844" s="424"/>
      <c r="M844" s="424"/>
      <c r="N844" s="424"/>
      <c r="O844" s="424"/>
    </row>
    <row r="845" spans="1:15">
      <c r="A845" s="465"/>
      <c r="B845" s="423"/>
      <c r="E845" s="424"/>
      <c r="F845" s="424"/>
      <c r="G845" s="424"/>
      <c r="H845" s="424"/>
      <c r="I845" s="424"/>
      <c r="J845" s="424"/>
      <c r="K845" s="424"/>
      <c r="L845" s="424"/>
      <c r="M845" s="424"/>
      <c r="N845" s="424"/>
      <c r="O845" s="424"/>
    </row>
    <row r="846" spans="1:15">
      <c r="A846" s="465"/>
      <c r="B846" s="423"/>
      <c r="E846" s="424"/>
      <c r="F846" s="424"/>
      <c r="G846" s="424"/>
      <c r="H846" s="424"/>
      <c r="I846" s="424"/>
      <c r="J846" s="424"/>
      <c r="K846" s="424"/>
      <c r="L846" s="424"/>
      <c r="M846" s="424"/>
      <c r="N846" s="424"/>
      <c r="O846" s="424"/>
    </row>
    <row r="847" spans="1:15">
      <c r="A847" s="465"/>
      <c r="B847" s="423"/>
      <c r="E847" s="424"/>
      <c r="F847" s="424"/>
      <c r="G847" s="424"/>
      <c r="H847" s="424"/>
      <c r="I847" s="424"/>
      <c r="J847" s="424"/>
      <c r="K847" s="424"/>
      <c r="L847" s="424"/>
      <c r="M847" s="424"/>
      <c r="N847" s="424"/>
      <c r="O847" s="424"/>
    </row>
    <row r="848" spans="1:15">
      <c r="A848" s="465"/>
      <c r="B848" s="423"/>
      <c r="E848" s="424"/>
      <c r="F848" s="424"/>
      <c r="G848" s="424"/>
      <c r="H848" s="424"/>
      <c r="I848" s="424"/>
      <c r="J848" s="424"/>
      <c r="K848" s="424"/>
      <c r="L848" s="424"/>
      <c r="M848" s="424"/>
      <c r="N848" s="424"/>
      <c r="O848" s="424"/>
    </row>
    <row r="849" spans="1:15">
      <c r="A849" s="465"/>
      <c r="B849" s="423"/>
      <c r="E849" s="424"/>
      <c r="F849" s="424"/>
      <c r="G849" s="424"/>
      <c r="H849" s="424"/>
      <c r="I849" s="424"/>
      <c r="J849" s="424"/>
      <c r="K849" s="424"/>
      <c r="L849" s="424"/>
      <c r="M849" s="424"/>
      <c r="N849" s="424"/>
      <c r="O849" s="424"/>
    </row>
    <row r="850" spans="1:15">
      <c r="A850" s="465"/>
      <c r="B850" s="423"/>
      <c r="E850" s="424"/>
      <c r="F850" s="424"/>
      <c r="G850" s="424"/>
      <c r="H850" s="424"/>
      <c r="I850" s="424"/>
      <c r="J850" s="424"/>
      <c r="K850" s="424"/>
      <c r="L850" s="424"/>
      <c r="M850" s="424"/>
      <c r="N850" s="424"/>
      <c r="O850" s="424"/>
    </row>
    <row r="851" spans="1:15">
      <c r="A851" s="465"/>
      <c r="B851" s="423"/>
      <c r="E851" s="424"/>
      <c r="F851" s="424"/>
      <c r="G851" s="424"/>
      <c r="H851" s="424"/>
      <c r="I851" s="424"/>
      <c r="J851" s="424"/>
      <c r="K851" s="424"/>
      <c r="L851" s="424"/>
      <c r="M851" s="424"/>
      <c r="N851" s="424"/>
      <c r="O851" s="424"/>
    </row>
    <row r="852" spans="1:15">
      <c r="A852" s="465"/>
      <c r="B852" s="423"/>
      <c r="E852" s="424"/>
      <c r="F852" s="424"/>
      <c r="G852" s="424"/>
      <c r="H852" s="424"/>
      <c r="I852" s="424"/>
      <c r="J852" s="424"/>
      <c r="K852" s="424"/>
      <c r="L852" s="424"/>
      <c r="M852" s="424"/>
      <c r="N852" s="424"/>
      <c r="O852" s="424"/>
    </row>
    <row r="853" spans="1:15">
      <c r="A853" s="465"/>
      <c r="B853" s="423"/>
      <c r="E853" s="424"/>
      <c r="F853" s="424"/>
      <c r="G853" s="424"/>
      <c r="H853" s="424"/>
      <c r="I853" s="424"/>
      <c r="J853" s="424"/>
      <c r="K853" s="424"/>
      <c r="L853" s="424"/>
      <c r="M853" s="424"/>
      <c r="N853" s="424"/>
      <c r="O853" s="424"/>
    </row>
    <row r="854" spans="1:15">
      <c r="A854" s="465"/>
      <c r="B854" s="423"/>
      <c r="E854" s="424"/>
      <c r="F854" s="424"/>
      <c r="G854" s="424"/>
      <c r="H854" s="424"/>
      <c r="I854" s="424"/>
      <c r="J854" s="424"/>
      <c r="K854" s="424"/>
      <c r="L854" s="424"/>
      <c r="M854" s="424"/>
      <c r="N854" s="424"/>
      <c r="O854" s="424"/>
    </row>
    <row r="855" spans="1:15">
      <c r="A855" s="465"/>
      <c r="B855" s="423"/>
      <c r="E855" s="424"/>
      <c r="F855" s="424"/>
      <c r="G855" s="424"/>
      <c r="H855" s="424"/>
      <c r="I855" s="424"/>
      <c r="J855" s="424"/>
      <c r="K855" s="424"/>
      <c r="L855" s="424"/>
      <c r="M855" s="424"/>
      <c r="N855" s="424"/>
      <c r="O855" s="424"/>
    </row>
    <row r="856" spans="1:15">
      <c r="A856" s="465"/>
      <c r="B856" s="423"/>
      <c r="E856" s="424"/>
      <c r="F856" s="424"/>
      <c r="G856" s="424"/>
      <c r="H856" s="424"/>
      <c r="I856" s="424"/>
      <c r="J856" s="424"/>
      <c r="K856" s="424"/>
      <c r="L856" s="424"/>
      <c r="M856" s="424"/>
      <c r="N856" s="424"/>
      <c r="O856" s="424"/>
    </row>
    <row r="857" spans="1:15">
      <c r="A857" s="465"/>
      <c r="B857" s="423"/>
      <c r="E857" s="424"/>
      <c r="F857" s="424"/>
      <c r="G857" s="424"/>
      <c r="H857" s="424"/>
      <c r="I857" s="424"/>
      <c r="J857" s="424"/>
      <c r="K857" s="424"/>
      <c r="L857" s="424"/>
      <c r="M857" s="424"/>
      <c r="N857" s="424"/>
      <c r="O857" s="424"/>
    </row>
    <row r="858" spans="1:15">
      <c r="A858" s="465"/>
      <c r="B858" s="423"/>
      <c r="E858" s="424"/>
      <c r="F858" s="424"/>
      <c r="G858" s="424"/>
      <c r="H858" s="424"/>
      <c r="I858" s="424"/>
      <c r="J858" s="424"/>
      <c r="K858" s="424"/>
      <c r="L858" s="424"/>
      <c r="M858" s="424"/>
      <c r="N858" s="424"/>
      <c r="O858" s="424"/>
    </row>
    <row r="859" spans="1:15">
      <c r="A859" s="465"/>
      <c r="B859" s="423"/>
      <c r="E859" s="424"/>
      <c r="F859" s="424"/>
      <c r="G859" s="424"/>
      <c r="H859" s="424"/>
      <c r="I859" s="424"/>
      <c r="J859" s="424"/>
      <c r="K859" s="424"/>
      <c r="L859" s="424"/>
      <c r="M859" s="424"/>
      <c r="N859" s="424"/>
      <c r="O859" s="424"/>
    </row>
    <row r="860" spans="1:15">
      <c r="A860" s="465"/>
      <c r="B860" s="423"/>
      <c r="E860" s="424"/>
      <c r="F860" s="424"/>
      <c r="G860" s="424"/>
      <c r="H860" s="424"/>
      <c r="I860" s="424"/>
      <c r="J860" s="424"/>
      <c r="K860" s="424"/>
      <c r="L860" s="424"/>
      <c r="M860" s="424"/>
      <c r="N860" s="424"/>
      <c r="O860" s="424"/>
    </row>
    <row r="861" spans="1:15">
      <c r="A861" s="465"/>
      <c r="B861" s="423"/>
      <c r="E861" s="424"/>
      <c r="F861" s="424"/>
      <c r="G861" s="424"/>
      <c r="H861" s="424"/>
      <c r="I861" s="424"/>
      <c r="J861" s="424"/>
      <c r="K861" s="424"/>
      <c r="L861" s="424"/>
      <c r="M861" s="424"/>
      <c r="N861" s="424"/>
      <c r="O861" s="424"/>
    </row>
    <row r="862" spans="1:15">
      <c r="A862" s="465"/>
      <c r="B862" s="423"/>
      <c r="E862" s="424"/>
      <c r="F862" s="424"/>
      <c r="G862" s="424"/>
      <c r="H862" s="424"/>
      <c r="I862" s="424"/>
      <c r="J862" s="424"/>
      <c r="K862" s="424"/>
      <c r="L862" s="424"/>
      <c r="M862" s="424"/>
      <c r="N862" s="424"/>
      <c r="O862" s="424"/>
    </row>
    <row r="863" spans="1:15">
      <c r="A863" s="465"/>
      <c r="B863" s="423"/>
      <c r="E863" s="424"/>
      <c r="F863" s="424"/>
      <c r="G863" s="424"/>
      <c r="H863" s="424"/>
      <c r="I863" s="424"/>
      <c r="J863" s="424"/>
      <c r="K863" s="424"/>
      <c r="L863" s="424"/>
      <c r="M863" s="424"/>
      <c r="N863" s="424"/>
      <c r="O863" s="424"/>
    </row>
    <row r="864" spans="1:15">
      <c r="A864" s="465"/>
      <c r="B864" s="423"/>
      <c r="E864" s="424"/>
      <c r="F864" s="424"/>
      <c r="G864" s="424"/>
      <c r="H864" s="424"/>
      <c r="I864" s="424"/>
      <c r="J864" s="424"/>
      <c r="K864" s="424"/>
      <c r="L864" s="424"/>
      <c r="M864" s="424"/>
      <c r="N864" s="424"/>
      <c r="O864" s="424"/>
    </row>
    <row r="865" spans="1:15">
      <c r="A865" s="465"/>
      <c r="B865" s="423"/>
      <c r="E865" s="424"/>
      <c r="F865" s="424"/>
      <c r="G865" s="424"/>
      <c r="H865" s="424"/>
      <c r="I865" s="424"/>
      <c r="J865" s="424"/>
      <c r="K865" s="424"/>
      <c r="L865" s="424"/>
      <c r="M865" s="424"/>
      <c r="N865" s="424"/>
      <c r="O865" s="424"/>
    </row>
    <row r="866" spans="1:15">
      <c r="A866" s="465"/>
      <c r="B866" s="423"/>
      <c r="E866" s="424"/>
      <c r="F866" s="424"/>
      <c r="G866" s="424"/>
      <c r="H866" s="424"/>
      <c r="I866" s="424"/>
      <c r="J866" s="424"/>
      <c r="K866" s="424"/>
      <c r="L866" s="424"/>
      <c r="M866" s="424"/>
      <c r="N866" s="424"/>
      <c r="O866" s="424"/>
    </row>
    <row r="867" spans="1:15">
      <c r="A867" s="465"/>
      <c r="B867" s="423"/>
      <c r="E867" s="424"/>
      <c r="F867" s="424"/>
      <c r="G867" s="424"/>
      <c r="H867" s="424"/>
      <c r="I867" s="424"/>
      <c r="J867" s="424"/>
      <c r="K867" s="424"/>
      <c r="L867" s="424"/>
      <c r="M867" s="424"/>
      <c r="N867" s="424"/>
      <c r="O867" s="424"/>
    </row>
    <row r="868" spans="1:15">
      <c r="A868" s="465"/>
      <c r="B868" s="423"/>
      <c r="E868" s="424"/>
      <c r="F868" s="424"/>
      <c r="G868" s="424"/>
      <c r="H868" s="424"/>
      <c r="I868" s="424"/>
      <c r="J868" s="424"/>
      <c r="K868" s="424"/>
      <c r="L868" s="424"/>
      <c r="M868" s="424"/>
      <c r="N868" s="424"/>
      <c r="O868" s="424"/>
    </row>
    <row r="869" spans="1:15">
      <c r="A869" s="465"/>
      <c r="B869" s="423"/>
      <c r="E869" s="424"/>
      <c r="F869" s="424"/>
      <c r="G869" s="424"/>
      <c r="H869" s="424"/>
      <c r="I869" s="424"/>
      <c r="J869" s="424"/>
      <c r="K869" s="424"/>
      <c r="L869" s="424"/>
      <c r="M869" s="424"/>
      <c r="N869" s="424"/>
      <c r="O869" s="424"/>
    </row>
    <row r="870" spans="1:15">
      <c r="A870" s="465"/>
      <c r="B870" s="423"/>
      <c r="E870" s="424"/>
      <c r="F870" s="424"/>
      <c r="G870" s="424"/>
      <c r="H870" s="424"/>
      <c r="I870" s="424"/>
      <c r="J870" s="424"/>
      <c r="K870" s="424"/>
      <c r="L870" s="424"/>
      <c r="M870" s="424"/>
      <c r="N870" s="424"/>
      <c r="O870" s="424"/>
    </row>
    <row r="871" spans="1:15">
      <c r="A871" s="465"/>
      <c r="B871" s="423"/>
      <c r="E871" s="424"/>
      <c r="F871" s="424"/>
      <c r="G871" s="424"/>
      <c r="H871" s="424"/>
      <c r="I871" s="424"/>
      <c r="J871" s="424"/>
      <c r="K871" s="424"/>
      <c r="L871" s="424"/>
      <c r="M871" s="424"/>
      <c r="N871" s="424"/>
      <c r="O871" s="424"/>
    </row>
    <row r="872" spans="1:15">
      <c r="A872" s="465"/>
      <c r="B872" s="423"/>
      <c r="E872" s="424"/>
      <c r="F872" s="424"/>
      <c r="G872" s="424"/>
      <c r="H872" s="424"/>
      <c r="I872" s="424"/>
      <c r="J872" s="424"/>
      <c r="K872" s="424"/>
      <c r="L872" s="424"/>
      <c r="M872" s="424"/>
      <c r="N872" s="424"/>
      <c r="O872" s="424"/>
    </row>
    <row r="873" spans="1:15">
      <c r="A873" s="465"/>
      <c r="B873" s="423"/>
      <c r="E873" s="424"/>
      <c r="F873" s="424"/>
      <c r="G873" s="424"/>
      <c r="H873" s="424"/>
      <c r="I873" s="424"/>
      <c r="J873" s="424"/>
      <c r="K873" s="424"/>
      <c r="L873" s="424"/>
      <c r="M873" s="424"/>
      <c r="N873" s="424"/>
      <c r="O873" s="424"/>
    </row>
    <row r="874" spans="1:15">
      <c r="A874" s="465"/>
      <c r="B874" s="423"/>
      <c r="E874" s="424"/>
      <c r="F874" s="424"/>
      <c r="G874" s="424"/>
      <c r="H874" s="424"/>
      <c r="I874" s="424"/>
      <c r="J874" s="424"/>
      <c r="K874" s="424"/>
      <c r="L874" s="424"/>
      <c r="M874" s="424"/>
      <c r="N874" s="424"/>
      <c r="O874" s="424"/>
    </row>
    <row r="875" spans="1:15">
      <c r="A875" s="465"/>
      <c r="B875" s="423"/>
      <c r="E875" s="424"/>
      <c r="F875" s="424"/>
      <c r="G875" s="424"/>
      <c r="H875" s="424"/>
      <c r="I875" s="424"/>
      <c r="J875" s="424"/>
      <c r="K875" s="424"/>
      <c r="L875" s="424"/>
      <c r="M875" s="424"/>
      <c r="N875" s="424"/>
      <c r="O875" s="424"/>
    </row>
    <row r="876" spans="1:15">
      <c r="A876" s="465"/>
      <c r="B876" s="423"/>
      <c r="E876" s="424"/>
      <c r="F876" s="424"/>
      <c r="G876" s="424"/>
      <c r="H876" s="424"/>
      <c r="I876" s="424"/>
      <c r="J876" s="424"/>
      <c r="K876" s="424"/>
      <c r="L876" s="424"/>
      <c r="M876" s="424"/>
      <c r="N876" s="424"/>
      <c r="O876" s="424"/>
    </row>
    <row r="877" spans="1:15">
      <c r="A877" s="465"/>
      <c r="B877" s="423"/>
      <c r="E877" s="424"/>
      <c r="F877" s="424"/>
      <c r="G877" s="424"/>
      <c r="H877" s="424"/>
      <c r="I877" s="424"/>
      <c r="J877" s="424"/>
      <c r="K877" s="424"/>
      <c r="L877" s="424"/>
      <c r="M877" s="424"/>
      <c r="N877" s="424"/>
      <c r="O877" s="424"/>
    </row>
    <row r="878" spans="1:15">
      <c r="A878" s="465"/>
      <c r="B878" s="423"/>
      <c r="E878" s="424"/>
      <c r="F878" s="424"/>
      <c r="G878" s="424"/>
      <c r="H878" s="424"/>
      <c r="I878" s="424"/>
      <c r="J878" s="424"/>
      <c r="K878" s="424"/>
      <c r="L878" s="424"/>
      <c r="M878" s="424"/>
      <c r="N878" s="424"/>
      <c r="O878" s="424"/>
    </row>
    <row r="879" spans="1:15">
      <c r="A879" s="465"/>
      <c r="B879" s="423"/>
      <c r="E879" s="424"/>
      <c r="F879" s="424"/>
      <c r="G879" s="424"/>
      <c r="H879" s="424"/>
      <c r="I879" s="424"/>
      <c r="J879" s="424"/>
      <c r="K879" s="424"/>
      <c r="L879" s="424"/>
      <c r="M879" s="424"/>
      <c r="N879" s="424"/>
      <c r="O879" s="424"/>
    </row>
    <row r="880" spans="1:15">
      <c r="A880" s="465"/>
      <c r="B880" s="423"/>
      <c r="E880" s="424"/>
      <c r="F880" s="424"/>
      <c r="G880" s="424"/>
      <c r="H880" s="424"/>
      <c r="I880" s="424"/>
      <c r="J880" s="424"/>
      <c r="K880" s="424"/>
      <c r="L880" s="424"/>
      <c r="M880" s="424"/>
      <c r="N880" s="424"/>
      <c r="O880" s="424"/>
    </row>
    <row r="881" spans="1:15">
      <c r="A881" s="465"/>
      <c r="B881" s="423"/>
      <c r="E881" s="424"/>
      <c r="F881" s="424"/>
      <c r="G881" s="424"/>
      <c r="H881" s="424"/>
      <c r="I881" s="424"/>
      <c r="J881" s="424"/>
      <c r="K881" s="424"/>
      <c r="L881" s="424"/>
      <c r="M881" s="424"/>
      <c r="N881" s="424"/>
      <c r="O881" s="424"/>
    </row>
    <row r="882" spans="1:15">
      <c r="A882" s="465"/>
      <c r="B882" s="423"/>
      <c r="E882" s="424"/>
      <c r="F882" s="424"/>
      <c r="G882" s="424"/>
      <c r="H882" s="424"/>
      <c r="I882" s="424"/>
      <c r="J882" s="424"/>
      <c r="K882" s="424"/>
      <c r="L882" s="424"/>
      <c r="M882" s="424"/>
      <c r="N882" s="424"/>
      <c r="O882" s="424"/>
    </row>
    <row r="883" spans="1:15">
      <c r="A883" s="465"/>
      <c r="B883" s="423"/>
      <c r="E883" s="424"/>
      <c r="F883" s="424"/>
      <c r="G883" s="424"/>
      <c r="H883" s="424"/>
      <c r="I883" s="424"/>
      <c r="J883" s="424"/>
      <c r="K883" s="424"/>
      <c r="L883" s="424"/>
      <c r="M883" s="424"/>
      <c r="N883" s="424"/>
      <c r="O883" s="424"/>
    </row>
    <row r="884" spans="1:15">
      <c r="A884" s="465"/>
      <c r="B884" s="423"/>
      <c r="E884" s="424"/>
      <c r="F884" s="424"/>
      <c r="G884" s="424"/>
      <c r="H884" s="424"/>
      <c r="I884" s="424"/>
      <c r="J884" s="424"/>
      <c r="K884" s="424"/>
      <c r="L884" s="424"/>
      <c r="M884" s="424"/>
      <c r="N884" s="424"/>
      <c r="O884" s="424"/>
    </row>
    <row r="885" spans="1:15">
      <c r="A885" s="465"/>
      <c r="B885" s="423"/>
      <c r="E885" s="424"/>
      <c r="F885" s="424"/>
      <c r="G885" s="424"/>
      <c r="H885" s="424"/>
      <c r="I885" s="424"/>
      <c r="J885" s="424"/>
      <c r="K885" s="424"/>
      <c r="L885" s="424"/>
      <c r="M885" s="424"/>
      <c r="N885" s="424"/>
      <c r="O885" s="424"/>
    </row>
    <row r="886" spans="1:15">
      <c r="A886" s="465"/>
      <c r="B886" s="423"/>
      <c r="E886" s="424"/>
      <c r="F886" s="424"/>
      <c r="G886" s="424"/>
      <c r="H886" s="424"/>
      <c r="I886" s="424"/>
      <c r="J886" s="424"/>
      <c r="K886" s="424"/>
      <c r="L886" s="424"/>
      <c r="M886" s="424"/>
      <c r="N886" s="424"/>
      <c r="O886" s="424"/>
    </row>
    <row r="887" spans="1:15">
      <c r="A887" s="465"/>
      <c r="B887" s="423"/>
      <c r="E887" s="424"/>
      <c r="F887" s="424"/>
      <c r="G887" s="424"/>
      <c r="H887" s="424"/>
      <c r="I887" s="424"/>
      <c r="J887" s="424"/>
      <c r="K887" s="424"/>
      <c r="L887" s="424"/>
      <c r="M887" s="424"/>
      <c r="N887" s="424"/>
      <c r="O887" s="424"/>
    </row>
    <row r="888" spans="1:15">
      <c r="A888" s="465"/>
      <c r="B888" s="423"/>
      <c r="E888" s="424"/>
      <c r="F888" s="424"/>
      <c r="G888" s="424"/>
      <c r="H888" s="424"/>
      <c r="I888" s="424"/>
      <c r="J888" s="424"/>
      <c r="K888" s="424"/>
      <c r="L888" s="424"/>
      <c r="M888" s="424"/>
      <c r="N888" s="424"/>
      <c r="O888" s="424"/>
    </row>
    <row r="889" spans="1:15">
      <c r="A889" s="465"/>
      <c r="B889" s="423"/>
      <c r="E889" s="424"/>
      <c r="F889" s="424"/>
      <c r="G889" s="424"/>
      <c r="H889" s="424"/>
      <c r="I889" s="424"/>
      <c r="J889" s="424"/>
      <c r="K889" s="424"/>
      <c r="L889" s="424"/>
      <c r="M889" s="424"/>
      <c r="N889" s="424"/>
      <c r="O889" s="424"/>
    </row>
    <row r="890" spans="1:15">
      <c r="A890" s="465"/>
      <c r="B890" s="423"/>
      <c r="E890" s="424"/>
      <c r="F890" s="424"/>
      <c r="G890" s="424"/>
      <c r="H890" s="424"/>
      <c r="I890" s="424"/>
      <c r="J890" s="424"/>
      <c r="K890" s="424"/>
      <c r="L890" s="424"/>
      <c r="M890" s="424"/>
      <c r="N890" s="424"/>
      <c r="O890" s="424"/>
    </row>
    <row r="891" spans="1:15">
      <c r="A891" s="465"/>
      <c r="B891" s="423"/>
      <c r="E891" s="424"/>
      <c r="F891" s="424"/>
      <c r="G891" s="424"/>
      <c r="H891" s="424"/>
      <c r="I891" s="424"/>
      <c r="J891" s="424"/>
      <c r="K891" s="424"/>
      <c r="L891" s="424"/>
      <c r="M891" s="424"/>
      <c r="N891" s="424"/>
      <c r="O891" s="424"/>
    </row>
    <row r="892" spans="1:15">
      <c r="A892" s="465"/>
      <c r="B892" s="423"/>
      <c r="E892" s="424"/>
      <c r="F892" s="424"/>
      <c r="G892" s="424"/>
      <c r="H892" s="424"/>
      <c r="I892" s="424"/>
      <c r="J892" s="424"/>
      <c r="K892" s="424"/>
      <c r="L892" s="424"/>
      <c r="M892" s="424"/>
      <c r="N892" s="424"/>
      <c r="O892" s="424"/>
    </row>
    <row r="893" spans="1:15">
      <c r="A893" s="465"/>
      <c r="B893" s="423"/>
      <c r="E893" s="424"/>
      <c r="F893" s="424"/>
      <c r="G893" s="424"/>
      <c r="H893" s="424"/>
      <c r="I893" s="424"/>
      <c r="J893" s="424"/>
      <c r="K893" s="424"/>
      <c r="L893" s="424"/>
      <c r="M893" s="424"/>
      <c r="N893" s="424"/>
      <c r="O893" s="424"/>
    </row>
    <row r="894" spans="1:15">
      <c r="A894" s="465"/>
      <c r="B894" s="423"/>
      <c r="E894" s="424"/>
      <c r="F894" s="424"/>
      <c r="G894" s="424"/>
      <c r="H894" s="424"/>
      <c r="I894" s="424"/>
      <c r="J894" s="424"/>
      <c r="K894" s="424"/>
      <c r="L894" s="424"/>
      <c r="M894" s="424"/>
      <c r="N894" s="424"/>
      <c r="O894" s="424"/>
    </row>
    <row r="895" spans="1:15">
      <c r="A895" s="465"/>
      <c r="B895" s="423"/>
      <c r="E895" s="424"/>
      <c r="F895" s="424"/>
      <c r="G895" s="424"/>
      <c r="H895" s="424"/>
      <c r="I895" s="424"/>
      <c r="J895" s="424"/>
      <c r="K895" s="424"/>
      <c r="L895" s="424"/>
      <c r="M895" s="424"/>
      <c r="N895" s="424"/>
      <c r="O895" s="424"/>
    </row>
    <row r="896" spans="1:15">
      <c r="A896" s="465"/>
      <c r="B896" s="423"/>
      <c r="E896" s="424"/>
      <c r="F896" s="424"/>
      <c r="G896" s="424"/>
      <c r="H896" s="424"/>
      <c r="I896" s="424"/>
      <c r="J896" s="424"/>
      <c r="K896" s="424"/>
      <c r="L896" s="424"/>
      <c r="M896" s="424"/>
      <c r="N896" s="424"/>
      <c r="O896" s="424"/>
    </row>
    <row r="897" spans="1:15">
      <c r="A897" s="465"/>
      <c r="B897" s="423"/>
      <c r="E897" s="424"/>
      <c r="F897" s="424"/>
      <c r="G897" s="424"/>
      <c r="H897" s="424"/>
      <c r="I897" s="424"/>
      <c r="J897" s="424"/>
      <c r="K897" s="424"/>
      <c r="L897" s="424"/>
      <c r="M897" s="424"/>
      <c r="N897" s="424"/>
      <c r="O897" s="424"/>
    </row>
    <row r="898" spans="1:15">
      <c r="A898" s="465"/>
      <c r="B898" s="423"/>
      <c r="E898" s="424"/>
      <c r="F898" s="424"/>
      <c r="G898" s="424"/>
      <c r="H898" s="424"/>
      <c r="I898" s="424"/>
      <c r="J898" s="424"/>
      <c r="K898" s="424"/>
      <c r="L898" s="424"/>
      <c r="M898" s="424"/>
      <c r="N898" s="424"/>
      <c r="O898" s="424"/>
    </row>
    <row r="899" spans="1:15">
      <c r="A899" s="465"/>
      <c r="B899" s="423"/>
      <c r="E899" s="424"/>
      <c r="F899" s="424"/>
      <c r="G899" s="424"/>
      <c r="H899" s="424"/>
      <c r="I899" s="424"/>
      <c r="J899" s="424"/>
      <c r="K899" s="424"/>
      <c r="L899" s="424"/>
      <c r="M899" s="424"/>
      <c r="N899" s="424"/>
      <c r="O899" s="424"/>
    </row>
    <row r="900" spans="1:15">
      <c r="A900" s="465"/>
      <c r="B900" s="423"/>
      <c r="E900" s="424"/>
      <c r="F900" s="424"/>
      <c r="G900" s="424"/>
      <c r="H900" s="424"/>
      <c r="I900" s="424"/>
      <c r="J900" s="424"/>
      <c r="K900" s="424"/>
      <c r="L900" s="424"/>
      <c r="M900" s="424"/>
      <c r="N900" s="424"/>
      <c r="O900" s="424"/>
    </row>
    <row r="901" spans="1:15">
      <c r="A901" s="465"/>
      <c r="B901" s="423"/>
      <c r="E901" s="424"/>
      <c r="F901" s="424"/>
      <c r="G901" s="424"/>
      <c r="H901" s="424"/>
      <c r="I901" s="424"/>
      <c r="J901" s="424"/>
      <c r="K901" s="424"/>
      <c r="L901" s="424"/>
      <c r="M901" s="424"/>
      <c r="N901" s="424"/>
      <c r="O901" s="424"/>
    </row>
    <row r="902" spans="1:15">
      <c r="A902" s="465"/>
      <c r="B902" s="423"/>
      <c r="E902" s="424"/>
      <c r="F902" s="424"/>
      <c r="G902" s="424"/>
      <c r="H902" s="424"/>
      <c r="I902" s="424"/>
      <c r="J902" s="424"/>
      <c r="K902" s="424"/>
      <c r="L902" s="424"/>
      <c r="M902" s="424"/>
      <c r="N902" s="424"/>
      <c r="O902" s="424"/>
    </row>
    <row r="903" spans="1:15">
      <c r="A903" s="465"/>
      <c r="B903" s="423"/>
      <c r="E903" s="424"/>
      <c r="F903" s="424"/>
      <c r="G903" s="424"/>
      <c r="H903" s="424"/>
      <c r="I903" s="424"/>
      <c r="J903" s="424"/>
      <c r="K903" s="424"/>
      <c r="L903" s="424"/>
      <c r="M903" s="424"/>
      <c r="N903" s="424"/>
      <c r="O903" s="424"/>
    </row>
    <row r="904" spans="1:15">
      <c r="A904" s="465"/>
      <c r="B904" s="423"/>
      <c r="E904" s="424"/>
      <c r="F904" s="424"/>
      <c r="G904" s="424"/>
      <c r="H904" s="424"/>
      <c r="I904" s="424"/>
      <c r="J904" s="424"/>
      <c r="K904" s="424"/>
      <c r="L904" s="424"/>
      <c r="M904" s="424"/>
      <c r="N904" s="424"/>
      <c r="O904" s="424"/>
    </row>
    <row r="905" spans="1:15">
      <c r="A905" s="465"/>
      <c r="B905" s="423"/>
      <c r="E905" s="424"/>
      <c r="F905" s="424"/>
      <c r="G905" s="424"/>
      <c r="H905" s="424"/>
      <c r="I905" s="424"/>
      <c r="J905" s="424"/>
      <c r="K905" s="424"/>
      <c r="L905" s="424"/>
      <c r="M905" s="424"/>
      <c r="N905" s="424"/>
      <c r="O905" s="424"/>
    </row>
    <row r="906" spans="1:15">
      <c r="A906" s="465"/>
      <c r="B906" s="423"/>
      <c r="E906" s="424"/>
      <c r="F906" s="424"/>
      <c r="G906" s="424"/>
      <c r="H906" s="424"/>
      <c r="I906" s="424"/>
      <c r="J906" s="424"/>
      <c r="K906" s="424"/>
      <c r="L906" s="424"/>
      <c r="M906" s="424"/>
      <c r="N906" s="424"/>
      <c r="O906" s="424"/>
    </row>
    <row r="907" spans="1:15">
      <c r="A907" s="465"/>
      <c r="B907" s="423"/>
      <c r="E907" s="424"/>
      <c r="F907" s="424"/>
      <c r="G907" s="424"/>
      <c r="H907" s="424"/>
      <c r="I907" s="424"/>
      <c r="J907" s="424"/>
      <c r="K907" s="424"/>
      <c r="L907" s="424"/>
      <c r="M907" s="424"/>
      <c r="N907" s="424"/>
      <c r="O907" s="424"/>
    </row>
    <row r="908" spans="1:15">
      <c r="A908" s="465"/>
      <c r="B908" s="423"/>
      <c r="E908" s="424"/>
      <c r="F908" s="424"/>
      <c r="G908" s="424"/>
      <c r="H908" s="424"/>
      <c r="I908" s="424"/>
      <c r="J908" s="424"/>
      <c r="K908" s="424"/>
      <c r="L908" s="424"/>
      <c r="M908" s="424"/>
      <c r="N908" s="424"/>
      <c r="O908" s="424"/>
    </row>
    <row r="909" spans="1:15">
      <c r="A909" s="465"/>
      <c r="B909" s="423"/>
      <c r="E909" s="424"/>
      <c r="F909" s="424"/>
      <c r="G909" s="424"/>
      <c r="H909" s="424"/>
      <c r="I909" s="424"/>
      <c r="J909" s="424"/>
      <c r="K909" s="424"/>
      <c r="L909" s="424"/>
      <c r="M909" s="424"/>
      <c r="N909" s="424"/>
      <c r="O909" s="424"/>
    </row>
    <row r="910" spans="1:15">
      <c r="A910" s="465"/>
      <c r="B910" s="423"/>
      <c r="E910" s="424"/>
      <c r="F910" s="424"/>
      <c r="G910" s="424"/>
      <c r="H910" s="424"/>
      <c r="I910" s="424"/>
      <c r="J910" s="424"/>
      <c r="K910" s="424"/>
      <c r="L910" s="424"/>
      <c r="M910" s="424"/>
      <c r="N910" s="424"/>
      <c r="O910" s="424"/>
    </row>
    <row r="911" spans="1:15">
      <c r="A911" s="465"/>
      <c r="B911" s="423"/>
      <c r="E911" s="424"/>
      <c r="F911" s="424"/>
      <c r="G911" s="424"/>
      <c r="H911" s="424"/>
      <c r="I911" s="424"/>
      <c r="J911" s="424"/>
      <c r="K911" s="424"/>
      <c r="L911" s="424"/>
      <c r="M911" s="424"/>
      <c r="N911" s="424"/>
      <c r="O911" s="424"/>
    </row>
    <row r="912" spans="1:15">
      <c r="A912" s="465"/>
      <c r="B912" s="423"/>
      <c r="E912" s="424"/>
      <c r="F912" s="424"/>
      <c r="G912" s="424"/>
      <c r="H912" s="424"/>
      <c r="I912" s="424"/>
      <c r="J912" s="424"/>
      <c r="K912" s="424"/>
      <c r="L912" s="424"/>
      <c r="M912" s="424"/>
      <c r="N912" s="424"/>
      <c r="O912" s="424"/>
    </row>
    <row r="913" spans="1:15">
      <c r="A913" s="465"/>
      <c r="B913" s="423"/>
      <c r="E913" s="424"/>
      <c r="F913" s="424"/>
      <c r="G913" s="424"/>
      <c r="H913" s="424"/>
      <c r="I913" s="424"/>
      <c r="J913" s="424"/>
      <c r="K913" s="424"/>
      <c r="L913" s="424"/>
      <c r="M913" s="424"/>
      <c r="N913" s="424"/>
      <c r="O913" s="424"/>
    </row>
    <row r="914" spans="1:15">
      <c r="A914" s="465"/>
      <c r="B914" s="423"/>
      <c r="E914" s="424"/>
      <c r="F914" s="424"/>
      <c r="G914" s="424"/>
      <c r="H914" s="424"/>
      <c r="I914" s="424"/>
      <c r="J914" s="424"/>
      <c r="K914" s="424"/>
      <c r="L914" s="424"/>
      <c r="M914" s="424"/>
      <c r="N914" s="424"/>
      <c r="O914" s="424"/>
    </row>
    <row r="915" spans="1:15">
      <c r="A915" s="465"/>
      <c r="B915" s="423"/>
      <c r="E915" s="424"/>
      <c r="F915" s="424"/>
      <c r="G915" s="424"/>
      <c r="H915" s="424"/>
      <c r="I915" s="424"/>
      <c r="J915" s="424"/>
      <c r="K915" s="424"/>
      <c r="L915" s="424"/>
      <c r="M915" s="424"/>
      <c r="N915" s="424"/>
      <c r="O915" s="424"/>
    </row>
    <row r="916" spans="1:15">
      <c r="A916" s="465"/>
      <c r="B916" s="423"/>
      <c r="E916" s="424"/>
      <c r="F916" s="424"/>
      <c r="G916" s="424"/>
      <c r="H916" s="424"/>
      <c r="I916" s="424"/>
      <c r="J916" s="424"/>
      <c r="K916" s="424"/>
      <c r="L916" s="424"/>
      <c r="M916" s="424"/>
      <c r="N916" s="424"/>
      <c r="O916" s="424"/>
    </row>
    <row r="917" spans="1:15">
      <c r="A917" s="465"/>
      <c r="B917" s="423"/>
      <c r="E917" s="424"/>
      <c r="F917" s="424"/>
      <c r="G917" s="424"/>
      <c r="H917" s="424"/>
      <c r="I917" s="424"/>
      <c r="J917" s="424"/>
      <c r="K917" s="424"/>
      <c r="L917" s="424"/>
      <c r="M917" s="424"/>
      <c r="N917" s="424"/>
      <c r="O917" s="424"/>
    </row>
    <row r="918" spans="1:15">
      <c r="A918" s="465"/>
      <c r="B918" s="423"/>
      <c r="E918" s="424"/>
      <c r="F918" s="424"/>
      <c r="G918" s="424"/>
      <c r="H918" s="424"/>
      <c r="I918" s="424"/>
      <c r="J918" s="424"/>
      <c r="K918" s="424"/>
      <c r="L918" s="424"/>
      <c r="M918" s="424"/>
      <c r="N918" s="424"/>
      <c r="O918" s="424"/>
    </row>
    <row r="919" spans="1:15">
      <c r="A919" s="465"/>
      <c r="B919" s="423"/>
      <c r="E919" s="424"/>
      <c r="F919" s="424"/>
      <c r="G919" s="424"/>
      <c r="H919" s="424"/>
      <c r="I919" s="424"/>
      <c r="J919" s="424"/>
      <c r="K919" s="424"/>
      <c r="L919" s="424"/>
      <c r="M919" s="424"/>
      <c r="N919" s="424"/>
      <c r="O919" s="424"/>
    </row>
    <row r="920" spans="1:15">
      <c r="A920" s="465"/>
      <c r="B920" s="423"/>
      <c r="E920" s="424"/>
      <c r="F920" s="424"/>
      <c r="G920" s="424"/>
      <c r="H920" s="424"/>
      <c r="I920" s="424"/>
      <c r="J920" s="424"/>
      <c r="K920" s="424"/>
      <c r="L920" s="424"/>
      <c r="M920" s="424"/>
      <c r="N920" s="424"/>
      <c r="O920" s="424"/>
    </row>
    <row r="921" spans="1:15">
      <c r="A921" s="465"/>
      <c r="B921" s="423"/>
      <c r="E921" s="424"/>
      <c r="F921" s="424"/>
      <c r="G921" s="424"/>
      <c r="H921" s="424"/>
      <c r="I921" s="424"/>
      <c r="J921" s="424"/>
      <c r="K921" s="424"/>
      <c r="L921" s="424"/>
      <c r="M921" s="424"/>
      <c r="N921" s="424"/>
      <c r="O921" s="424"/>
    </row>
    <row r="922" spans="1:15">
      <c r="A922" s="465"/>
      <c r="B922" s="423"/>
      <c r="E922" s="424"/>
      <c r="F922" s="424"/>
      <c r="G922" s="424"/>
      <c r="H922" s="424"/>
      <c r="I922" s="424"/>
      <c r="J922" s="424"/>
      <c r="K922" s="424"/>
      <c r="L922" s="424"/>
      <c r="M922" s="424"/>
      <c r="N922" s="424"/>
      <c r="O922" s="424"/>
    </row>
    <row r="923" spans="1:15">
      <c r="A923" s="465"/>
      <c r="B923" s="423"/>
      <c r="E923" s="424"/>
      <c r="F923" s="424"/>
      <c r="G923" s="424"/>
      <c r="H923" s="424"/>
      <c r="I923" s="424"/>
      <c r="J923" s="424"/>
      <c r="K923" s="424"/>
      <c r="L923" s="424"/>
      <c r="M923" s="424"/>
      <c r="N923" s="424"/>
      <c r="O923" s="424"/>
    </row>
    <row r="924" spans="1:15">
      <c r="A924" s="465"/>
      <c r="B924" s="423"/>
      <c r="E924" s="424"/>
      <c r="F924" s="424"/>
      <c r="G924" s="424"/>
      <c r="H924" s="424"/>
      <c r="I924" s="424"/>
      <c r="J924" s="424"/>
      <c r="K924" s="424"/>
      <c r="L924" s="424"/>
      <c r="M924" s="424"/>
      <c r="N924" s="424"/>
      <c r="O924" s="424"/>
    </row>
    <row r="925" spans="1:15">
      <c r="A925" s="465"/>
      <c r="B925" s="423"/>
      <c r="E925" s="424"/>
      <c r="F925" s="424"/>
      <c r="G925" s="424"/>
      <c r="H925" s="424"/>
      <c r="I925" s="424"/>
      <c r="J925" s="424"/>
      <c r="K925" s="424"/>
      <c r="L925" s="424"/>
      <c r="M925" s="424"/>
      <c r="N925" s="424"/>
      <c r="O925" s="424"/>
    </row>
    <row r="926" spans="1:15">
      <c r="A926" s="465"/>
      <c r="B926" s="423"/>
      <c r="E926" s="424"/>
      <c r="F926" s="424"/>
      <c r="G926" s="424"/>
      <c r="H926" s="424"/>
      <c r="I926" s="424"/>
      <c r="J926" s="424"/>
      <c r="K926" s="424"/>
      <c r="L926" s="424"/>
      <c r="M926" s="424"/>
      <c r="N926" s="424"/>
      <c r="O926" s="424"/>
    </row>
    <row r="927" spans="1:15">
      <c r="A927" s="465"/>
      <c r="B927" s="423"/>
      <c r="E927" s="424"/>
      <c r="F927" s="424"/>
      <c r="G927" s="424"/>
      <c r="H927" s="424"/>
      <c r="I927" s="424"/>
      <c r="J927" s="424"/>
      <c r="K927" s="424"/>
      <c r="L927" s="424"/>
      <c r="M927" s="424"/>
      <c r="N927" s="424"/>
      <c r="O927" s="424"/>
    </row>
    <row r="928" spans="1:15">
      <c r="A928" s="465"/>
      <c r="B928" s="423"/>
      <c r="E928" s="424"/>
      <c r="F928" s="424"/>
      <c r="G928" s="424"/>
      <c r="H928" s="424"/>
      <c r="I928" s="424"/>
      <c r="J928" s="424"/>
      <c r="K928" s="424"/>
      <c r="L928" s="424"/>
      <c r="M928" s="424"/>
      <c r="N928" s="424"/>
      <c r="O928" s="424"/>
    </row>
    <row r="929" spans="1:15">
      <c r="A929" s="465"/>
      <c r="B929" s="423"/>
      <c r="E929" s="424"/>
      <c r="F929" s="424"/>
      <c r="G929" s="424"/>
      <c r="H929" s="424"/>
      <c r="I929" s="424"/>
      <c r="J929" s="424"/>
      <c r="K929" s="424"/>
      <c r="L929" s="424"/>
      <c r="M929" s="424"/>
      <c r="N929" s="424"/>
      <c r="O929" s="424"/>
    </row>
    <row r="930" spans="1:15">
      <c r="A930" s="465"/>
      <c r="B930" s="423"/>
      <c r="E930" s="424"/>
      <c r="F930" s="424"/>
      <c r="G930" s="424"/>
      <c r="H930" s="424"/>
      <c r="I930" s="424"/>
      <c r="J930" s="424"/>
      <c r="K930" s="424"/>
      <c r="L930" s="424"/>
      <c r="M930" s="424"/>
      <c r="N930" s="424"/>
      <c r="O930" s="424"/>
    </row>
    <row r="931" spans="1:15">
      <c r="A931" s="465"/>
      <c r="B931" s="423"/>
      <c r="E931" s="424"/>
      <c r="F931" s="424"/>
      <c r="G931" s="424"/>
      <c r="H931" s="424"/>
      <c r="I931" s="424"/>
      <c r="J931" s="424"/>
      <c r="K931" s="424"/>
      <c r="L931" s="424"/>
      <c r="M931" s="424"/>
      <c r="N931" s="424"/>
      <c r="O931" s="424"/>
    </row>
    <row r="932" spans="1:15">
      <c r="A932" s="465"/>
      <c r="B932" s="423"/>
      <c r="E932" s="424"/>
      <c r="F932" s="424"/>
      <c r="G932" s="424"/>
      <c r="H932" s="424"/>
      <c r="I932" s="424"/>
      <c r="J932" s="424"/>
      <c r="K932" s="424"/>
      <c r="L932" s="424"/>
      <c r="M932" s="424"/>
      <c r="N932" s="424"/>
      <c r="O932" s="424"/>
    </row>
    <row r="933" spans="1:15">
      <c r="A933" s="465"/>
      <c r="B933" s="423"/>
      <c r="E933" s="424"/>
      <c r="F933" s="424"/>
      <c r="G933" s="424"/>
      <c r="H933" s="424"/>
      <c r="I933" s="424"/>
      <c r="J933" s="424"/>
      <c r="K933" s="424"/>
      <c r="L933" s="424"/>
      <c r="M933" s="424"/>
      <c r="N933" s="424"/>
      <c r="O933" s="424"/>
    </row>
    <row r="934" spans="1:15">
      <c r="A934" s="465"/>
      <c r="B934" s="423"/>
      <c r="E934" s="424"/>
      <c r="F934" s="424"/>
      <c r="G934" s="424"/>
      <c r="H934" s="424"/>
      <c r="I934" s="424"/>
      <c r="J934" s="424"/>
      <c r="K934" s="424"/>
      <c r="L934" s="424"/>
      <c r="M934" s="424"/>
      <c r="N934" s="424"/>
      <c r="O934" s="424"/>
    </row>
    <row r="935" spans="1:15">
      <c r="A935" s="465"/>
      <c r="B935" s="423"/>
      <c r="E935" s="424"/>
      <c r="F935" s="424"/>
      <c r="G935" s="424"/>
      <c r="H935" s="424"/>
      <c r="I935" s="424"/>
      <c r="J935" s="424"/>
      <c r="K935" s="424"/>
      <c r="L935" s="424"/>
      <c r="M935" s="424"/>
      <c r="N935" s="424"/>
      <c r="O935" s="424"/>
    </row>
    <row r="936" spans="1:15">
      <c r="A936" s="465"/>
      <c r="B936" s="423"/>
      <c r="E936" s="424"/>
      <c r="F936" s="424"/>
      <c r="G936" s="424"/>
      <c r="H936" s="424"/>
      <c r="I936" s="424"/>
      <c r="J936" s="424"/>
      <c r="K936" s="424"/>
      <c r="L936" s="424"/>
      <c r="M936" s="424"/>
      <c r="N936" s="424"/>
      <c r="O936" s="424"/>
    </row>
    <row r="937" spans="1:15">
      <c r="A937" s="465"/>
      <c r="B937" s="423"/>
      <c r="E937" s="424"/>
      <c r="F937" s="424"/>
      <c r="G937" s="424"/>
      <c r="H937" s="424"/>
      <c r="I937" s="424"/>
      <c r="J937" s="424"/>
      <c r="K937" s="424"/>
      <c r="L937" s="424"/>
      <c r="M937" s="424"/>
      <c r="N937" s="424"/>
      <c r="O937" s="424"/>
    </row>
    <row r="938" spans="1:15">
      <c r="A938" s="465"/>
      <c r="B938" s="423"/>
      <c r="E938" s="424"/>
      <c r="F938" s="424"/>
      <c r="G938" s="424"/>
      <c r="H938" s="424"/>
      <c r="I938" s="424"/>
      <c r="J938" s="424"/>
      <c r="K938" s="424"/>
      <c r="L938" s="424"/>
      <c r="M938" s="424"/>
      <c r="N938" s="424"/>
      <c r="O938" s="424"/>
    </row>
    <row r="939" spans="1:15">
      <c r="A939" s="465"/>
      <c r="B939" s="423"/>
      <c r="E939" s="424"/>
      <c r="F939" s="424"/>
      <c r="G939" s="424"/>
      <c r="H939" s="424"/>
      <c r="I939" s="424"/>
      <c r="J939" s="424"/>
      <c r="K939" s="424"/>
      <c r="L939" s="424"/>
      <c r="M939" s="424"/>
      <c r="N939" s="424"/>
      <c r="O939" s="424"/>
    </row>
    <row r="940" spans="1:15">
      <c r="A940" s="465"/>
      <c r="B940" s="423"/>
      <c r="E940" s="424"/>
      <c r="F940" s="424"/>
      <c r="G940" s="424"/>
      <c r="H940" s="424"/>
      <c r="I940" s="424"/>
      <c r="J940" s="424"/>
      <c r="K940" s="424"/>
      <c r="L940" s="424"/>
      <c r="M940" s="424"/>
      <c r="N940" s="424"/>
      <c r="O940" s="424"/>
    </row>
    <row r="941" spans="1:15">
      <c r="A941" s="465"/>
      <c r="B941" s="423"/>
      <c r="E941" s="424"/>
      <c r="F941" s="424"/>
      <c r="G941" s="424"/>
      <c r="H941" s="424"/>
      <c r="I941" s="424"/>
      <c r="J941" s="424"/>
      <c r="K941" s="424"/>
      <c r="L941" s="424"/>
      <c r="M941" s="424"/>
      <c r="N941" s="424"/>
      <c r="O941" s="424"/>
    </row>
    <row r="942" spans="1:15">
      <c r="A942" s="465"/>
      <c r="B942" s="423"/>
      <c r="E942" s="424"/>
      <c r="F942" s="424"/>
      <c r="G942" s="424"/>
      <c r="H942" s="424"/>
      <c r="I942" s="424"/>
      <c r="J942" s="424"/>
      <c r="K942" s="424"/>
      <c r="L942" s="424"/>
      <c r="M942" s="424"/>
      <c r="N942" s="424"/>
      <c r="O942" s="424"/>
    </row>
    <row r="943" spans="1:15">
      <c r="A943" s="465"/>
      <c r="B943" s="423"/>
      <c r="E943" s="424"/>
      <c r="F943" s="424"/>
      <c r="G943" s="424"/>
      <c r="H943" s="424"/>
      <c r="I943" s="424"/>
      <c r="J943" s="424"/>
      <c r="K943" s="424"/>
      <c r="L943" s="424"/>
      <c r="M943" s="424"/>
      <c r="N943" s="424"/>
      <c r="O943" s="424"/>
    </row>
    <row r="944" spans="1:15">
      <c r="A944" s="465"/>
      <c r="B944" s="423"/>
      <c r="E944" s="424"/>
      <c r="F944" s="424"/>
      <c r="G944" s="424"/>
      <c r="H944" s="424"/>
      <c r="I944" s="424"/>
      <c r="J944" s="424"/>
      <c r="K944" s="424"/>
      <c r="L944" s="424"/>
      <c r="M944" s="424"/>
      <c r="N944" s="424"/>
      <c r="O944" s="424"/>
    </row>
    <row r="945" spans="1:15">
      <c r="A945" s="465"/>
      <c r="B945" s="423"/>
      <c r="E945" s="424"/>
      <c r="F945" s="424"/>
      <c r="G945" s="424"/>
      <c r="H945" s="424"/>
      <c r="I945" s="424"/>
      <c r="J945" s="424"/>
      <c r="K945" s="424"/>
      <c r="L945" s="424"/>
      <c r="M945" s="424"/>
      <c r="N945" s="424"/>
      <c r="O945" s="424"/>
    </row>
    <row r="946" spans="1:15">
      <c r="A946" s="465"/>
      <c r="B946" s="423"/>
      <c r="E946" s="424"/>
      <c r="F946" s="424"/>
      <c r="G946" s="424"/>
      <c r="H946" s="424"/>
      <c r="I946" s="424"/>
      <c r="J946" s="424"/>
      <c r="K946" s="424"/>
      <c r="L946" s="424"/>
      <c r="M946" s="424"/>
      <c r="N946" s="424"/>
      <c r="O946" s="424"/>
    </row>
    <row r="947" spans="1:15">
      <c r="A947" s="465"/>
      <c r="B947" s="423"/>
      <c r="E947" s="424"/>
      <c r="F947" s="424"/>
      <c r="G947" s="424"/>
      <c r="H947" s="424"/>
      <c r="I947" s="424"/>
      <c r="J947" s="424"/>
      <c r="K947" s="424"/>
      <c r="L947" s="424"/>
      <c r="M947" s="424"/>
      <c r="N947" s="424"/>
      <c r="O947" s="424"/>
    </row>
    <row r="948" spans="1:15">
      <c r="A948" s="465"/>
      <c r="B948" s="423"/>
      <c r="E948" s="424"/>
      <c r="F948" s="424"/>
      <c r="G948" s="424"/>
      <c r="H948" s="424"/>
      <c r="I948" s="424"/>
      <c r="J948" s="424"/>
      <c r="K948" s="424"/>
      <c r="L948" s="424"/>
      <c r="M948" s="424"/>
      <c r="N948" s="424"/>
      <c r="O948" s="424"/>
    </row>
    <row r="949" spans="1:15">
      <c r="A949" s="465"/>
      <c r="B949" s="423"/>
      <c r="E949" s="424"/>
      <c r="F949" s="424"/>
      <c r="G949" s="424"/>
      <c r="H949" s="424"/>
      <c r="I949" s="424"/>
      <c r="J949" s="424"/>
      <c r="K949" s="424"/>
      <c r="L949" s="424"/>
      <c r="M949" s="424"/>
      <c r="N949" s="424"/>
      <c r="O949" s="424"/>
    </row>
    <row r="950" spans="1:15">
      <c r="A950" s="465"/>
      <c r="B950" s="423"/>
      <c r="E950" s="424"/>
      <c r="F950" s="424"/>
      <c r="G950" s="424"/>
      <c r="H950" s="424"/>
      <c r="I950" s="424"/>
      <c r="J950" s="424"/>
      <c r="K950" s="424"/>
      <c r="L950" s="424"/>
      <c r="M950" s="424"/>
      <c r="N950" s="424"/>
      <c r="O950" s="424"/>
    </row>
    <row r="951" spans="1:15">
      <c r="A951" s="465"/>
      <c r="B951" s="423"/>
      <c r="E951" s="424"/>
      <c r="F951" s="424"/>
      <c r="G951" s="424"/>
      <c r="H951" s="424"/>
      <c r="I951" s="424"/>
      <c r="J951" s="424"/>
      <c r="K951" s="424"/>
      <c r="L951" s="424"/>
      <c r="M951" s="424"/>
      <c r="N951" s="424"/>
      <c r="O951" s="424"/>
    </row>
    <row r="952" spans="1:15">
      <c r="A952" s="465"/>
      <c r="B952" s="423"/>
      <c r="E952" s="424"/>
      <c r="F952" s="424"/>
      <c r="G952" s="424"/>
      <c r="H952" s="424"/>
      <c r="I952" s="424"/>
      <c r="J952" s="424"/>
      <c r="K952" s="424"/>
      <c r="L952" s="424"/>
      <c r="M952" s="424"/>
      <c r="N952" s="424"/>
      <c r="O952" s="424"/>
    </row>
    <row r="953" spans="1:15">
      <c r="A953" s="465"/>
      <c r="B953" s="423"/>
      <c r="E953" s="424"/>
      <c r="F953" s="424"/>
      <c r="G953" s="424"/>
      <c r="H953" s="424"/>
      <c r="I953" s="424"/>
      <c r="J953" s="424"/>
      <c r="K953" s="424"/>
      <c r="L953" s="424"/>
      <c r="M953" s="424"/>
      <c r="N953" s="424"/>
      <c r="O953" s="424"/>
    </row>
    <row r="954" spans="1:15">
      <c r="A954" s="465"/>
      <c r="B954" s="423"/>
      <c r="E954" s="424"/>
      <c r="F954" s="424"/>
      <c r="G954" s="424"/>
      <c r="H954" s="424"/>
      <c r="I954" s="424"/>
      <c r="J954" s="424"/>
      <c r="K954" s="424"/>
      <c r="L954" s="424"/>
      <c r="M954" s="424"/>
      <c r="N954" s="424"/>
      <c r="O954" s="424"/>
    </row>
    <row r="955" spans="1:15">
      <c r="A955" s="465"/>
      <c r="B955" s="423"/>
      <c r="E955" s="424"/>
      <c r="F955" s="424"/>
      <c r="G955" s="424"/>
      <c r="H955" s="424"/>
      <c r="I955" s="424"/>
      <c r="J955" s="424"/>
      <c r="K955" s="424"/>
      <c r="L955" s="424"/>
      <c r="M955" s="424"/>
      <c r="N955" s="424"/>
      <c r="O955" s="424"/>
    </row>
    <row r="956" spans="1:15">
      <c r="A956" s="465"/>
      <c r="B956" s="423"/>
      <c r="E956" s="424"/>
      <c r="F956" s="424"/>
      <c r="G956" s="424"/>
      <c r="H956" s="424"/>
      <c r="I956" s="424"/>
      <c r="J956" s="424"/>
      <c r="K956" s="424"/>
      <c r="L956" s="424"/>
      <c r="M956" s="424"/>
      <c r="N956" s="424"/>
      <c r="O956" s="424"/>
    </row>
    <row r="957" spans="1:15">
      <c r="A957" s="465"/>
      <c r="B957" s="423"/>
      <c r="E957" s="424"/>
      <c r="F957" s="424"/>
      <c r="G957" s="424"/>
      <c r="H957" s="424"/>
      <c r="I957" s="424"/>
      <c r="J957" s="424"/>
      <c r="K957" s="424"/>
      <c r="L957" s="424"/>
      <c r="M957" s="424"/>
      <c r="N957" s="424"/>
      <c r="O957" s="424"/>
    </row>
    <row r="958" spans="1:15">
      <c r="A958" s="465"/>
      <c r="B958" s="423"/>
      <c r="E958" s="424"/>
      <c r="F958" s="424"/>
      <c r="G958" s="424"/>
      <c r="H958" s="424"/>
      <c r="I958" s="424"/>
      <c r="J958" s="424"/>
      <c r="K958" s="424"/>
      <c r="L958" s="424"/>
      <c r="M958" s="424"/>
      <c r="N958" s="424"/>
      <c r="O958" s="424"/>
    </row>
    <row r="959" spans="1:15">
      <c r="A959" s="465"/>
      <c r="B959" s="423"/>
      <c r="E959" s="424"/>
      <c r="F959" s="424"/>
      <c r="G959" s="424"/>
      <c r="H959" s="424"/>
      <c r="I959" s="424"/>
      <c r="J959" s="424"/>
      <c r="K959" s="424"/>
      <c r="L959" s="424"/>
      <c r="M959" s="424"/>
      <c r="N959" s="424"/>
      <c r="O959" s="424"/>
    </row>
    <row r="960" spans="1:15">
      <c r="A960" s="465"/>
      <c r="B960" s="423"/>
      <c r="E960" s="424"/>
      <c r="F960" s="424"/>
      <c r="G960" s="424"/>
      <c r="H960" s="424"/>
      <c r="I960" s="424"/>
      <c r="J960" s="424"/>
      <c r="K960" s="424"/>
      <c r="L960" s="424"/>
      <c r="M960" s="424"/>
      <c r="N960" s="424"/>
      <c r="O960" s="424"/>
    </row>
    <row r="961" spans="1:15">
      <c r="A961" s="465"/>
      <c r="B961" s="423"/>
      <c r="E961" s="424"/>
      <c r="F961" s="424"/>
      <c r="G961" s="424"/>
      <c r="H961" s="424"/>
      <c r="I961" s="424"/>
      <c r="J961" s="424"/>
      <c r="K961" s="424"/>
      <c r="L961" s="424"/>
      <c r="M961" s="424"/>
      <c r="N961" s="424"/>
      <c r="O961" s="424"/>
    </row>
    <row r="962" spans="1:15">
      <c r="A962" s="465"/>
      <c r="B962" s="423"/>
      <c r="E962" s="424"/>
      <c r="F962" s="424"/>
      <c r="G962" s="424"/>
      <c r="H962" s="424"/>
      <c r="I962" s="424"/>
      <c r="J962" s="424"/>
      <c r="K962" s="424"/>
      <c r="L962" s="424"/>
      <c r="M962" s="424"/>
      <c r="N962" s="424"/>
      <c r="O962" s="424"/>
    </row>
    <row r="963" spans="1:15">
      <c r="A963" s="465"/>
      <c r="B963" s="423"/>
      <c r="E963" s="424"/>
      <c r="F963" s="424"/>
      <c r="G963" s="424"/>
      <c r="H963" s="424"/>
      <c r="I963" s="424"/>
      <c r="J963" s="424"/>
      <c r="K963" s="424"/>
      <c r="L963" s="424"/>
      <c r="M963" s="424"/>
      <c r="N963" s="424"/>
      <c r="O963" s="424"/>
    </row>
    <row r="964" spans="1:15">
      <c r="A964" s="465"/>
      <c r="B964" s="423"/>
      <c r="E964" s="424"/>
      <c r="F964" s="424"/>
      <c r="G964" s="424"/>
      <c r="H964" s="424"/>
      <c r="I964" s="424"/>
      <c r="J964" s="424"/>
      <c r="K964" s="424"/>
      <c r="L964" s="424"/>
      <c r="M964" s="424"/>
      <c r="N964" s="424"/>
      <c r="O964" s="424"/>
    </row>
    <row r="965" spans="1:15">
      <c r="A965" s="465"/>
      <c r="B965" s="423"/>
      <c r="E965" s="424"/>
      <c r="F965" s="424"/>
      <c r="G965" s="424"/>
      <c r="H965" s="424"/>
      <c r="I965" s="424"/>
      <c r="J965" s="424"/>
      <c r="K965" s="424"/>
      <c r="L965" s="424"/>
      <c r="M965" s="424"/>
      <c r="N965" s="424"/>
      <c r="O965" s="424"/>
    </row>
    <row r="966" spans="1:15">
      <c r="A966" s="465"/>
      <c r="B966" s="423"/>
      <c r="E966" s="424"/>
      <c r="F966" s="424"/>
      <c r="G966" s="424"/>
      <c r="H966" s="424"/>
      <c r="I966" s="424"/>
      <c r="J966" s="424"/>
      <c r="K966" s="424"/>
      <c r="L966" s="424"/>
      <c r="M966" s="424"/>
      <c r="N966" s="424"/>
      <c r="O966" s="424"/>
    </row>
    <row r="967" spans="1:15">
      <c r="A967" s="465"/>
      <c r="B967" s="423"/>
      <c r="E967" s="424"/>
      <c r="F967" s="424"/>
      <c r="G967" s="424"/>
      <c r="H967" s="424"/>
      <c r="I967" s="424"/>
      <c r="J967" s="424"/>
      <c r="K967" s="424"/>
      <c r="L967" s="424"/>
      <c r="M967" s="424"/>
      <c r="N967" s="424"/>
      <c r="O967" s="424"/>
    </row>
    <row r="968" spans="1:15">
      <c r="A968" s="465"/>
      <c r="B968" s="423"/>
      <c r="E968" s="424"/>
      <c r="F968" s="424"/>
      <c r="G968" s="424"/>
      <c r="H968" s="424"/>
      <c r="I968" s="424"/>
      <c r="J968" s="424"/>
      <c r="K968" s="424"/>
      <c r="L968" s="424"/>
      <c r="M968" s="424"/>
      <c r="N968" s="424"/>
      <c r="O968" s="424"/>
    </row>
    <row r="969" spans="1:15">
      <c r="A969" s="465"/>
      <c r="B969" s="423"/>
      <c r="E969" s="424"/>
      <c r="F969" s="424"/>
      <c r="G969" s="424"/>
      <c r="H969" s="424"/>
      <c r="I969" s="424"/>
      <c r="J969" s="424"/>
      <c r="K969" s="424"/>
      <c r="L969" s="424"/>
      <c r="M969" s="424"/>
      <c r="N969" s="424"/>
      <c r="O969" s="424"/>
    </row>
    <row r="970" spans="1:15">
      <c r="A970" s="465"/>
      <c r="B970" s="423"/>
      <c r="E970" s="424"/>
      <c r="F970" s="424"/>
      <c r="G970" s="424"/>
      <c r="H970" s="424"/>
      <c r="I970" s="424"/>
      <c r="J970" s="424"/>
      <c r="K970" s="424"/>
      <c r="L970" s="424"/>
      <c r="M970" s="424"/>
      <c r="N970" s="424"/>
      <c r="O970" s="424"/>
    </row>
    <row r="971" spans="1:15">
      <c r="A971" s="465"/>
      <c r="B971" s="423"/>
      <c r="E971" s="424"/>
      <c r="F971" s="424"/>
      <c r="G971" s="424"/>
      <c r="H971" s="424"/>
      <c r="I971" s="424"/>
      <c r="J971" s="424"/>
      <c r="K971" s="424"/>
      <c r="L971" s="424"/>
      <c r="M971" s="424"/>
      <c r="N971" s="424"/>
      <c r="O971" s="424"/>
    </row>
    <row r="972" spans="1:15">
      <c r="A972" s="465"/>
      <c r="B972" s="423"/>
      <c r="E972" s="424"/>
      <c r="F972" s="424"/>
      <c r="G972" s="424"/>
      <c r="H972" s="424"/>
      <c r="I972" s="424"/>
      <c r="J972" s="424"/>
      <c r="K972" s="424"/>
      <c r="L972" s="424"/>
      <c r="M972" s="424"/>
      <c r="N972" s="424"/>
      <c r="O972" s="424"/>
    </row>
    <row r="973" spans="1:15">
      <c r="A973" s="465"/>
      <c r="B973" s="423"/>
      <c r="E973" s="424"/>
      <c r="F973" s="424"/>
      <c r="G973" s="424"/>
      <c r="H973" s="424"/>
      <c r="I973" s="424"/>
      <c r="J973" s="424"/>
      <c r="K973" s="424"/>
      <c r="L973" s="424"/>
      <c r="M973" s="424"/>
      <c r="N973" s="424"/>
      <c r="O973" s="424"/>
    </row>
    <row r="974" spans="1:15">
      <c r="A974" s="465"/>
      <c r="B974" s="423"/>
      <c r="E974" s="424"/>
      <c r="F974" s="424"/>
      <c r="G974" s="424"/>
      <c r="H974" s="424"/>
      <c r="I974" s="424"/>
      <c r="J974" s="424"/>
      <c r="K974" s="424"/>
      <c r="L974" s="424"/>
      <c r="M974" s="424"/>
      <c r="N974" s="424"/>
      <c r="O974" s="424"/>
    </row>
    <row r="975" spans="1:15">
      <c r="A975" s="465"/>
      <c r="B975" s="423"/>
      <c r="E975" s="424"/>
      <c r="F975" s="424"/>
      <c r="G975" s="424"/>
      <c r="H975" s="424"/>
      <c r="I975" s="424"/>
      <c r="J975" s="424"/>
      <c r="K975" s="424"/>
      <c r="L975" s="424"/>
      <c r="M975" s="424"/>
      <c r="N975" s="424"/>
      <c r="O975" s="424"/>
    </row>
    <row r="976" spans="1:15">
      <c r="A976" s="465"/>
      <c r="B976" s="423"/>
      <c r="E976" s="424"/>
      <c r="F976" s="424"/>
      <c r="G976" s="424"/>
      <c r="H976" s="424"/>
      <c r="I976" s="424"/>
      <c r="J976" s="424"/>
      <c r="K976" s="424"/>
      <c r="L976" s="424"/>
      <c r="M976" s="424"/>
      <c r="N976" s="424"/>
      <c r="O976" s="424"/>
    </row>
    <row r="977" spans="1:15">
      <c r="A977" s="465"/>
      <c r="B977" s="423"/>
      <c r="E977" s="424"/>
      <c r="F977" s="424"/>
      <c r="G977" s="424"/>
      <c r="H977" s="424"/>
      <c r="I977" s="424"/>
      <c r="J977" s="424"/>
      <c r="K977" s="424"/>
      <c r="L977" s="424"/>
      <c r="M977" s="424"/>
      <c r="N977" s="424"/>
      <c r="O977" s="424"/>
    </row>
    <row r="978" spans="1:15">
      <c r="A978" s="465"/>
      <c r="B978" s="423"/>
      <c r="E978" s="424"/>
      <c r="F978" s="424"/>
      <c r="G978" s="424"/>
      <c r="H978" s="424"/>
      <c r="I978" s="424"/>
      <c r="J978" s="424"/>
      <c r="K978" s="424"/>
      <c r="L978" s="424"/>
      <c r="M978" s="424"/>
      <c r="N978" s="424"/>
      <c r="O978" s="424"/>
    </row>
    <row r="979" spans="1:15">
      <c r="A979" s="465"/>
      <c r="B979" s="423"/>
      <c r="E979" s="424"/>
      <c r="F979" s="424"/>
      <c r="G979" s="424"/>
      <c r="H979" s="424"/>
      <c r="I979" s="424"/>
      <c r="J979" s="424"/>
      <c r="K979" s="424"/>
      <c r="L979" s="424"/>
      <c r="M979" s="424"/>
      <c r="N979" s="424"/>
      <c r="O979" s="424"/>
    </row>
    <row r="980" spans="1:15">
      <c r="A980" s="465"/>
      <c r="B980" s="423"/>
      <c r="E980" s="424"/>
      <c r="F980" s="424"/>
      <c r="G980" s="424"/>
      <c r="H980" s="424"/>
      <c r="I980" s="424"/>
      <c r="J980" s="424"/>
      <c r="K980" s="424"/>
      <c r="L980" s="424"/>
      <c r="M980" s="424"/>
      <c r="N980" s="424"/>
      <c r="O980" s="424"/>
    </row>
    <row r="981" spans="1:15">
      <c r="A981" s="465"/>
      <c r="B981" s="423"/>
      <c r="E981" s="424"/>
      <c r="F981" s="424"/>
      <c r="G981" s="424"/>
      <c r="H981" s="424"/>
      <c r="I981" s="424"/>
      <c r="J981" s="424"/>
      <c r="K981" s="424"/>
      <c r="L981" s="424"/>
      <c r="M981" s="424"/>
      <c r="N981" s="424"/>
      <c r="O981" s="424"/>
    </row>
    <row r="982" spans="1:15">
      <c r="A982" s="465"/>
      <c r="B982" s="423"/>
      <c r="E982" s="424"/>
      <c r="F982" s="424"/>
      <c r="G982" s="424"/>
      <c r="H982" s="424"/>
      <c r="I982" s="424"/>
      <c r="J982" s="424"/>
      <c r="K982" s="424"/>
      <c r="L982" s="424"/>
      <c r="M982" s="424"/>
      <c r="N982" s="424"/>
      <c r="O982" s="424"/>
    </row>
    <row r="983" spans="1:15">
      <c r="A983" s="465"/>
      <c r="B983" s="423"/>
      <c r="E983" s="424"/>
      <c r="F983" s="424"/>
      <c r="G983" s="424"/>
      <c r="H983" s="424"/>
      <c r="I983" s="424"/>
      <c r="J983" s="424"/>
      <c r="K983" s="424"/>
      <c r="L983" s="424"/>
      <c r="M983" s="424"/>
      <c r="N983" s="424"/>
      <c r="O983" s="424"/>
    </row>
    <row r="984" spans="1:15">
      <c r="A984" s="465"/>
      <c r="B984" s="423"/>
      <c r="E984" s="424"/>
      <c r="F984" s="424"/>
      <c r="G984" s="424"/>
      <c r="H984" s="424"/>
      <c r="I984" s="424"/>
      <c r="J984" s="424"/>
      <c r="K984" s="424"/>
      <c r="L984" s="424"/>
      <c r="M984" s="424"/>
      <c r="N984" s="424"/>
      <c r="O984" s="424"/>
    </row>
    <row r="985" spans="1:15">
      <c r="A985" s="465"/>
      <c r="B985" s="423"/>
      <c r="E985" s="424"/>
      <c r="F985" s="424"/>
      <c r="G985" s="424"/>
      <c r="H985" s="424"/>
      <c r="I985" s="424"/>
      <c r="J985" s="424"/>
      <c r="K985" s="424"/>
      <c r="L985" s="424"/>
      <c r="M985" s="424"/>
      <c r="N985" s="424"/>
      <c r="O985" s="424"/>
    </row>
    <row r="986" spans="1:15">
      <c r="A986" s="465"/>
      <c r="B986" s="423"/>
      <c r="E986" s="424"/>
      <c r="F986" s="424"/>
      <c r="G986" s="424"/>
      <c r="H986" s="424"/>
      <c r="I986" s="424"/>
      <c r="J986" s="424"/>
      <c r="K986" s="424"/>
      <c r="L986" s="424"/>
      <c r="M986" s="424"/>
      <c r="N986" s="424"/>
      <c r="O986" s="424"/>
    </row>
    <row r="987" spans="1:15">
      <c r="A987" s="465"/>
      <c r="B987" s="423"/>
      <c r="E987" s="424"/>
      <c r="F987" s="424"/>
      <c r="G987" s="424"/>
      <c r="H987" s="424"/>
      <c r="I987" s="424"/>
      <c r="J987" s="424"/>
      <c r="K987" s="424"/>
      <c r="L987" s="424"/>
      <c r="M987" s="424"/>
      <c r="N987" s="424"/>
      <c r="O987" s="424"/>
    </row>
    <row r="988" spans="1:15">
      <c r="A988" s="465"/>
      <c r="B988" s="423"/>
      <c r="E988" s="424"/>
      <c r="F988" s="424"/>
      <c r="G988" s="424"/>
      <c r="H988" s="424"/>
      <c r="I988" s="424"/>
      <c r="J988" s="424"/>
      <c r="K988" s="424"/>
      <c r="L988" s="424"/>
      <c r="M988" s="424"/>
      <c r="N988" s="424"/>
      <c r="O988" s="424"/>
    </row>
    <row r="989" spans="1:15">
      <c r="A989" s="465"/>
      <c r="B989" s="423"/>
      <c r="E989" s="424"/>
      <c r="F989" s="424"/>
      <c r="G989" s="424"/>
      <c r="H989" s="424"/>
      <c r="I989" s="424"/>
      <c r="J989" s="424"/>
      <c r="K989" s="424"/>
      <c r="L989" s="424"/>
      <c r="M989" s="424"/>
      <c r="N989" s="424"/>
      <c r="O989" s="424"/>
    </row>
    <row r="990" spans="1:15">
      <c r="A990" s="465"/>
      <c r="B990" s="423"/>
      <c r="E990" s="424"/>
      <c r="F990" s="424"/>
      <c r="G990" s="424"/>
      <c r="H990" s="424"/>
      <c r="I990" s="424"/>
      <c r="J990" s="424"/>
      <c r="K990" s="424"/>
      <c r="L990" s="424"/>
      <c r="M990" s="424"/>
      <c r="N990" s="424"/>
      <c r="O990" s="424"/>
    </row>
    <row r="991" spans="1:15">
      <c r="A991" s="465"/>
      <c r="B991" s="423"/>
      <c r="E991" s="424"/>
      <c r="F991" s="424"/>
      <c r="G991" s="424"/>
      <c r="H991" s="424"/>
      <c r="I991" s="424"/>
      <c r="J991" s="424"/>
      <c r="K991" s="424"/>
      <c r="L991" s="424"/>
      <c r="M991" s="424"/>
      <c r="N991" s="424"/>
      <c r="O991" s="424"/>
    </row>
    <row r="992" spans="1:15">
      <c r="A992" s="465"/>
      <c r="B992" s="423"/>
      <c r="E992" s="424"/>
      <c r="F992" s="424"/>
      <c r="G992" s="424"/>
      <c r="H992" s="424"/>
      <c r="I992" s="424"/>
      <c r="J992" s="424"/>
      <c r="K992" s="424"/>
      <c r="L992" s="424"/>
      <c r="M992" s="424"/>
      <c r="N992" s="424"/>
      <c r="O992" s="424"/>
    </row>
    <row r="993" spans="1:15">
      <c r="A993" s="465"/>
      <c r="B993" s="423"/>
      <c r="E993" s="424"/>
      <c r="F993" s="424"/>
      <c r="G993" s="424"/>
      <c r="H993" s="424"/>
      <c r="I993" s="424"/>
      <c r="J993" s="424"/>
      <c r="K993" s="424"/>
      <c r="L993" s="424"/>
      <c r="M993" s="424"/>
      <c r="N993" s="424"/>
      <c r="O993" s="424"/>
    </row>
    <row r="994" spans="1:15">
      <c r="A994" s="465"/>
      <c r="B994" s="423"/>
      <c r="E994" s="424"/>
      <c r="F994" s="424"/>
      <c r="G994" s="424"/>
      <c r="H994" s="424"/>
      <c r="I994" s="424"/>
      <c r="J994" s="424"/>
      <c r="K994" s="424"/>
      <c r="L994" s="424"/>
      <c r="M994" s="424"/>
      <c r="N994" s="424"/>
      <c r="O994" s="424"/>
    </row>
    <row r="995" spans="1:15">
      <c r="A995" s="465"/>
      <c r="B995" s="423"/>
      <c r="E995" s="424"/>
      <c r="F995" s="424"/>
      <c r="G995" s="424"/>
      <c r="H995" s="424"/>
      <c r="I995" s="424"/>
      <c r="J995" s="424"/>
      <c r="K995" s="424"/>
      <c r="L995" s="424"/>
      <c r="M995" s="424"/>
      <c r="N995" s="424"/>
      <c r="O995" s="424"/>
    </row>
    <row r="996" spans="1:15">
      <c r="A996" s="465"/>
      <c r="B996" s="423"/>
      <c r="E996" s="424"/>
      <c r="F996" s="424"/>
      <c r="G996" s="424"/>
      <c r="H996" s="424"/>
      <c r="I996" s="424"/>
      <c r="J996" s="424"/>
      <c r="K996" s="424"/>
      <c r="L996" s="424"/>
      <c r="M996" s="424"/>
      <c r="N996" s="424"/>
      <c r="O996" s="424"/>
    </row>
    <row r="997" spans="1:15">
      <c r="A997" s="465"/>
      <c r="B997" s="423"/>
      <c r="E997" s="424"/>
      <c r="F997" s="424"/>
      <c r="G997" s="424"/>
      <c r="H997" s="424"/>
      <c r="I997" s="424"/>
      <c r="J997" s="424"/>
      <c r="K997" s="424"/>
      <c r="L997" s="424"/>
      <c r="M997" s="424"/>
      <c r="N997" s="424"/>
      <c r="O997" s="424"/>
    </row>
    <row r="998" spans="1:15">
      <c r="A998" s="465"/>
      <c r="B998" s="423"/>
      <c r="E998" s="424"/>
      <c r="F998" s="424"/>
      <c r="G998" s="424"/>
      <c r="H998" s="424"/>
      <c r="I998" s="424"/>
      <c r="J998" s="424"/>
      <c r="K998" s="424"/>
      <c r="L998" s="424"/>
      <c r="M998" s="424"/>
      <c r="N998" s="424"/>
      <c r="O998" s="424"/>
    </row>
    <row r="999" spans="1:15">
      <c r="A999" s="465"/>
      <c r="B999" s="423"/>
      <c r="E999" s="424"/>
      <c r="F999" s="424"/>
      <c r="G999" s="424"/>
      <c r="H999" s="424"/>
      <c r="I999" s="424"/>
      <c r="J999" s="424"/>
      <c r="K999" s="424"/>
      <c r="L999" s="424"/>
      <c r="M999" s="424"/>
      <c r="N999" s="424"/>
      <c r="O999" s="424"/>
    </row>
    <row r="1000" spans="1:15">
      <c r="A1000" s="465"/>
      <c r="B1000" s="423"/>
      <c r="E1000" s="424"/>
      <c r="F1000" s="424"/>
      <c r="G1000" s="424"/>
      <c r="H1000" s="424"/>
      <c r="I1000" s="424"/>
      <c r="J1000" s="424"/>
      <c r="K1000" s="424"/>
      <c r="L1000" s="424"/>
      <c r="M1000" s="424"/>
      <c r="N1000" s="424"/>
      <c r="O1000" s="424"/>
    </row>
    <row r="1001" spans="1:15">
      <c r="A1001" s="465"/>
      <c r="B1001" s="423"/>
      <c r="E1001" s="424"/>
      <c r="F1001" s="424"/>
      <c r="G1001" s="424"/>
      <c r="H1001" s="424"/>
      <c r="I1001" s="424"/>
      <c r="J1001" s="424"/>
      <c r="K1001" s="424"/>
      <c r="L1001" s="424"/>
      <c r="M1001" s="424"/>
      <c r="N1001" s="424"/>
      <c r="O1001" s="424"/>
    </row>
    <row r="1002" spans="1:15">
      <c r="A1002" s="465"/>
      <c r="B1002" s="423"/>
      <c r="E1002" s="424"/>
      <c r="F1002" s="424"/>
      <c r="G1002" s="424"/>
      <c r="H1002" s="424"/>
      <c r="I1002" s="424"/>
      <c r="J1002" s="424"/>
      <c r="K1002" s="424"/>
      <c r="L1002" s="424"/>
      <c r="M1002" s="424"/>
      <c r="N1002" s="424"/>
      <c r="O1002" s="424"/>
    </row>
    <row r="1003" spans="1:15">
      <c r="A1003" s="465"/>
      <c r="B1003" s="423"/>
      <c r="E1003" s="424"/>
      <c r="F1003" s="424"/>
      <c r="G1003" s="424"/>
      <c r="H1003" s="424"/>
      <c r="I1003" s="424"/>
      <c r="J1003" s="424"/>
      <c r="K1003" s="424"/>
      <c r="L1003" s="424"/>
      <c r="M1003" s="424"/>
      <c r="N1003" s="424"/>
      <c r="O1003" s="424"/>
    </row>
    <row r="1004" spans="1:15">
      <c r="A1004" s="465"/>
      <c r="B1004" s="423"/>
      <c r="E1004" s="424"/>
      <c r="F1004" s="424"/>
      <c r="G1004" s="424"/>
      <c r="H1004" s="424"/>
      <c r="I1004" s="424"/>
      <c r="J1004" s="424"/>
      <c r="K1004" s="424"/>
      <c r="L1004" s="424"/>
      <c r="M1004" s="424"/>
      <c r="N1004" s="424"/>
      <c r="O1004" s="424"/>
    </row>
    <row r="1005" spans="1:15">
      <c r="A1005" s="465"/>
      <c r="B1005" s="423"/>
      <c r="E1005" s="424"/>
      <c r="F1005" s="424"/>
      <c r="G1005" s="424"/>
      <c r="H1005" s="424"/>
      <c r="I1005" s="424"/>
      <c r="J1005" s="424"/>
      <c r="K1005" s="424"/>
      <c r="L1005" s="424"/>
      <c r="M1005" s="424"/>
      <c r="N1005" s="424"/>
      <c r="O1005" s="424"/>
    </row>
    <row r="1006" spans="1:15">
      <c r="A1006" s="465"/>
      <c r="B1006" s="423"/>
      <c r="E1006" s="424"/>
      <c r="F1006" s="424"/>
      <c r="G1006" s="424"/>
      <c r="H1006" s="424"/>
      <c r="I1006" s="424"/>
      <c r="J1006" s="424"/>
      <c r="K1006" s="424"/>
      <c r="L1006" s="424"/>
      <c r="M1006" s="424"/>
      <c r="N1006" s="424"/>
      <c r="O1006" s="424"/>
    </row>
    <row r="1007" spans="1:15">
      <c r="A1007" s="465"/>
      <c r="B1007" s="423"/>
      <c r="E1007" s="424"/>
      <c r="F1007" s="424"/>
      <c r="G1007" s="424"/>
      <c r="H1007" s="424"/>
      <c r="I1007" s="424"/>
      <c r="J1007" s="424"/>
      <c r="K1007" s="424"/>
      <c r="L1007" s="424"/>
      <c r="M1007" s="424"/>
      <c r="N1007" s="424"/>
      <c r="O1007" s="424"/>
    </row>
    <row r="1008" spans="1:15">
      <c r="A1008" s="465"/>
      <c r="B1008" s="423"/>
      <c r="E1008" s="424"/>
      <c r="F1008" s="424"/>
      <c r="G1008" s="424"/>
      <c r="H1008" s="424"/>
      <c r="I1008" s="424"/>
      <c r="J1008" s="424"/>
      <c r="K1008" s="424"/>
      <c r="L1008" s="424"/>
      <c r="M1008" s="424"/>
      <c r="N1008" s="424"/>
      <c r="O1008" s="424"/>
    </row>
    <row r="1009" spans="1:15">
      <c r="A1009" s="465"/>
      <c r="B1009" s="423"/>
      <c r="E1009" s="424"/>
      <c r="F1009" s="424"/>
      <c r="G1009" s="424"/>
      <c r="H1009" s="424"/>
      <c r="I1009" s="424"/>
      <c r="J1009" s="424"/>
      <c r="K1009" s="424"/>
      <c r="L1009" s="424"/>
      <c r="M1009" s="424"/>
      <c r="N1009" s="424"/>
      <c r="O1009" s="424"/>
    </row>
    <row r="1010" spans="1:15">
      <c r="A1010" s="465"/>
      <c r="B1010" s="423"/>
      <c r="E1010" s="424"/>
      <c r="F1010" s="424"/>
      <c r="G1010" s="424"/>
      <c r="H1010" s="424"/>
      <c r="I1010" s="424"/>
      <c r="J1010" s="424"/>
      <c r="K1010" s="424"/>
      <c r="L1010" s="424"/>
      <c r="M1010" s="424"/>
      <c r="N1010" s="424"/>
      <c r="O1010" s="424"/>
    </row>
    <row r="1011" spans="1:15">
      <c r="A1011" s="465"/>
      <c r="B1011" s="423"/>
      <c r="E1011" s="424"/>
      <c r="F1011" s="424"/>
      <c r="G1011" s="424"/>
      <c r="H1011" s="424"/>
      <c r="I1011" s="424"/>
      <c r="J1011" s="424"/>
      <c r="K1011" s="424"/>
      <c r="L1011" s="424"/>
      <c r="M1011" s="424"/>
      <c r="N1011" s="424"/>
      <c r="O1011" s="424"/>
    </row>
    <row r="1012" spans="1:15">
      <c r="A1012" s="465"/>
      <c r="B1012" s="423"/>
      <c r="E1012" s="424"/>
      <c r="F1012" s="424"/>
      <c r="G1012" s="424"/>
      <c r="H1012" s="424"/>
      <c r="I1012" s="424"/>
      <c r="J1012" s="424"/>
      <c r="K1012" s="424"/>
      <c r="L1012" s="424"/>
      <c r="M1012" s="424"/>
      <c r="N1012" s="424"/>
      <c r="O1012" s="424"/>
    </row>
    <row r="1013" spans="1:15">
      <c r="A1013" s="465"/>
      <c r="B1013" s="423"/>
      <c r="E1013" s="424"/>
      <c r="F1013" s="424"/>
      <c r="G1013" s="424"/>
      <c r="H1013" s="424"/>
      <c r="I1013" s="424"/>
      <c r="J1013" s="424"/>
      <c r="K1013" s="424"/>
      <c r="L1013" s="424"/>
      <c r="M1013" s="424"/>
      <c r="N1013" s="424"/>
      <c r="O1013" s="424"/>
    </row>
    <row r="1014" spans="1:15">
      <c r="A1014" s="465"/>
      <c r="B1014" s="423"/>
      <c r="E1014" s="424"/>
      <c r="F1014" s="424"/>
      <c r="G1014" s="424"/>
      <c r="H1014" s="424"/>
      <c r="I1014" s="424"/>
      <c r="J1014" s="424"/>
      <c r="K1014" s="424"/>
      <c r="L1014" s="424"/>
      <c r="M1014" s="424"/>
      <c r="N1014" s="424"/>
      <c r="O1014" s="424"/>
    </row>
    <row r="1015" spans="1:15">
      <c r="A1015" s="465"/>
      <c r="B1015" s="423"/>
      <c r="E1015" s="424"/>
      <c r="F1015" s="424"/>
      <c r="G1015" s="424"/>
      <c r="H1015" s="424"/>
      <c r="I1015" s="424"/>
      <c r="J1015" s="424"/>
      <c r="K1015" s="424"/>
      <c r="L1015" s="424"/>
      <c r="M1015" s="424"/>
      <c r="N1015" s="424"/>
      <c r="O1015" s="424"/>
    </row>
    <row r="1016" spans="1:15">
      <c r="A1016" s="465"/>
      <c r="B1016" s="423"/>
      <c r="E1016" s="424"/>
      <c r="F1016" s="424"/>
      <c r="G1016" s="424"/>
      <c r="H1016" s="424"/>
      <c r="I1016" s="424"/>
      <c r="J1016" s="424"/>
      <c r="K1016" s="424"/>
      <c r="L1016" s="424"/>
      <c r="M1016" s="424"/>
      <c r="N1016" s="424"/>
      <c r="O1016" s="424"/>
    </row>
    <row r="1017" spans="1:15">
      <c r="A1017" s="465"/>
      <c r="B1017" s="423"/>
      <c r="E1017" s="424"/>
      <c r="F1017" s="424"/>
      <c r="G1017" s="424"/>
      <c r="H1017" s="424"/>
      <c r="I1017" s="424"/>
      <c r="J1017" s="424"/>
      <c r="K1017" s="424"/>
      <c r="L1017" s="424"/>
      <c r="M1017" s="424"/>
      <c r="N1017" s="424"/>
      <c r="O1017" s="424"/>
    </row>
    <row r="1018" spans="1:15">
      <c r="A1018" s="465"/>
      <c r="B1018" s="423"/>
      <c r="E1018" s="424"/>
      <c r="F1018" s="424"/>
      <c r="G1018" s="424"/>
      <c r="H1018" s="424"/>
      <c r="I1018" s="424"/>
      <c r="J1018" s="424"/>
      <c r="K1018" s="424"/>
      <c r="L1018" s="424"/>
      <c r="M1018" s="424"/>
      <c r="N1018" s="424"/>
      <c r="O1018" s="424"/>
    </row>
    <row r="1019" spans="1:15">
      <c r="A1019" s="465"/>
      <c r="B1019" s="423"/>
      <c r="E1019" s="424"/>
      <c r="F1019" s="424"/>
      <c r="G1019" s="424"/>
      <c r="H1019" s="424"/>
      <c r="I1019" s="424"/>
      <c r="J1019" s="424"/>
      <c r="K1019" s="424"/>
      <c r="L1019" s="424"/>
      <c r="M1019" s="424"/>
      <c r="N1019" s="424"/>
      <c r="O1019" s="424"/>
    </row>
    <row r="1020" spans="1:15">
      <c r="A1020" s="465"/>
      <c r="B1020" s="423"/>
      <c r="E1020" s="424"/>
      <c r="F1020" s="424"/>
      <c r="G1020" s="424"/>
      <c r="H1020" s="424"/>
      <c r="I1020" s="424"/>
      <c r="J1020" s="424"/>
      <c r="K1020" s="424"/>
      <c r="L1020" s="424"/>
      <c r="M1020" s="424"/>
      <c r="N1020" s="424"/>
      <c r="O1020" s="424"/>
    </row>
    <row r="1021" spans="1:15">
      <c r="A1021" s="465"/>
      <c r="B1021" s="423"/>
      <c r="E1021" s="424"/>
      <c r="F1021" s="424"/>
      <c r="G1021" s="424"/>
      <c r="H1021" s="424"/>
      <c r="I1021" s="424"/>
      <c r="J1021" s="424"/>
      <c r="K1021" s="424"/>
      <c r="L1021" s="424"/>
      <c r="M1021" s="424"/>
      <c r="N1021" s="424"/>
      <c r="O1021" s="424"/>
    </row>
    <row r="1022" spans="1:15">
      <c r="A1022" s="465"/>
      <c r="B1022" s="423"/>
      <c r="E1022" s="424"/>
      <c r="F1022" s="424"/>
      <c r="G1022" s="424"/>
      <c r="H1022" s="424"/>
      <c r="I1022" s="424"/>
      <c r="J1022" s="424"/>
      <c r="K1022" s="424"/>
      <c r="L1022" s="424"/>
      <c r="M1022" s="424"/>
      <c r="N1022" s="424"/>
      <c r="O1022" s="424"/>
    </row>
    <row r="1023" spans="1:15">
      <c r="A1023" s="465"/>
      <c r="B1023" s="423"/>
      <c r="E1023" s="424"/>
      <c r="F1023" s="424"/>
      <c r="G1023" s="424"/>
      <c r="H1023" s="424"/>
      <c r="I1023" s="424"/>
      <c r="J1023" s="424"/>
      <c r="K1023" s="424"/>
      <c r="L1023" s="424"/>
      <c r="M1023" s="424"/>
      <c r="N1023" s="424"/>
      <c r="O1023" s="424"/>
    </row>
    <row r="1024" spans="1:15">
      <c r="A1024" s="465"/>
      <c r="B1024" s="423"/>
      <c r="E1024" s="424"/>
      <c r="F1024" s="424"/>
      <c r="G1024" s="424"/>
      <c r="H1024" s="424"/>
      <c r="I1024" s="424"/>
      <c r="J1024" s="424"/>
      <c r="K1024" s="424"/>
      <c r="L1024" s="424"/>
      <c r="M1024" s="424"/>
      <c r="N1024" s="424"/>
      <c r="O1024" s="424"/>
    </row>
    <row r="1025" spans="1:15">
      <c r="A1025" s="465"/>
      <c r="B1025" s="423"/>
      <c r="E1025" s="424"/>
      <c r="F1025" s="424"/>
      <c r="G1025" s="424"/>
      <c r="H1025" s="424"/>
      <c r="I1025" s="424"/>
      <c r="J1025" s="424"/>
      <c r="K1025" s="424"/>
      <c r="L1025" s="424"/>
      <c r="M1025" s="424"/>
      <c r="N1025" s="424"/>
      <c r="O1025" s="424"/>
    </row>
    <row r="1026" spans="1:15">
      <c r="A1026" s="465"/>
      <c r="B1026" s="423"/>
      <c r="E1026" s="424"/>
      <c r="F1026" s="424"/>
      <c r="G1026" s="424"/>
      <c r="H1026" s="424"/>
      <c r="I1026" s="424"/>
      <c r="J1026" s="424"/>
      <c r="K1026" s="424"/>
      <c r="L1026" s="424"/>
      <c r="M1026" s="424"/>
      <c r="N1026" s="424"/>
      <c r="O1026" s="424"/>
    </row>
    <row r="1027" spans="1:15">
      <c r="A1027" s="465"/>
      <c r="B1027" s="423"/>
      <c r="E1027" s="424"/>
      <c r="F1027" s="424"/>
      <c r="G1027" s="424"/>
      <c r="H1027" s="424"/>
      <c r="I1027" s="424"/>
      <c r="J1027" s="424"/>
      <c r="K1027" s="424"/>
      <c r="L1027" s="424"/>
      <c r="M1027" s="424"/>
      <c r="N1027" s="424"/>
      <c r="O1027" s="424"/>
    </row>
    <row r="1028" spans="1:15">
      <c r="A1028" s="465"/>
      <c r="B1028" s="423"/>
      <c r="E1028" s="424"/>
      <c r="F1028" s="424"/>
      <c r="G1028" s="424"/>
      <c r="H1028" s="424"/>
      <c r="I1028" s="424"/>
      <c r="J1028" s="424"/>
      <c r="K1028" s="424"/>
      <c r="L1028" s="424"/>
      <c r="M1028" s="424"/>
      <c r="N1028" s="424"/>
      <c r="O1028" s="424"/>
    </row>
    <row r="1029" spans="1:15">
      <c r="A1029" s="465"/>
      <c r="B1029" s="423"/>
      <c r="E1029" s="424"/>
      <c r="F1029" s="424"/>
      <c r="G1029" s="424"/>
      <c r="H1029" s="424"/>
      <c r="I1029" s="424"/>
      <c r="J1029" s="424"/>
      <c r="K1029" s="424"/>
      <c r="L1029" s="424"/>
      <c r="M1029" s="424"/>
      <c r="N1029" s="424"/>
      <c r="O1029" s="424"/>
    </row>
    <row r="1030" spans="1:15">
      <c r="A1030" s="465"/>
      <c r="B1030" s="423"/>
      <c r="E1030" s="424"/>
      <c r="F1030" s="424"/>
      <c r="G1030" s="424"/>
      <c r="H1030" s="424"/>
      <c r="I1030" s="424"/>
      <c r="J1030" s="424"/>
      <c r="K1030" s="424"/>
      <c r="L1030" s="424"/>
      <c r="M1030" s="424"/>
      <c r="N1030" s="424"/>
      <c r="O1030" s="424"/>
    </row>
    <row r="1031" spans="1:15">
      <c r="A1031" s="465"/>
      <c r="B1031" s="423"/>
      <c r="E1031" s="424"/>
      <c r="F1031" s="424"/>
      <c r="G1031" s="424"/>
      <c r="H1031" s="424"/>
      <c r="I1031" s="424"/>
      <c r="J1031" s="424"/>
      <c r="K1031" s="424"/>
      <c r="L1031" s="424"/>
      <c r="M1031" s="424"/>
      <c r="N1031" s="424"/>
      <c r="O1031" s="424"/>
    </row>
    <row r="1032" spans="1:15">
      <c r="A1032" s="465"/>
      <c r="B1032" s="423"/>
      <c r="E1032" s="424"/>
      <c r="F1032" s="424"/>
      <c r="G1032" s="424"/>
      <c r="H1032" s="424"/>
      <c r="I1032" s="424"/>
      <c r="J1032" s="424"/>
      <c r="K1032" s="424"/>
      <c r="L1032" s="424"/>
      <c r="M1032" s="424"/>
      <c r="N1032" s="424"/>
      <c r="O1032" s="424"/>
    </row>
    <row r="1033" spans="1:15">
      <c r="A1033" s="465"/>
      <c r="B1033" s="423"/>
      <c r="E1033" s="424"/>
      <c r="F1033" s="424"/>
      <c r="G1033" s="424"/>
      <c r="H1033" s="424"/>
      <c r="I1033" s="424"/>
      <c r="J1033" s="424"/>
      <c r="K1033" s="424"/>
      <c r="L1033" s="424"/>
      <c r="M1033" s="424"/>
      <c r="N1033" s="424"/>
      <c r="O1033" s="424"/>
    </row>
    <row r="1034" spans="1:15">
      <c r="A1034" s="465"/>
      <c r="B1034" s="423"/>
      <c r="E1034" s="424"/>
      <c r="F1034" s="424"/>
      <c r="G1034" s="424"/>
      <c r="H1034" s="424"/>
      <c r="I1034" s="424"/>
      <c r="J1034" s="424"/>
      <c r="K1034" s="424"/>
      <c r="L1034" s="424"/>
      <c r="M1034" s="424"/>
      <c r="N1034" s="424"/>
      <c r="O1034" s="424"/>
    </row>
    <row r="1035" spans="1:15">
      <c r="A1035" s="465"/>
      <c r="B1035" s="423"/>
      <c r="E1035" s="424"/>
      <c r="F1035" s="424"/>
      <c r="G1035" s="424"/>
      <c r="H1035" s="424"/>
      <c r="I1035" s="424"/>
      <c r="J1035" s="424"/>
      <c r="K1035" s="424"/>
      <c r="L1035" s="424"/>
      <c r="M1035" s="424"/>
      <c r="N1035" s="424"/>
      <c r="O1035" s="424"/>
    </row>
    <row r="1036" spans="1:15">
      <c r="A1036" s="465"/>
      <c r="B1036" s="423"/>
      <c r="E1036" s="424"/>
      <c r="F1036" s="424"/>
      <c r="G1036" s="424"/>
      <c r="H1036" s="424"/>
      <c r="I1036" s="424"/>
      <c r="J1036" s="424"/>
      <c r="K1036" s="424"/>
      <c r="L1036" s="424"/>
      <c r="M1036" s="424"/>
      <c r="N1036" s="424"/>
      <c r="O1036" s="424"/>
    </row>
    <row r="1037" spans="1:15">
      <c r="A1037" s="465"/>
      <c r="B1037" s="423"/>
      <c r="E1037" s="424"/>
      <c r="F1037" s="424"/>
      <c r="G1037" s="424"/>
      <c r="H1037" s="424"/>
      <c r="I1037" s="424"/>
      <c r="J1037" s="424"/>
      <c r="K1037" s="424"/>
      <c r="L1037" s="424"/>
      <c r="M1037" s="424"/>
      <c r="N1037" s="424"/>
      <c r="O1037" s="424"/>
    </row>
    <row r="1038" spans="1:15">
      <c r="A1038" s="465"/>
      <c r="B1038" s="423"/>
      <c r="E1038" s="424"/>
      <c r="F1038" s="424"/>
      <c r="G1038" s="424"/>
      <c r="H1038" s="424"/>
      <c r="I1038" s="424"/>
      <c r="J1038" s="424"/>
      <c r="K1038" s="424"/>
      <c r="L1038" s="424"/>
      <c r="M1038" s="424"/>
      <c r="N1038" s="424"/>
      <c r="O1038" s="424"/>
    </row>
    <row r="1039" spans="1:15">
      <c r="A1039" s="465"/>
      <c r="B1039" s="423"/>
      <c r="E1039" s="424"/>
      <c r="F1039" s="424"/>
      <c r="G1039" s="424"/>
      <c r="H1039" s="424"/>
      <c r="I1039" s="424"/>
      <c r="J1039" s="424"/>
      <c r="K1039" s="424"/>
      <c r="L1039" s="424"/>
      <c r="M1039" s="424"/>
      <c r="N1039" s="424"/>
      <c r="O1039" s="424"/>
    </row>
    <row r="1040" spans="1:15">
      <c r="A1040" s="465"/>
      <c r="B1040" s="423"/>
      <c r="E1040" s="424"/>
      <c r="F1040" s="424"/>
      <c r="G1040" s="424"/>
      <c r="H1040" s="424"/>
      <c r="I1040" s="424"/>
      <c r="J1040" s="424"/>
      <c r="K1040" s="424"/>
      <c r="L1040" s="424"/>
      <c r="M1040" s="424"/>
      <c r="N1040" s="424"/>
      <c r="O1040" s="424"/>
    </row>
    <row r="1041" spans="1:15">
      <c r="A1041" s="465"/>
      <c r="B1041" s="423"/>
      <c r="E1041" s="424"/>
      <c r="F1041" s="424"/>
      <c r="G1041" s="424"/>
      <c r="H1041" s="424"/>
      <c r="I1041" s="424"/>
      <c r="J1041" s="424"/>
      <c r="K1041" s="424"/>
      <c r="L1041" s="424"/>
      <c r="M1041" s="424"/>
      <c r="N1041" s="424"/>
      <c r="O1041" s="424"/>
    </row>
    <row r="1042" spans="1:15">
      <c r="A1042" s="465"/>
      <c r="B1042" s="423"/>
      <c r="E1042" s="424"/>
      <c r="F1042" s="424"/>
      <c r="G1042" s="424"/>
      <c r="H1042" s="424"/>
      <c r="I1042" s="424"/>
      <c r="J1042" s="424"/>
      <c r="K1042" s="424"/>
      <c r="L1042" s="424"/>
      <c r="M1042" s="424"/>
      <c r="N1042" s="424"/>
      <c r="O1042" s="424"/>
    </row>
    <row r="1043" spans="1:15">
      <c r="A1043" s="465"/>
      <c r="B1043" s="423"/>
      <c r="E1043" s="424"/>
      <c r="F1043" s="424"/>
      <c r="G1043" s="424"/>
      <c r="H1043" s="424"/>
      <c r="I1043" s="424"/>
      <c r="J1043" s="424"/>
      <c r="K1043" s="424"/>
      <c r="L1043" s="424"/>
      <c r="M1043" s="424"/>
      <c r="N1043" s="424"/>
      <c r="O1043" s="424"/>
    </row>
    <row r="1044" spans="1:15">
      <c r="A1044" s="465"/>
      <c r="B1044" s="423"/>
      <c r="E1044" s="424"/>
      <c r="F1044" s="424"/>
      <c r="G1044" s="424"/>
      <c r="H1044" s="424"/>
      <c r="I1044" s="424"/>
      <c r="J1044" s="424"/>
      <c r="K1044" s="424"/>
      <c r="L1044" s="424"/>
      <c r="M1044" s="424"/>
      <c r="N1044" s="424"/>
      <c r="O1044" s="424"/>
    </row>
    <row r="1045" spans="1:15">
      <c r="A1045" s="465"/>
      <c r="B1045" s="423"/>
      <c r="E1045" s="424"/>
      <c r="F1045" s="424"/>
      <c r="G1045" s="424"/>
      <c r="H1045" s="424"/>
      <c r="I1045" s="424"/>
      <c r="J1045" s="424"/>
      <c r="K1045" s="424"/>
      <c r="L1045" s="424"/>
      <c r="M1045" s="424"/>
      <c r="N1045" s="424"/>
      <c r="O1045" s="424"/>
    </row>
    <row r="1046" spans="1:15">
      <c r="A1046" s="465"/>
      <c r="B1046" s="423"/>
      <c r="E1046" s="424"/>
      <c r="F1046" s="424"/>
      <c r="G1046" s="424"/>
      <c r="H1046" s="424"/>
      <c r="I1046" s="424"/>
      <c r="J1046" s="424"/>
      <c r="K1046" s="424"/>
      <c r="L1046" s="424"/>
      <c r="M1046" s="424"/>
      <c r="N1046" s="424"/>
      <c r="O1046" s="424"/>
    </row>
    <row r="1047" spans="1:15">
      <c r="A1047" s="465"/>
      <c r="B1047" s="423"/>
      <c r="E1047" s="424"/>
      <c r="F1047" s="424"/>
      <c r="G1047" s="424"/>
      <c r="H1047" s="424"/>
      <c r="I1047" s="424"/>
      <c r="J1047" s="424"/>
      <c r="K1047" s="424"/>
      <c r="L1047" s="424"/>
      <c r="M1047" s="424"/>
      <c r="N1047" s="424"/>
      <c r="O1047" s="424"/>
    </row>
    <row r="1048" spans="1:15">
      <c r="A1048" s="465"/>
      <c r="B1048" s="423"/>
      <c r="E1048" s="424"/>
      <c r="F1048" s="424"/>
      <c r="G1048" s="424"/>
      <c r="H1048" s="424"/>
      <c r="I1048" s="424"/>
      <c r="J1048" s="424"/>
      <c r="K1048" s="424"/>
      <c r="L1048" s="424"/>
      <c r="M1048" s="424"/>
      <c r="N1048" s="424"/>
      <c r="O1048" s="424"/>
    </row>
    <row r="1049" spans="1:15">
      <c r="A1049" s="465"/>
      <c r="B1049" s="423"/>
      <c r="E1049" s="424"/>
      <c r="F1049" s="424"/>
      <c r="G1049" s="424"/>
      <c r="H1049" s="424"/>
      <c r="I1049" s="424"/>
      <c r="J1049" s="424"/>
      <c r="K1049" s="424"/>
      <c r="L1049" s="424"/>
      <c r="M1049" s="424"/>
      <c r="N1049" s="424"/>
      <c r="O1049" s="424"/>
    </row>
    <row r="1050" spans="1:15">
      <c r="A1050" s="465"/>
      <c r="B1050" s="423"/>
      <c r="E1050" s="424"/>
      <c r="F1050" s="424"/>
      <c r="G1050" s="424"/>
      <c r="H1050" s="424"/>
      <c r="I1050" s="424"/>
      <c r="J1050" s="424"/>
      <c r="K1050" s="424"/>
      <c r="L1050" s="424"/>
      <c r="M1050" s="424"/>
      <c r="N1050" s="424"/>
      <c r="O1050" s="424"/>
    </row>
    <row r="1051" spans="1:15">
      <c r="A1051" s="465"/>
      <c r="B1051" s="423"/>
      <c r="E1051" s="424"/>
      <c r="F1051" s="424"/>
      <c r="G1051" s="424"/>
      <c r="H1051" s="424"/>
      <c r="I1051" s="424"/>
      <c r="J1051" s="424"/>
      <c r="K1051" s="424"/>
      <c r="L1051" s="424"/>
      <c r="M1051" s="424"/>
      <c r="N1051" s="424"/>
      <c r="O1051" s="424"/>
    </row>
    <row r="1052" spans="1:15">
      <c r="A1052" s="465"/>
      <c r="B1052" s="423"/>
      <c r="E1052" s="424"/>
      <c r="F1052" s="424"/>
      <c r="G1052" s="424"/>
      <c r="H1052" s="424"/>
      <c r="I1052" s="424"/>
      <c r="J1052" s="424"/>
      <c r="K1052" s="424"/>
      <c r="L1052" s="424"/>
      <c r="M1052" s="424"/>
      <c r="N1052" s="424"/>
      <c r="O1052" s="424"/>
    </row>
    <row r="1053" spans="1:15">
      <c r="A1053" s="465"/>
      <c r="B1053" s="423"/>
      <c r="E1053" s="424"/>
      <c r="F1053" s="424"/>
      <c r="G1053" s="424"/>
      <c r="H1053" s="424"/>
      <c r="I1053" s="424"/>
      <c r="J1053" s="424"/>
      <c r="K1053" s="424"/>
      <c r="L1053" s="424"/>
      <c r="M1053" s="424"/>
      <c r="N1053" s="424"/>
      <c r="O1053" s="424"/>
    </row>
    <row r="1054" spans="1:15">
      <c r="A1054" s="465"/>
      <c r="B1054" s="423"/>
      <c r="E1054" s="424"/>
      <c r="F1054" s="424"/>
      <c r="G1054" s="424"/>
      <c r="H1054" s="424"/>
      <c r="I1054" s="424"/>
      <c r="J1054" s="424"/>
      <c r="K1054" s="424"/>
      <c r="L1054" s="424"/>
      <c r="M1054" s="424"/>
      <c r="N1054" s="424"/>
      <c r="O1054" s="424"/>
    </row>
    <row r="1055" spans="1:15">
      <c r="A1055" s="465"/>
      <c r="B1055" s="423"/>
      <c r="E1055" s="424"/>
      <c r="F1055" s="424"/>
      <c r="G1055" s="424"/>
      <c r="H1055" s="424"/>
      <c r="I1055" s="424"/>
      <c r="J1055" s="424"/>
      <c r="K1055" s="424"/>
      <c r="L1055" s="424"/>
      <c r="M1055" s="424"/>
      <c r="N1055" s="424"/>
      <c r="O1055" s="424"/>
    </row>
    <row r="1056" spans="1:15">
      <c r="A1056" s="465"/>
      <c r="B1056" s="423"/>
      <c r="E1056" s="424"/>
      <c r="F1056" s="424"/>
      <c r="G1056" s="424"/>
      <c r="H1056" s="424"/>
      <c r="I1056" s="424"/>
      <c r="J1056" s="424"/>
      <c r="K1056" s="424"/>
      <c r="L1056" s="424"/>
      <c r="M1056" s="424"/>
      <c r="N1056" s="424"/>
      <c r="O1056" s="424"/>
    </row>
    <row r="1057" spans="1:15">
      <c r="A1057" s="465"/>
      <c r="B1057" s="423"/>
      <c r="E1057" s="424"/>
      <c r="F1057" s="424"/>
      <c r="G1057" s="424"/>
      <c r="H1057" s="424"/>
      <c r="I1057" s="424"/>
      <c r="J1057" s="424"/>
      <c r="K1057" s="424"/>
      <c r="L1057" s="424"/>
      <c r="M1057" s="424"/>
      <c r="N1057" s="424"/>
      <c r="O1057" s="424"/>
    </row>
    <row r="1058" spans="1:15">
      <c r="A1058" s="465"/>
      <c r="B1058" s="423"/>
      <c r="E1058" s="424"/>
      <c r="F1058" s="424"/>
      <c r="G1058" s="424"/>
      <c r="H1058" s="424"/>
      <c r="I1058" s="424"/>
      <c r="J1058" s="424"/>
      <c r="K1058" s="424"/>
      <c r="L1058" s="424"/>
      <c r="M1058" s="424"/>
      <c r="N1058" s="424"/>
      <c r="O1058" s="424"/>
    </row>
    <row r="1059" spans="1:15">
      <c r="A1059" s="465"/>
      <c r="B1059" s="423"/>
      <c r="E1059" s="424"/>
      <c r="F1059" s="424"/>
      <c r="G1059" s="424"/>
      <c r="H1059" s="424"/>
      <c r="I1059" s="424"/>
      <c r="J1059" s="424"/>
      <c r="K1059" s="424"/>
      <c r="L1059" s="424"/>
      <c r="M1059" s="424"/>
      <c r="N1059" s="424"/>
      <c r="O1059" s="424"/>
    </row>
    <row r="1060" spans="1:15">
      <c r="A1060" s="465"/>
      <c r="B1060" s="423"/>
      <c r="E1060" s="424"/>
      <c r="F1060" s="424"/>
      <c r="G1060" s="424"/>
      <c r="H1060" s="424"/>
      <c r="I1060" s="424"/>
      <c r="J1060" s="424"/>
      <c r="K1060" s="424"/>
      <c r="L1060" s="424"/>
      <c r="M1060" s="424"/>
      <c r="N1060" s="424"/>
      <c r="O1060" s="424"/>
    </row>
  </sheetData>
  <sheetProtection algorithmName="SHA-512" hashValue="YDsMUbOLobcqmsPLYq+Ol+mKFQLI0WVhkheKF+jllquyiRAhvzNJTJINX2tsrX6ofwUGlh554D/YBvq14cdnUQ==" saltValue="W5D9E6pN4wvPvKBwe6dEZA==" spinCount="100000" sheet="1" formatCells="0" formatColumns="0"/>
  <mergeCells count="8">
    <mergeCell ref="B20:F20"/>
    <mergeCell ref="B21:F21"/>
    <mergeCell ref="A2:F2"/>
    <mergeCell ref="E6:F6"/>
    <mergeCell ref="A14:B14"/>
    <mergeCell ref="B17:F17"/>
    <mergeCell ref="B18:F18"/>
    <mergeCell ref="B19:F19"/>
  </mergeCells>
  <dataValidations count="1">
    <dataValidation type="custom" allowBlank="1" showInputMessage="1" showErrorMessage="1" error="Cene je potrebno vnesti na dve decimalni mesti zaokroženo." sqref="D30:F278" xr:uid="{00000000-0002-0000-0400-000000000000}">
      <formula1>D30=ROUND(D30,2)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168"/>
  <sheetViews>
    <sheetView zoomScale="115" zoomScaleNormal="115" workbookViewId="0">
      <selection activeCell="E19" sqref="E19"/>
    </sheetView>
  </sheetViews>
  <sheetFormatPr defaultColWidth="11.140625" defaultRowHeight="15"/>
  <cols>
    <col min="1" max="1" width="5.28515625" style="537" bestFit="1" customWidth="1"/>
    <col min="2" max="2" width="49.42578125" style="562" customWidth="1"/>
    <col min="3" max="3" width="6.85546875" style="562" bestFit="1" customWidth="1"/>
    <col min="4" max="4" width="9.140625" style="563" bestFit="1" customWidth="1"/>
    <col min="5" max="5" width="9.28515625" style="564" bestFit="1" customWidth="1"/>
    <col min="6" max="6" width="12.140625" style="565" bestFit="1" customWidth="1"/>
    <col min="7" max="7" width="9.28515625" style="542" customWidth="1"/>
    <col min="8" max="8" width="19" style="542" customWidth="1"/>
    <col min="9" max="9" width="11.140625" style="542"/>
    <col min="10" max="10" width="32.85546875" style="542" customWidth="1"/>
    <col min="11" max="11" width="37" style="542" customWidth="1"/>
    <col min="12" max="12" width="36.7109375" style="542" customWidth="1"/>
    <col min="13" max="13" width="11.140625" style="542"/>
    <col min="14" max="14" width="53.140625" style="542" customWidth="1"/>
    <col min="15" max="15" width="11.140625" style="542"/>
    <col min="16" max="16" width="14.42578125" style="566" customWidth="1"/>
    <col min="17" max="256" width="11.140625" style="542"/>
    <col min="257" max="257" width="8.7109375" style="542" customWidth="1"/>
    <col min="258" max="258" width="36.28515625" style="542" customWidth="1"/>
    <col min="259" max="259" width="8.7109375" style="542" customWidth="1"/>
    <col min="260" max="260" width="10.85546875" style="542" customWidth="1"/>
    <col min="261" max="261" width="15" style="542" customWidth="1"/>
    <col min="262" max="262" width="17.140625" style="542" customWidth="1"/>
    <col min="263" max="263" width="4.7109375" style="542" customWidth="1"/>
    <col min="264" max="264" width="19" style="542" customWidth="1"/>
    <col min="265" max="265" width="11.140625" style="542"/>
    <col min="266" max="266" width="32.85546875" style="542" customWidth="1"/>
    <col min="267" max="267" width="37" style="542" customWidth="1"/>
    <col min="268" max="268" width="36.7109375" style="542" customWidth="1"/>
    <col min="269" max="269" width="11.140625" style="542"/>
    <col min="270" max="270" width="53.140625" style="542" customWidth="1"/>
    <col min="271" max="271" width="11.140625" style="542"/>
    <col min="272" max="272" width="14.42578125" style="542" customWidth="1"/>
    <col min="273" max="512" width="11.140625" style="542"/>
    <col min="513" max="513" width="8.7109375" style="542" customWidth="1"/>
    <col min="514" max="514" width="36.28515625" style="542" customWidth="1"/>
    <col min="515" max="515" width="8.7109375" style="542" customWidth="1"/>
    <col min="516" max="516" width="10.85546875" style="542" customWidth="1"/>
    <col min="517" max="517" width="15" style="542" customWidth="1"/>
    <col min="518" max="518" width="17.140625" style="542" customWidth="1"/>
    <col min="519" max="519" width="4.7109375" style="542" customWidth="1"/>
    <col min="520" max="520" width="19" style="542" customWidth="1"/>
    <col min="521" max="521" width="11.140625" style="542"/>
    <col min="522" max="522" width="32.85546875" style="542" customWidth="1"/>
    <col min="523" max="523" width="37" style="542" customWidth="1"/>
    <col min="524" max="524" width="36.7109375" style="542" customWidth="1"/>
    <col min="525" max="525" width="11.140625" style="542"/>
    <col min="526" max="526" width="53.140625" style="542" customWidth="1"/>
    <col min="527" max="527" width="11.140625" style="542"/>
    <col min="528" max="528" width="14.42578125" style="542" customWidth="1"/>
    <col min="529" max="768" width="11.140625" style="542"/>
    <col min="769" max="769" width="8.7109375" style="542" customWidth="1"/>
    <col min="770" max="770" width="36.28515625" style="542" customWidth="1"/>
    <col min="771" max="771" width="8.7109375" style="542" customWidth="1"/>
    <col min="772" max="772" width="10.85546875" style="542" customWidth="1"/>
    <col min="773" max="773" width="15" style="542" customWidth="1"/>
    <col min="774" max="774" width="17.140625" style="542" customWidth="1"/>
    <col min="775" max="775" width="4.7109375" style="542" customWidth="1"/>
    <col min="776" max="776" width="19" style="542" customWidth="1"/>
    <col min="777" max="777" width="11.140625" style="542"/>
    <col min="778" max="778" width="32.85546875" style="542" customWidth="1"/>
    <col min="779" max="779" width="37" style="542" customWidth="1"/>
    <col min="780" max="780" width="36.7109375" style="542" customWidth="1"/>
    <col min="781" max="781" width="11.140625" style="542"/>
    <col min="782" max="782" width="53.140625" style="542" customWidth="1"/>
    <col min="783" max="783" width="11.140625" style="542"/>
    <col min="784" max="784" width="14.42578125" style="542" customWidth="1"/>
    <col min="785" max="1024" width="11.140625" style="542"/>
    <col min="1025" max="1025" width="8.7109375" style="542" customWidth="1"/>
    <col min="1026" max="1026" width="36.28515625" style="542" customWidth="1"/>
    <col min="1027" max="1027" width="8.7109375" style="542" customWidth="1"/>
    <col min="1028" max="1028" width="10.85546875" style="542" customWidth="1"/>
    <col min="1029" max="1029" width="15" style="542" customWidth="1"/>
    <col min="1030" max="1030" width="17.140625" style="542" customWidth="1"/>
    <col min="1031" max="1031" width="4.7109375" style="542" customWidth="1"/>
    <col min="1032" max="1032" width="19" style="542" customWidth="1"/>
    <col min="1033" max="1033" width="11.140625" style="542"/>
    <col min="1034" max="1034" width="32.85546875" style="542" customWidth="1"/>
    <col min="1035" max="1035" width="37" style="542" customWidth="1"/>
    <col min="1036" max="1036" width="36.7109375" style="542" customWidth="1"/>
    <col min="1037" max="1037" width="11.140625" style="542"/>
    <col min="1038" max="1038" width="53.140625" style="542" customWidth="1"/>
    <col min="1039" max="1039" width="11.140625" style="542"/>
    <col min="1040" max="1040" width="14.42578125" style="542" customWidth="1"/>
    <col min="1041" max="1280" width="11.140625" style="542"/>
    <col min="1281" max="1281" width="8.7109375" style="542" customWidth="1"/>
    <col min="1282" max="1282" width="36.28515625" style="542" customWidth="1"/>
    <col min="1283" max="1283" width="8.7109375" style="542" customWidth="1"/>
    <col min="1284" max="1284" width="10.85546875" style="542" customWidth="1"/>
    <col min="1285" max="1285" width="15" style="542" customWidth="1"/>
    <col min="1286" max="1286" width="17.140625" style="542" customWidth="1"/>
    <col min="1287" max="1287" width="4.7109375" style="542" customWidth="1"/>
    <col min="1288" max="1288" width="19" style="542" customWidth="1"/>
    <col min="1289" max="1289" width="11.140625" style="542"/>
    <col min="1290" max="1290" width="32.85546875" style="542" customWidth="1"/>
    <col min="1291" max="1291" width="37" style="542" customWidth="1"/>
    <col min="1292" max="1292" width="36.7109375" style="542" customWidth="1"/>
    <col min="1293" max="1293" width="11.140625" style="542"/>
    <col min="1294" max="1294" width="53.140625" style="542" customWidth="1"/>
    <col min="1295" max="1295" width="11.140625" style="542"/>
    <col min="1296" max="1296" width="14.42578125" style="542" customWidth="1"/>
    <col min="1297" max="1536" width="11.140625" style="542"/>
    <col min="1537" max="1537" width="8.7109375" style="542" customWidth="1"/>
    <col min="1538" max="1538" width="36.28515625" style="542" customWidth="1"/>
    <col min="1539" max="1539" width="8.7109375" style="542" customWidth="1"/>
    <col min="1540" max="1540" width="10.85546875" style="542" customWidth="1"/>
    <col min="1541" max="1541" width="15" style="542" customWidth="1"/>
    <col min="1542" max="1542" width="17.140625" style="542" customWidth="1"/>
    <col min="1543" max="1543" width="4.7109375" style="542" customWidth="1"/>
    <col min="1544" max="1544" width="19" style="542" customWidth="1"/>
    <col min="1545" max="1545" width="11.140625" style="542"/>
    <col min="1546" max="1546" width="32.85546875" style="542" customWidth="1"/>
    <col min="1547" max="1547" width="37" style="542" customWidth="1"/>
    <col min="1548" max="1548" width="36.7109375" style="542" customWidth="1"/>
    <col min="1549" max="1549" width="11.140625" style="542"/>
    <col min="1550" max="1550" width="53.140625" style="542" customWidth="1"/>
    <col min="1551" max="1551" width="11.140625" style="542"/>
    <col min="1552" max="1552" width="14.42578125" style="542" customWidth="1"/>
    <col min="1553" max="1792" width="11.140625" style="542"/>
    <col min="1793" max="1793" width="8.7109375" style="542" customWidth="1"/>
    <col min="1794" max="1794" width="36.28515625" style="542" customWidth="1"/>
    <col min="1795" max="1795" width="8.7109375" style="542" customWidth="1"/>
    <col min="1796" max="1796" width="10.85546875" style="542" customWidth="1"/>
    <col min="1797" max="1797" width="15" style="542" customWidth="1"/>
    <col min="1798" max="1798" width="17.140625" style="542" customWidth="1"/>
    <col min="1799" max="1799" width="4.7109375" style="542" customWidth="1"/>
    <col min="1800" max="1800" width="19" style="542" customWidth="1"/>
    <col min="1801" max="1801" width="11.140625" style="542"/>
    <col min="1802" max="1802" width="32.85546875" style="542" customWidth="1"/>
    <col min="1803" max="1803" width="37" style="542" customWidth="1"/>
    <col min="1804" max="1804" width="36.7109375" style="542" customWidth="1"/>
    <col min="1805" max="1805" width="11.140625" style="542"/>
    <col min="1806" max="1806" width="53.140625" style="542" customWidth="1"/>
    <col min="1807" max="1807" width="11.140625" style="542"/>
    <col min="1808" max="1808" width="14.42578125" style="542" customWidth="1"/>
    <col min="1809" max="2048" width="11.140625" style="542"/>
    <col min="2049" max="2049" width="8.7109375" style="542" customWidth="1"/>
    <col min="2050" max="2050" width="36.28515625" style="542" customWidth="1"/>
    <col min="2051" max="2051" width="8.7109375" style="542" customWidth="1"/>
    <col min="2052" max="2052" width="10.85546875" style="542" customWidth="1"/>
    <col min="2053" max="2053" width="15" style="542" customWidth="1"/>
    <col min="2054" max="2054" width="17.140625" style="542" customWidth="1"/>
    <col min="2055" max="2055" width="4.7109375" style="542" customWidth="1"/>
    <col min="2056" max="2056" width="19" style="542" customWidth="1"/>
    <col min="2057" max="2057" width="11.140625" style="542"/>
    <col min="2058" max="2058" width="32.85546875" style="542" customWidth="1"/>
    <col min="2059" max="2059" width="37" style="542" customWidth="1"/>
    <col min="2060" max="2060" width="36.7109375" style="542" customWidth="1"/>
    <col min="2061" max="2061" width="11.140625" style="542"/>
    <col min="2062" max="2062" width="53.140625" style="542" customWidth="1"/>
    <col min="2063" max="2063" width="11.140625" style="542"/>
    <col min="2064" max="2064" width="14.42578125" style="542" customWidth="1"/>
    <col min="2065" max="2304" width="11.140625" style="542"/>
    <col min="2305" max="2305" width="8.7109375" style="542" customWidth="1"/>
    <col min="2306" max="2306" width="36.28515625" style="542" customWidth="1"/>
    <col min="2307" max="2307" width="8.7109375" style="542" customWidth="1"/>
    <col min="2308" max="2308" width="10.85546875" style="542" customWidth="1"/>
    <col min="2309" max="2309" width="15" style="542" customWidth="1"/>
    <col min="2310" max="2310" width="17.140625" style="542" customWidth="1"/>
    <col min="2311" max="2311" width="4.7109375" style="542" customWidth="1"/>
    <col min="2312" max="2312" width="19" style="542" customWidth="1"/>
    <col min="2313" max="2313" width="11.140625" style="542"/>
    <col min="2314" max="2314" width="32.85546875" style="542" customWidth="1"/>
    <col min="2315" max="2315" width="37" style="542" customWidth="1"/>
    <col min="2316" max="2316" width="36.7109375" style="542" customWidth="1"/>
    <col min="2317" max="2317" width="11.140625" style="542"/>
    <col min="2318" max="2318" width="53.140625" style="542" customWidth="1"/>
    <col min="2319" max="2319" width="11.140625" style="542"/>
    <col min="2320" max="2320" width="14.42578125" style="542" customWidth="1"/>
    <col min="2321" max="2560" width="11.140625" style="542"/>
    <col min="2561" max="2561" width="8.7109375" style="542" customWidth="1"/>
    <col min="2562" max="2562" width="36.28515625" style="542" customWidth="1"/>
    <col min="2563" max="2563" width="8.7109375" style="542" customWidth="1"/>
    <col min="2564" max="2564" width="10.85546875" style="542" customWidth="1"/>
    <col min="2565" max="2565" width="15" style="542" customWidth="1"/>
    <col min="2566" max="2566" width="17.140625" style="542" customWidth="1"/>
    <col min="2567" max="2567" width="4.7109375" style="542" customWidth="1"/>
    <col min="2568" max="2568" width="19" style="542" customWidth="1"/>
    <col min="2569" max="2569" width="11.140625" style="542"/>
    <col min="2570" max="2570" width="32.85546875" style="542" customWidth="1"/>
    <col min="2571" max="2571" width="37" style="542" customWidth="1"/>
    <col min="2572" max="2572" width="36.7109375" style="542" customWidth="1"/>
    <col min="2573" max="2573" width="11.140625" style="542"/>
    <col min="2574" max="2574" width="53.140625" style="542" customWidth="1"/>
    <col min="2575" max="2575" width="11.140625" style="542"/>
    <col min="2576" max="2576" width="14.42578125" style="542" customWidth="1"/>
    <col min="2577" max="2816" width="11.140625" style="542"/>
    <col min="2817" max="2817" width="8.7109375" style="542" customWidth="1"/>
    <col min="2818" max="2818" width="36.28515625" style="542" customWidth="1"/>
    <col min="2819" max="2819" width="8.7109375" style="542" customWidth="1"/>
    <col min="2820" max="2820" width="10.85546875" style="542" customWidth="1"/>
    <col min="2821" max="2821" width="15" style="542" customWidth="1"/>
    <col min="2822" max="2822" width="17.140625" style="542" customWidth="1"/>
    <col min="2823" max="2823" width="4.7109375" style="542" customWidth="1"/>
    <col min="2824" max="2824" width="19" style="542" customWidth="1"/>
    <col min="2825" max="2825" width="11.140625" style="542"/>
    <col min="2826" max="2826" width="32.85546875" style="542" customWidth="1"/>
    <col min="2827" max="2827" width="37" style="542" customWidth="1"/>
    <col min="2828" max="2828" width="36.7109375" style="542" customWidth="1"/>
    <col min="2829" max="2829" width="11.140625" style="542"/>
    <col min="2830" max="2830" width="53.140625" style="542" customWidth="1"/>
    <col min="2831" max="2831" width="11.140625" style="542"/>
    <col min="2832" max="2832" width="14.42578125" style="542" customWidth="1"/>
    <col min="2833" max="3072" width="11.140625" style="542"/>
    <col min="3073" max="3073" width="8.7109375" style="542" customWidth="1"/>
    <col min="3074" max="3074" width="36.28515625" style="542" customWidth="1"/>
    <col min="3075" max="3075" width="8.7109375" style="542" customWidth="1"/>
    <col min="3076" max="3076" width="10.85546875" style="542" customWidth="1"/>
    <col min="3077" max="3077" width="15" style="542" customWidth="1"/>
    <col min="3078" max="3078" width="17.140625" style="542" customWidth="1"/>
    <col min="3079" max="3079" width="4.7109375" style="542" customWidth="1"/>
    <col min="3080" max="3080" width="19" style="542" customWidth="1"/>
    <col min="3081" max="3081" width="11.140625" style="542"/>
    <col min="3082" max="3082" width="32.85546875" style="542" customWidth="1"/>
    <col min="3083" max="3083" width="37" style="542" customWidth="1"/>
    <col min="3084" max="3084" width="36.7109375" style="542" customWidth="1"/>
    <col min="3085" max="3085" width="11.140625" style="542"/>
    <col min="3086" max="3086" width="53.140625" style="542" customWidth="1"/>
    <col min="3087" max="3087" width="11.140625" style="542"/>
    <col min="3088" max="3088" width="14.42578125" style="542" customWidth="1"/>
    <col min="3089" max="3328" width="11.140625" style="542"/>
    <col min="3329" max="3329" width="8.7109375" style="542" customWidth="1"/>
    <col min="3330" max="3330" width="36.28515625" style="542" customWidth="1"/>
    <col min="3331" max="3331" width="8.7109375" style="542" customWidth="1"/>
    <col min="3332" max="3332" width="10.85546875" style="542" customWidth="1"/>
    <col min="3333" max="3333" width="15" style="542" customWidth="1"/>
    <col min="3334" max="3334" width="17.140625" style="542" customWidth="1"/>
    <col min="3335" max="3335" width="4.7109375" style="542" customWidth="1"/>
    <col min="3336" max="3336" width="19" style="542" customWidth="1"/>
    <col min="3337" max="3337" width="11.140625" style="542"/>
    <col min="3338" max="3338" width="32.85546875" style="542" customWidth="1"/>
    <col min="3339" max="3339" width="37" style="542" customWidth="1"/>
    <col min="3340" max="3340" width="36.7109375" style="542" customWidth="1"/>
    <col min="3341" max="3341" width="11.140625" style="542"/>
    <col min="3342" max="3342" width="53.140625" style="542" customWidth="1"/>
    <col min="3343" max="3343" width="11.140625" style="542"/>
    <col min="3344" max="3344" width="14.42578125" style="542" customWidth="1"/>
    <col min="3345" max="3584" width="11.140625" style="542"/>
    <col min="3585" max="3585" width="8.7109375" style="542" customWidth="1"/>
    <col min="3586" max="3586" width="36.28515625" style="542" customWidth="1"/>
    <col min="3587" max="3587" width="8.7109375" style="542" customWidth="1"/>
    <col min="3588" max="3588" width="10.85546875" style="542" customWidth="1"/>
    <col min="3589" max="3589" width="15" style="542" customWidth="1"/>
    <col min="3590" max="3590" width="17.140625" style="542" customWidth="1"/>
    <col min="3591" max="3591" width="4.7109375" style="542" customWidth="1"/>
    <col min="3592" max="3592" width="19" style="542" customWidth="1"/>
    <col min="3593" max="3593" width="11.140625" style="542"/>
    <col min="3594" max="3594" width="32.85546875" style="542" customWidth="1"/>
    <col min="3595" max="3595" width="37" style="542" customWidth="1"/>
    <col min="3596" max="3596" width="36.7109375" style="542" customWidth="1"/>
    <col min="3597" max="3597" width="11.140625" style="542"/>
    <col min="3598" max="3598" width="53.140625" style="542" customWidth="1"/>
    <col min="3599" max="3599" width="11.140625" style="542"/>
    <col min="3600" max="3600" width="14.42578125" style="542" customWidth="1"/>
    <col min="3601" max="3840" width="11.140625" style="542"/>
    <col min="3841" max="3841" width="8.7109375" style="542" customWidth="1"/>
    <col min="3842" max="3842" width="36.28515625" style="542" customWidth="1"/>
    <col min="3843" max="3843" width="8.7109375" style="542" customWidth="1"/>
    <col min="3844" max="3844" width="10.85546875" style="542" customWidth="1"/>
    <col min="3845" max="3845" width="15" style="542" customWidth="1"/>
    <col min="3846" max="3846" width="17.140625" style="542" customWidth="1"/>
    <col min="3847" max="3847" width="4.7109375" style="542" customWidth="1"/>
    <col min="3848" max="3848" width="19" style="542" customWidth="1"/>
    <col min="3849" max="3849" width="11.140625" style="542"/>
    <col min="3850" max="3850" width="32.85546875" style="542" customWidth="1"/>
    <col min="3851" max="3851" width="37" style="542" customWidth="1"/>
    <col min="3852" max="3852" width="36.7109375" style="542" customWidth="1"/>
    <col min="3853" max="3853" width="11.140625" style="542"/>
    <col min="3854" max="3854" width="53.140625" style="542" customWidth="1"/>
    <col min="3855" max="3855" width="11.140625" style="542"/>
    <col min="3856" max="3856" width="14.42578125" style="542" customWidth="1"/>
    <col min="3857" max="4096" width="11.140625" style="542"/>
    <col min="4097" max="4097" width="8.7109375" style="542" customWidth="1"/>
    <col min="4098" max="4098" width="36.28515625" style="542" customWidth="1"/>
    <col min="4099" max="4099" width="8.7109375" style="542" customWidth="1"/>
    <col min="4100" max="4100" width="10.85546875" style="542" customWidth="1"/>
    <col min="4101" max="4101" width="15" style="542" customWidth="1"/>
    <col min="4102" max="4102" width="17.140625" style="542" customWidth="1"/>
    <col min="4103" max="4103" width="4.7109375" style="542" customWidth="1"/>
    <col min="4104" max="4104" width="19" style="542" customWidth="1"/>
    <col min="4105" max="4105" width="11.140625" style="542"/>
    <col min="4106" max="4106" width="32.85546875" style="542" customWidth="1"/>
    <col min="4107" max="4107" width="37" style="542" customWidth="1"/>
    <col min="4108" max="4108" width="36.7109375" style="542" customWidth="1"/>
    <col min="4109" max="4109" width="11.140625" style="542"/>
    <col min="4110" max="4110" width="53.140625" style="542" customWidth="1"/>
    <col min="4111" max="4111" width="11.140625" style="542"/>
    <col min="4112" max="4112" width="14.42578125" style="542" customWidth="1"/>
    <col min="4113" max="4352" width="11.140625" style="542"/>
    <col min="4353" max="4353" width="8.7109375" style="542" customWidth="1"/>
    <col min="4354" max="4354" width="36.28515625" style="542" customWidth="1"/>
    <col min="4355" max="4355" width="8.7109375" style="542" customWidth="1"/>
    <col min="4356" max="4356" width="10.85546875" style="542" customWidth="1"/>
    <col min="4357" max="4357" width="15" style="542" customWidth="1"/>
    <col min="4358" max="4358" width="17.140625" style="542" customWidth="1"/>
    <col min="4359" max="4359" width="4.7109375" style="542" customWidth="1"/>
    <col min="4360" max="4360" width="19" style="542" customWidth="1"/>
    <col min="4361" max="4361" width="11.140625" style="542"/>
    <col min="4362" max="4362" width="32.85546875" style="542" customWidth="1"/>
    <col min="4363" max="4363" width="37" style="542" customWidth="1"/>
    <col min="4364" max="4364" width="36.7109375" style="542" customWidth="1"/>
    <col min="4365" max="4365" width="11.140625" style="542"/>
    <col min="4366" max="4366" width="53.140625" style="542" customWidth="1"/>
    <col min="4367" max="4367" width="11.140625" style="542"/>
    <col min="4368" max="4368" width="14.42578125" style="542" customWidth="1"/>
    <col min="4369" max="4608" width="11.140625" style="542"/>
    <col min="4609" max="4609" width="8.7109375" style="542" customWidth="1"/>
    <col min="4610" max="4610" width="36.28515625" style="542" customWidth="1"/>
    <col min="4611" max="4611" width="8.7109375" style="542" customWidth="1"/>
    <col min="4612" max="4612" width="10.85546875" style="542" customWidth="1"/>
    <col min="4613" max="4613" width="15" style="542" customWidth="1"/>
    <col min="4614" max="4614" width="17.140625" style="542" customWidth="1"/>
    <col min="4615" max="4615" width="4.7109375" style="542" customWidth="1"/>
    <col min="4616" max="4616" width="19" style="542" customWidth="1"/>
    <col min="4617" max="4617" width="11.140625" style="542"/>
    <col min="4618" max="4618" width="32.85546875" style="542" customWidth="1"/>
    <col min="4619" max="4619" width="37" style="542" customWidth="1"/>
    <col min="4620" max="4620" width="36.7109375" style="542" customWidth="1"/>
    <col min="4621" max="4621" width="11.140625" style="542"/>
    <col min="4622" max="4622" width="53.140625" style="542" customWidth="1"/>
    <col min="4623" max="4623" width="11.140625" style="542"/>
    <col min="4624" max="4624" width="14.42578125" style="542" customWidth="1"/>
    <col min="4625" max="4864" width="11.140625" style="542"/>
    <col min="4865" max="4865" width="8.7109375" style="542" customWidth="1"/>
    <col min="4866" max="4866" width="36.28515625" style="542" customWidth="1"/>
    <col min="4867" max="4867" width="8.7109375" style="542" customWidth="1"/>
    <col min="4868" max="4868" width="10.85546875" style="542" customWidth="1"/>
    <col min="4869" max="4869" width="15" style="542" customWidth="1"/>
    <col min="4870" max="4870" width="17.140625" style="542" customWidth="1"/>
    <col min="4871" max="4871" width="4.7109375" style="542" customWidth="1"/>
    <col min="4872" max="4872" width="19" style="542" customWidth="1"/>
    <col min="4873" max="4873" width="11.140625" style="542"/>
    <col min="4874" max="4874" width="32.85546875" style="542" customWidth="1"/>
    <col min="4875" max="4875" width="37" style="542" customWidth="1"/>
    <col min="4876" max="4876" width="36.7109375" style="542" customWidth="1"/>
    <col min="4877" max="4877" width="11.140625" style="542"/>
    <col min="4878" max="4878" width="53.140625" style="542" customWidth="1"/>
    <col min="4879" max="4879" width="11.140625" style="542"/>
    <col min="4880" max="4880" width="14.42578125" style="542" customWidth="1"/>
    <col min="4881" max="5120" width="11.140625" style="542"/>
    <col min="5121" max="5121" width="8.7109375" style="542" customWidth="1"/>
    <col min="5122" max="5122" width="36.28515625" style="542" customWidth="1"/>
    <col min="5123" max="5123" width="8.7109375" style="542" customWidth="1"/>
    <col min="5124" max="5124" width="10.85546875" style="542" customWidth="1"/>
    <col min="5125" max="5125" width="15" style="542" customWidth="1"/>
    <col min="5126" max="5126" width="17.140625" style="542" customWidth="1"/>
    <col min="5127" max="5127" width="4.7109375" style="542" customWidth="1"/>
    <col min="5128" max="5128" width="19" style="542" customWidth="1"/>
    <col min="5129" max="5129" width="11.140625" style="542"/>
    <col min="5130" max="5130" width="32.85546875" style="542" customWidth="1"/>
    <col min="5131" max="5131" width="37" style="542" customWidth="1"/>
    <col min="5132" max="5132" width="36.7109375" style="542" customWidth="1"/>
    <col min="5133" max="5133" width="11.140625" style="542"/>
    <col min="5134" max="5134" width="53.140625" style="542" customWidth="1"/>
    <col min="5135" max="5135" width="11.140625" style="542"/>
    <col min="5136" max="5136" width="14.42578125" style="542" customWidth="1"/>
    <col min="5137" max="5376" width="11.140625" style="542"/>
    <col min="5377" max="5377" width="8.7109375" style="542" customWidth="1"/>
    <col min="5378" max="5378" width="36.28515625" style="542" customWidth="1"/>
    <col min="5379" max="5379" width="8.7109375" style="542" customWidth="1"/>
    <col min="5380" max="5380" width="10.85546875" style="542" customWidth="1"/>
    <col min="5381" max="5381" width="15" style="542" customWidth="1"/>
    <col min="5382" max="5382" width="17.140625" style="542" customWidth="1"/>
    <col min="5383" max="5383" width="4.7109375" style="542" customWidth="1"/>
    <col min="5384" max="5384" width="19" style="542" customWidth="1"/>
    <col min="5385" max="5385" width="11.140625" style="542"/>
    <col min="5386" max="5386" width="32.85546875" style="542" customWidth="1"/>
    <col min="5387" max="5387" width="37" style="542" customWidth="1"/>
    <col min="5388" max="5388" width="36.7109375" style="542" customWidth="1"/>
    <col min="5389" max="5389" width="11.140625" style="542"/>
    <col min="5390" max="5390" width="53.140625" style="542" customWidth="1"/>
    <col min="5391" max="5391" width="11.140625" style="542"/>
    <col min="5392" max="5392" width="14.42578125" style="542" customWidth="1"/>
    <col min="5393" max="5632" width="11.140625" style="542"/>
    <col min="5633" max="5633" width="8.7109375" style="542" customWidth="1"/>
    <col min="5634" max="5634" width="36.28515625" style="542" customWidth="1"/>
    <col min="5635" max="5635" width="8.7109375" style="542" customWidth="1"/>
    <col min="5636" max="5636" width="10.85546875" style="542" customWidth="1"/>
    <col min="5637" max="5637" width="15" style="542" customWidth="1"/>
    <col min="5638" max="5638" width="17.140625" style="542" customWidth="1"/>
    <col min="5639" max="5639" width="4.7109375" style="542" customWidth="1"/>
    <col min="5640" max="5640" width="19" style="542" customWidth="1"/>
    <col min="5641" max="5641" width="11.140625" style="542"/>
    <col min="5642" max="5642" width="32.85546875" style="542" customWidth="1"/>
    <col min="5643" max="5643" width="37" style="542" customWidth="1"/>
    <col min="5644" max="5644" width="36.7109375" style="542" customWidth="1"/>
    <col min="5645" max="5645" width="11.140625" style="542"/>
    <col min="5646" max="5646" width="53.140625" style="542" customWidth="1"/>
    <col min="5647" max="5647" width="11.140625" style="542"/>
    <col min="5648" max="5648" width="14.42578125" style="542" customWidth="1"/>
    <col min="5649" max="5888" width="11.140625" style="542"/>
    <col min="5889" max="5889" width="8.7109375" style="542" customWidth="1"/>
    <col min="5890" max="5890" width="36.28515625" style="542" customWidth="1"/>
    <col min="5891" max="5891" width="8.7109375" style="542" customWidth="1"/>
    <col min="5892" max="5892" width="10.85546875" style="542" customWidth="1"/>
    <col min="5893" max="5893" width="15" style="542" customWidth="1"/>
    <col min="5894" max="5894" width="17.140625" style="542" customWidth="1"/>
    <col min="5895" max="5895" width="4.7109375" style="542" customWidth="1"/>
    <col min="5896" max="5896" width="19" style="542" customWidth="1"/>
    <col min="5897" max="5897" width="11.140625" style="542"/>
    <col min="5898" max="5898" width="32.85546875" style="542" customWidth="1"/>
    <col min="5899" max="5899" width="37" style="542" customWidth="1"/>
    <col min="5900" max="5900" width="36.7109375" style="542" customWidth="1"/>
    <col min="5901" max="5901" width="11.140625" style="542"/>
    <col min="5902" max="5902" width="53.140625" style="542" customWidth="1"/>
    <col min="5903" max="5903" width="11.140625" style="542"/>
    <col min="5904" max="5904" width="14.42578125" style="542" customWidth="1"/>
    <col min="5905" max="6144" width="11.140625" style="542"/>
    <col min="6145" max="6145" width="8.7109375" style="542" customWidth="1"/>
    <col min="6146" max="6146" width="36.28515625" style="542" customWidth="1"/>
    <col min="6147" max="6147" width="8.7109375" style="542" customWidth="1"/>
    <col min="6148" max="6148" width="10.85546875" style="542" customWidth="1"/>
    <col min="6149" max="6149" width="15" style="542" customWidth="1"/>
    <col min="6150" max="6150" width="17.140625" style="542" customWidth="1"/>
    <col min="6151" max="6151" width="4.7109375" style="542" customWidth="1"/>
    <col min="6152" max="6152" width="19" style="542" customWidth="1"/>
    <col min="6153" max="6153" width="11.140625" style="542"/>
    <col min="6154" max="6154" width="32.85546875" style="542" customWidth="1"/>
    <col min="6155" max="6155" width="37" style="542" customWidth="1"/>
    <col min="6156" max="6156" width="36.7109375" style="542" customWidth="1"/>
    <col min="6157" max="6157" width="11.140625" style="542"/>
    <col min="6158" max="6158" width="53.140625" style="542" customWidth="1"/>
    <col min="6159" max="6159" width="11.140625" style="542"/>
    <col min="6160" max="6160" width="14.42578125" style="542" customWidth="1"/>
    <col min="6161" max="6400" width="11.140625" style="542"/>
    <col min="6401" max="6401" width="8.7109375" style="542" customWidth="1"/>
    <col min="6402" max="6402" width="36.28515625" style="542" customWidth="1"/>
    <col min="6403" max="6403" width="8.7109375" style="542" customWidth="1"/>
    <col min="6404" max="6404" width="10.85546875" style="542" customWidth="1"/>
    <col min="6405" max="6405" width="15" style="542" customWidth="1"/>
    <col min="6406" max="6406" width="17.140625" style="542" customWidth="1"/>
    <col min="6407" max="6407" width="4.7109375" style="542" customWidth="1"/>
    <col min="6408" max="6408" width="19" style="542" customWidth="1"/>
    <col min="6409" max="6409" width="11.140625" style="542"/>
    <col min="6410" max="6410" width="32.85546875" style="542" customWidth="1"/>
    <col min="6411" max="6411" width="37" style="542" customWidth="1"/>
    <col min="6412" max="6412" width="36.7109375" style="542" customWidth="1"/>
    <col min="6413" max="6413" width="11.140625" style="542"/>
    <col min="6414" max="6414" width="53.140625" style="542" customWidth="1"/>
    <col min="6415" max="6415" width="11.140625" style="542"/>
    <col min="6416" max="6416" width="14.42578125" style="542" customWidth="1"/>
    <col min="6417" max="6656" width="11.140625" style="542"/>
    <col min="6657" max="6657" width="8.7109375" style="542" customWidth="1"/>
    <col min="6658" max="6658" width="36.28515625" style="542" customWidth="1"/>
    <col min="6659" max="6659" width="8.7109375" style="542" customWidth="1"/>
    <col min="6660" max="6660" width="10.85546875" style="542" customWidth="1"/>
    <col min="6661" max="6661" width="15" style="542" customWidth="1"/>
    <col min="6662" max="6662" width="17.140625" style="542" customWidth="1"/>
    <col min="6663" max="6663" width="4.7109375" style="542" customWidth="1"/>
    <col min="6664" max="6664" width="19" style="542" customWidth="1"/>
    <col min="6665" max="6665" width="11.140625" style="542"/>
    <col min="6666" max="6666" width="32.85546875" style="542" customWidth="1"/>
    <col min="6667" max="6667" width="37" style="542" customWidth="1"/>
    <col min="6668" max="6668" width="36.7109375" style="542" customWidth="1"/>
    <col min="6669" max="6669" width="11.140625" style="542"/>
    <col min="6670" max="6670" width="53.140625" style="542" customWidth="1"/>
    <col min="6671" max="6671" width="11.140625" style="542"/>
    <col min="6672" max="6672" width="14.42578125" style="542" customWidth="1"/>
    <col min="6673" max="6912" width="11.140625" style="542"/>
    <col min="6913" max="6913" width="8.7109375" style="542" customWidth="1"/>
    <col min="6914" max="6914" width="36.28515625" style="542" customWidth="1"/>
    <col min="6915" max="6915" width="8.7109375" style="542" customWidth="1"/>
    <col min="6916" max="6916" width="10.85546875" style="542" customWidth="1"/>
    <col min="6917" max="6917" width="15" style="542" customWidth="1"/>
    <col min="6918" max="6918" width="17.140625" style="542" customWidth="1"/>
    <col min="6919" max="6919" width="4.7109375" style="542" customWidth="1"/>
    <col min="6920" max="6920" width="19" style="542" customWidth="1"/>
    <col min="6921" max="6921" width="11.140625" style="542"/>
    <col min="6922" max="6922" width="32.85546875" style="542" customWidth="1"/>
    <col min="6923" max="6923" width="37" style="542" customWidth="1"/>
    <col min="6924" max="6924" width="36.7109375" style="542" customWidth="1"/>
    <col min="6925" max="6925" width="11.140625" style="542"/>
    <col min="6926" max="6926" width="53.140625" style="542" customWidth="1"/>
    <col min="6927" max="6927" width="11.140625" style="542"/>
    <col min="6928" max="6928" width="14.42578125" style="542" customWidth="1"/>
    <col min="6929" max="7168" width="11.140625" style="542"/>
    <col min="7169" max="7169" width="8.7109375" style="542" customWidth="1"/>
    <col min="7170" max="7170" width="36.28515625" style="542" customWidth="1"/>
    <col min="7171" max="7171" width="8.7109375" style="542" customWidth="1"/>
    <col min="7172" max="7172" width="10.85546875" style="542" customWidth="1"/>
    <col min="7173" max="7173" width="15" style="542" customWidth="1"/>
    <col min="7174" max="7174" width="17.140625" style="542" customWidth="1"/>
    <col min="7175" max="7175" width="4.7109375" style="542" customWidth="1"/>
    <col min="7176" max="7176" width="19" style="542" customWidth="1"/>
    <col min="7177" max="7177" width="11.140625" style="542"/>
    <col min="7178" max="7178" width="32.85546875" style="542" customWidth="1"/>
    <col min="7179" max="7179" width="37" style="542" customWidth="1"/>
    <col min="7180" max="7180" width="36.7109375" style="542" customWidth="1"/>
    <col min="7181" max="7181" width="11.140625" style="542"/>
    <col min="7182" max="7182" width="53.140625" style="542" customWidth="1"/>
    <col min="7183" max="7183" width="11.140625" style="542"/>
    <col min="7184" max="7184" width="14.42578125" style="542" customWidth="1"/>
    <col min="7185" max="7424" width="11.140625" style="542"/>
    <col min="7425" max="7425" width="8.7109375" style="542" customWidth="1"/>
    <col min="7426" max="7426" width="36.28515625" style="542" customWidth="1"/>
    <col min="7427" max="7427" width="8.7109375" style="542" customWidth="1"/>
    <col min="7428" max="7428" width="10.85546875" style="542" customWidth="1"/>
    <col min="7429" max="7429" width="15" style="542" customWidth="1"/>
    <col min="7430" max="7430" width="17.140625" style="542" customWidth="1"/>
    <col min="7431" max="7431" width="4.7109375" style="542" customWidth="1"/>
    <col min="7432" max="7432" width="19" style="542" customWidth="1"/>
    <col min="7433" max="7433" width="11.140625" style="542"/>
    <col min="7434" max="7434" width="32.85546875" style="542" customWidth="1"/>
    <col min="7435" max="7435" width="37" style="542" customWidth="1"/>
    <col min="7436" max="7436" width="36.7109375" style="542" customWidth="1"/>
    <col min="7437" max="7437" width="11.140625" style="542"/>
    <col min="7438" max="7438" width="53.140625" style="542" customWidth="1"/>
    <col min="7439" max="7439" width="11.140625" style="542"/>
    <col min="7440" max="7440" width="14.42578125" style="542" customWidth="1"/>
    <col min="7441" max="7680" width="11.140625" style="542"/>
    <col min="7681" max="7681" width="8.7109375" style="542" customWidth="1"/>
    <col min="7682" max="7682" width="36.28515625" style="542" customWidth="1"/>
    <col min="7683" max="7683" width="8.7109375" style="542" customWidth="1"/>
    <col min="7684" max="7684" width="10.85546875" style="542" customWidth="1"/>
    <col min="7685" max="7685" width="15" style="542" customWidth="1"/>
    <col min="7686" max="7686" width="17.140625" style="542" customWidth="1"/>
    <col min="7687" max="7687" width="4.7109375" style="542" customWidth="1"/>
    <col min="7688" max="7688" width="19" style="542" customWidth="1"/>
    <col min="7689" max="7689" width="11.140625" style="542"/>
    <col min="7690" max="7690" width="32.85546875" style="542" customWidth="1"/>
    <col min="7691" max="7691" width="37" style="542" customWidth="1"/>
    <col min="7692" max="7692" width="36.7109375" style="542" customWidth="1"/>
    <col min="7693" max="7693" width="11.140625" style="542"/>
    <col min="7694" max="7694" width="53.140625" style="542" customWidth="1"/>
    <col min="7695" max="7695" width="11.140625" style="542"/>
    <col min="7696" max="7696" width="14.42578125" style="542" customWidth="1"/>
    <col min="7697" max="7936" width="11.140625" style="542"/>
    <col min="7937" max="7937" width="8.7109375" style="542" customWidth="1"/>
    <col min="7938" max="7938" width="36.28515625" style="542" customWidth="1"/>
    <col min="7939" max="7939" width="8.7109375" style="542" customWidth="1"/>
    <col min="7940" max="7940" width="10.85546875" style="542" customWidth="1"/>
    <col min="7941" max="7941" width="15" style="542" customWidth="1"/>
    <col min="7942" max="7942" width="17.140625" style="542" customWidth="1"/>
    <col min="7943" max="7943" width="4.7109375" style="542" customWidth="1"/>
    <col min="7944" max="7944" width="19" style="542" customWidth="1"/>
    <col min="7945" max="7945" width="11.140625" style="542"/>
    <col min="7946" max="7946" width="32.85546875" style="542" customWidth="1"/>
    <col min="7947" max="7947" width="37" style="542" customWidth="1"/>
    <col min="7948" max="7948" width="36.7109375" style="542" customWidth="1"/>
    <col min="7949" max="7949" width="11.140625" style="542"/>
    <col min="7950" max="7950" width="53.140625" style="542" customWidth="1"/>
    <col min="7951" max="7951" width="11.140625" style="542"/>
    <col min="7952" max="7952" width="14.42578125" style="542" customWidth="1"/>
    <col min="7953" max="8192" width="11.140625" style="542"/>
    <col min="8193" max="8193" width="8.7109375" style="542" customWidth="1"/>
    <col min="8194" max="8194" width="36.28515625" style="542" customWidth="1"/>
    <col min="8195" max="8195" width="8.7109375" style="542" customWidth="1"/>
    <col min="8196" max="8196" width="10.85546875" style="542" customWidth="1"/>
    <col min="8197" max="8197" width="15" style="542" customWidth="1"/>
    <col min="8198" max="8198" width="17.140625" style="542" customWidth="1"/>
    <col min="8199" max="8199" width="4.7109375" style="542" customWidth="1"/>
    <col min="8200" max="8200" width="19" style="542" customWidth="1"/>
    <col min="8201" max="8201" width="11.140625" style="542"/>
    <col min="8202" max="8202" width="32.85546875" style="542" customWidth="1"/>
    <col min="8203" max="8203" width="37" style="542" customWidth="1"/>
    <col min="8204" max="8204" width="36.7109375" style="542" customWidth="1"/>
    <col min="8205" max="8205" width="11.140625" style="542"/>
    <col min="8206" max="8206" width="53.140625" style="542" customWidth="1"/>
    <col min="8207" max="8207" width="11.140625" style="542"/>
    <col min="8208" max="8208" width="14.42578125" style="542" customWidth="1"/>
    <col min="8209" max="8448" width="11.140625" style="542"/>
    <col min="8449" max="8449" width="8.7109375" style="542" customWidth="1"/>
    <col min="8450" max="8450" width="36.28515625" style="542" customWidth="1"/>
    <col min="8451" max="8451" width="8.7109375" style="542" customWidth="1"/>
    <col min="8452" max="8452" width="10.85546875" style="542" customWidth="1"/>
    <col min="8453" max="8453" width="15" style="542" customWidth="1"/>
    <col min="8454" max="8454" width="17.140625" style="542" customWidth="1"/>
    <col min="8455" max="8455" width="4.7109375" style="542" customWidth="1"/>
    <col min="8456" max="8456" width="19" style="542" customWidth="1"/>
    <col min="8457" max="8457" width="11.140625" style="542"/>
    <col min="8458" max="8458" width="32.85546875" style="542" customWidth="1"/>
    <col min="8459" max="8459" width="37" style="542" customWidth="1"/>
    <col min="8460" max="8460" width="36.7109375" style="542" customWidth="1"/>
    <col min="8461" max="8461" width="11.140625" style="542"/>
    <col min="8462" max="8462" width="53.140625" style="542" customWidth="1"/>
    <col min="8463" max="8463" width="11.140625" style="542"/>
    <col min="8464" max="8464" width="14.42578125" style="542" customWidth="1"/>
    <col min="8465" max="8704" width="11.140625" style="542"/>
    <col min="8705" max="8705" width="8.7109375" style="542" customWidth="1"/>
    <col min="8706" max="8706" width="36.28515625" style="542" customWidth="1"/>
    <col min="8707" max="8707" width="8.7109375" style="542" customWidth="1"/>
    <col min="8708" max="8708" width="10.85546875" style="542" customWidth="1"/>
    <col min="8709" max="8709" width="15" style="542" customWidth="1"/>
    <col min="8710" max="8710" width="17.140625" style="542" customWidth="1"/>
    <col min="8711" max="8711" width="4.7109375" style="542" customWidth="1"/>
    <col min="8712" max="8712" width="19" style="542" customWidth="1"/>
    <col min="8713" max="8713" width="11.140625" style="542"/>
    <col min="8714" max="8714" width="32.85546875" style="542" customWidth="1"/>
    <col min="8715" max="8715" width="37" style="542" customWidth="1"/>
    <col min="8716" max="8716" width="36.7109375" style="542" customWidth="1"/>
    <col min="8717" max="8717" width="11.140625" style="542"/>
    <col min="8718" max="8718" width="53.140625" style="542" customWidth="1"/>
    <col min="8719" max="8719" width="11.140625" style="542"/>
    <col min="8720" max="8720" width="14.42578125" style="542" customWidth="1"/>
    <col min="8721" max="8960" width="11.140625" style="542"/>
    <col min="8961" max="8961" width="8.7109375" style="542" customWidth="1"/>
    <col min="8962" max="8962" width="36.28515625" style="542" customWidth="1"/>
    <col min="8963" max="8963" width="8.7109375" style="542" customWidth="1"/>
    <col min="8964" max="8964" width="10.85546875" style="542" customWidth="1"/>
    <col min="8965" max="8965" width="15" style="542" customWidth="1"/>
    <col min="8966" max="8966" width="17.140625" style="542" customWidth="1"/>
    <col min="8967" max="8967" width="4.7109375" style="542" customWidth="1"/>
    <col min="8968" max="8968" width="19" style="542" customWidth="1"/>
    <col min="8969" max="8969" width="11.140625" style="542"/>
    <col min="8970" max="8970" width="32.85546875" style="542" customWidth="1"/>
    <col min="8971" max="8971" width="37" style="542" customWidth="1"/>
    <col min="8972" max="8972" width="36.7109375" style="542" customWidth="1"/>
    <col min="8973" max="8973" width="11.140625" style="542"/>
    <col min="8974" max="8974" width="53.140625" style="542" customWidth="1"/>
    <col min="8975" max="8975" width="11.140625" style="542"/>
    <col min="8976" max="8976" width="14.42578125" style="542" customWidth="1"/>
    <col min="8977" max="9216" width="11.140625" style="542"/>
    <col min="9217" max="9217" width="8.7109375" style="542" customWidth="1"/>
    <col min="9218" max="9218" width="36.28515625" style="542" customWidth="1"/>
    <col min="9219" max="9219" width="8.7109375" style="542" customWidth="1"/>
    <col min="9220" max="9220" width="10.85546875" style="542" customWidth="1"/>
    <col min="9221" max="9221" width="15" style="542" customWidth="1"/>
    <col min="9222" max="9222" width="17.140625" style="542" customWidth="1"/>
    <col min="9223" max="9223" width="4.7109375" style="542" customWidth="1"/>
    <col min="9224" max="9224" width="19" style="542" customWidth="1"/>
    <col min="9225" max="9225" width="11.140625" style="542"/>
    <col min="9226" max="9226" width="32.85546875" style="542" customWidth="1"/>
    <col min="9227" max="9227" width="37" style="542" customWidth="1"/>
    <col min="9228" max="9228" width="36.7109375" style="542" customWidth="1"/>
    <col min="9229" max="9229" width="11.140625" style="542"/>
    <col min="9230" max="9230" width="53.140625" style="542" customWidth="1"/>
    <col min="9231" max="9231" width="11.140625" style="542"/>
    <col min="9232" max="9232" width="14.42578125" style="542" customWidth="1"/>
    <col min="9233" max="9472" width="11.140625" style="542"/>
    <col min="9473" max="9473" width="8.7109375" style="542" customWidth="1"/>
    <col min="9474" max="9474" width="36.28515625" style="542" customWidth="1"/>
    <col min="9475" max="9475" width="8.7109375" style="542" customWidth="1"/>
    <col min="9476" max="9476" width="10.85546875" style="542" customWidth="1"/>
    <col min="9477" max="9477" width="15" style="542" customWidth="1"/>
    <col min="9478" max="9478" width="17.140625" style="542" customWidth="1"/>
    <col min="9479" max="9479" width="4.7109375" style="542" customWidth="1"/>
    <col min="9480" max="9480" width="19" style="542" customWidth="1"/>
    <col min="9481" max="9481" width="11.140625" style="542"/>
    <col min="9482" max="9482" width="32.85546875" style="542" customWidth="1"/>
    <col min="9483" max="9483" width="37" style="542" customWidth="1"/>
    <col min="9484" max="9484" width="36.7109375" style="542" customWidth="1"/>
    <col min="9485" max="9485" width="11.140625" style="542"/>
    <col min="9486" max="9486" width="53.140625" style="542" customWidth="1"/>
    <col min="9487" max="9487" width="11.140625" style="542"/>
    <col min="9488" max="9488" width="14.42578125" style="542" customWidth="1"/>
    <col min="9489" max="9728" width="11.140625" style="542"/>
    <col min="9729" max="9729" width="8.7109375" style="542" customWidth="1"/>
    <col min="9730" max="9730" width="36.28515625" style="542" customWidth="1"/>
    <col min="9731" max="9731" width="8.7109375" style="542" customWidth="1"/>
    <col min="9732" max="9732" width="10.85546875" style="542" customWidth="1"/>
    <col min="9733" max="9733" width="15" style="542" customWidth="1"/>
    <col min="9734" max="9734" width="17.140625" style="542" customWidth="1"/>
    <col min="9735" max="9735" width="4.7109375" style="542" customWidth="1"/>
    <col min="9736" max="9736" width="19" style="542" customWidth="1"/>
    <col min="9737" max="9737" width="11.140625" style="542"/>
    <col min="9738" max="9738" width="32.85546875" style="542" customWidth="1"/>
    <col min="9739" max="9739" width="37" style="542" customWidth="1"/>
    <col min="9740" max="9740" width="36.7109375" style="542" customWidth="1"/>
    <col min="9741" max="9741" width="11.140625" style="542"/>
    <col min="9742" max="9742" width="53.140625" style="542" customWidth="1"/>
    <col min="9743" max="9743" width="11.140625" style="542"/>
    <col min="9744" max="9744" width="14.42578125" style="542" customWidth="1"/>
    <col min="9745" max="9984" width="11.140625" style="542"/>
    <col min="9985" max="9985" width="8.7109375" style="542" customWidth="1"/>
    <col min="9986" max="9986" width="36.28515625" style="542" customWidth="1"/>
    <col min="9987" max="9987" width="8.7109375" style="542" customWidth="1"/>
    <col min="9988" max="9988" width="10.85546875" style="542" customWidth="1"/>
    <col min="9989" max="9989" width="15" style="542" customWidth="1"/>
    <col min="9990" max="9990" width="17.140625" style="542" customWidth="1"/>
    <col min="9991" max="9991" width="4.7109375" style="542" customWidth="1"/>
    <col min="9992" max="9992" width="19" style="542" customWidth="1"/>
    <col min="9993" max="9993" width="11.140625" style="542"/>
    <col min="9994" max="9994" width="32.85546875" style="542" customWidth="1"/>
    <col min="9995" max="9995" width="37" style="542" customWidth="1"/>
    <col min="9996" max="9996" width="36.7109375" style="542" customWidth="1"/>
    <col min="9997" max="9997" width="11.140625" style="542"/>
    <col min="9998" max="9998" width="53.140625" style="542" customWidth="1"/>
    <col min="9999" max="9999" width="11.140625" style="542"/>
    <col min="10000" max="10000" width="14.42578125" style="542" customWidth="1"/>
    <col min="10001" max="10240" width="11.140625" style="542"/>
    <col min="10241" max="10241" width="8.7109375" style="542" customWidth="1"/>
    <col min="10242" max="10242" width="36.28515625" style="542" customWidth="1"/>
    <col min="10243" max="10243" width="8.7109375" style="542" customWidth="1"/>
    <col min="10244" max="10244" width="10.85546875" style="542" customWidth="1"/>
    <col min="10245" max="10245" width="15" style="542" customWidth="1"/>
    <col min="10246" max="10246" width="17.140625" style="542" customWidth="1"/>
    <col min="10247" max="10247" width="4.7109375" style="542" customWidth="1"/>
    <col min="10248" max="10248" width="19" style="542" customWidth="1"/>
    <col min="10249" max="10249" width="11.140625" style="542"/>
    <col min="10250" max="10250" width="32.85546875" style="542" customWidth="1"/>
    <col min="10251" max="10251" width="37" style="542" customWidth="1"/>
    <col min="10252" max="10252" width="36.7109375" style="542" customWidth="1"/>
    <col min="10253" max="10253" width="11.140625" style="542"/>
    <col min="10254" max="10254" width="53.140625" style="542" customWidth="1"/>
    <col min="10255" max="10255" width="11.140625" style="542"/>
    <col min="10256" max="10256" width="14.42578125" style="542" customWidth="1"/>
    <col min="10257" max="10496" width="11.140625" style="542"/>
    <col min="10497" max="10497" width="8.7109375" style="542" customWidth="1"/>
    <col min="10498" max="10498" width="36.28515625" style="542" customWidth="1"/>
    <col min="10499" max="10499" width="8.7109375" style="542" customWidth="1"/>
    <col min="10500" max="10500" width="10.85546875" style="542" customWidth="1"/>
    <col min="10501" max="10501" width="15" style="542" customWidth="1"/>
    <col min="10502" max="10502" width="17.140625" style="542" customWidth="1"/>
    <col min="10503" max="10503" width="4.7109375" style="542" customWidth="1"/>
    <col min="10504" max="10504" width="19" style="542" customWidth="1"/>
    <col min="10505" max="10505" width="11.140625" style="542"/>
    <col min="10506" max="10506" width="32.85546875" style="542" customWidth="1"/>
    <col min="10507" max="10507" width="37" style="542" customWidth="1"/>
    <col min="10508" max="10508" width="36.7109375" style="542" customWidth="1"/>
    <col min="10509" max="10509" width="11.140625" style="542"/>
    <col min="10510" max="10510" width="53.140625" style="542" customWidth="1"/>
    <col min="10511" max="10511" width="11.140625" style="542"/>
    <col min="10512" max="10512" width="14.42578125" style="542" customWidth="1"/>
    <col min="10513" max="10752" width="11.140625" style="542"/>
    <col min="10753" max="10753" width="8.7109375" style="542" customWidth="1"/>
    <col min="10754" max="10754" width="36.28515625" style="542" customWidth="1"/>
    <col min="10755" max="10755" width="8.7109375" style="542" customWidth="1"/>
    <col min="10756" max="10756" width="10.85546875" style="542" customWidth="1"/>
    <col min="10757" max="10757" width="15" style="542" customWidth="1"/>
    <col min="10758" max="10758" width="17.140625" style="542" customWidth="1"/>
    <col min="10759" max="10759" width="4.7109375" style="542" customWidth="1"/>
    <col min="10760" max="10760" width="19" style="542" customWidth="1"/>
    <col min="10761" max="10761" width="11.140625" style="542"/>
    <col min="10762" max="10762" width="32.85546875" style="542" customWidth="1"/>
    <col min="10763" max="10763" width="37" style="542" customWidth="1"/>
    <col min="10764" max="10764" width="36.7109375" style="542" customWidth="1"/>
    <col min="10765" max="10765" width="11.140625" style="542"/>
    <col min="10766" max="10766" width="53.140625" style="542" customWidth="1"/>
    <col min="10767" max="10767" width="11.140625" style="542"/>
    <col min="10768" max="10768" width="14.42578125" style="542" customWidth="1"/>
    <col min="10769" max="11008" width="11.140625" style="542"/>
    <col min="11009" max="11009" width="8.7109375" style="542" customWidth="1"/>
    <col min="11010" max="11010" width="36.28515625" style="542" customWidth="1"/>
    <col min="11011" max="11011" width="8.7109375" style="542" customWidth="1"/>
    <col min="11012" max="11012" width="10.85546875" style="542" customWidth="1"/>
    <col min="11013" max="11013" width="15" style="542" customWidth="1"/>
    <col min="11014" max="11014" width="17.140625" style="542" customWidth="1"/>
    <col min="11015" max="11015" width="4.7109375" style="542" customWidth="1"/>
    <col min="11016" max="11016" width="19" style="542" customWidth="1"/>
    <col min="11017" max="11017" width="11.140625" style="542"/>
    <col min="11018" max="11018" width="32.85546875" style="542" customWidth="1"/>
    <col min="11019" max="11019" width="37" style="542" customWidth="1"/>
    <col min="11020" max="11020" width="36.7109375" style="542" customWidth="1"/>
    <col min="11021" max="11021" width="11.140625" style="542"/>
    <col min="11022" max="11022" width="53.140625" style="542" customWidth="1"/>
    <col min="11023" max="11023" width="11.140625" style="542"/>
    <col min="11024" max="11024" width="14.42578125" style="542" customWidth="1"/>
    <col min="11025" max="11264" width="11.140625" style="542"/>
    <col min="11265" max="11265" width="8.7109375" style="542" customWidth="1"/>
    <col min="11266" max="11266" width="36.28515625" style="542" customWidth="1"/>
    <col min="11267" max="11267" width="8.7109375" style="542" customWidth="1"/>
    <col min="11268" max="11268" width="10.85546875" style="542" customWidth="1"/>
    <col min="11269" max="11269" width="15" style="542" customWidth="1"/>
    <col min="11270" max="11270" width="17.140625" style="542" customWidth="1"/>
    <col min="11271" max="11271" width="4.7109375" style="542" customWidth="1"/>
    <col min="11272" max="11272" width="19" style="542" customWidth="1"/>
    <col min="11273" max="11273" width="11.140625" style="542"/>
    <col min="11274" max="11274" width="32.85546875" style="542" customWidth="1"/>
    <col min="11275" max="11275" width="37" style="542" customWidth="1"/>
    <col min="11276" max="11276" width="36.7109375" style="542" customWidth="1"/>
    <col min="11277" max="11277" width="11.140625" style="542"/>
    <col min="11278" max="11278" width="53.140625" style="542" customWidth="1"/>
    <col min="11279" max="11279" width="11.140625" style="542"/>
    <col min="11280" max="11280" width="14.42578125" style="542" customWidth="1"/>
    <col min="11281" max="11520" width="11.140625" style="542"/>
    <col min="11521" max="11521" width="8.7109375" style="542" customWidth="1"/>
    <col min="11522" max="11522" width="36.28515625" style="542" customWidth="1"/>
    <col min="11523" max="11523" width="8.7109375" style="542" customWidth="1"/>
    <col min="11524" max="11524" width="10.85546875" style="542" customWidth="1"/>
    <col min="11525" max="11525" width="15" style="542" customWidth="1"/>
    <col min="11526" max="11526" width="17.140625" style="542" customWidth="1"/>
    <col min="11527" max="11527" width="4.7109375" style="542" customWidth="1"/>
    <col min="11528" max="11528" width="19" style="542" customWidth="1"/>
    <col min="11529" max="11529" width="11.140625" style="542"/>
    <col min="11530" max="11530" width="32.85546875" style="542" customWidth="1"/>
    <col min="11531" max="11531" width="37" style="542" customWidth="1"/>
    <col min="11532" max="11532" width="36.7109375" style="542" customWidth="1"/>
    <col min="11533" max="11533" width="11.140625" style="542"/>
    <col min="11534" max="11534" width="53.140625" style="542" customWidth="1"/>
    <col min="11535" max="11535" width="11.140625" style="542"/>
    <col min="11536" max="11536" width="14.42578125" style="542" customWidth="1"/>
    <col min="11537" max="11776" width="11.140625" style="542"/>
    <col min="11777" max="11777" width="8.7109375" style="542" customWidth="1"/>
    <col min="11778" max="11778" width="36.28515625" style="542" customWidth="1"/>
    <col min="11779" max="11779" width="8.7109375" style="542" customWidth="1"/>
    <col min="11780" max="11780" width="10.85546875" style="542" customWidth="1"/>
    <col min="11781" max="11781" width="15" style="542" customWidth="1"/>
    <col min="11782" max="11782" width="17.140625" style="542" customWidth="1"/>
    <col min="11783" max="11783" width="4.7109375" style="542" customWidth="1"/>
    <col min="11784" max="11784" width="19" style="542" customWidth="1"/>
    <col min="11785" max="11785" width="11.140625" style="542"/>
    <col min="11786" max="11786" width="32.85546875" style="542" customWidth="1"/>
    <col min="11787" max="11787" width="37" style="542" customWidth="1"/>
    <col min="11788" max="11788" width="36.7109375" style="542" customWidth="1"/>
    <col min="11789" max="11789" width="11.140625" style="542"/>
    <col min="11790" max="11790" width="53.140625" style="542" customWidth="1"/>
    <col min="11791" max="11791" width="11.140625" style="542"/>
    <col min="11792" max="11792" width="14.42578125" style="542" customWidth="1"/>
    <col min="11793" max="12032" width="11.140625" style="542"/>
    <col min="12033" max="12033" width="8.7109375" style="542" customWidth="1"/>
    <col min="12034" max="12034" width="36.28515625" style="542" customWidth="1"/>
    <col min="12035" max="12035" width="8.7109375" style="542" customWidth="1"/>
    <col min="12036" max="12036" width="10.85546875" style="542" customWidth="1"/>
    <col min="12037" max="12037" width="15" style="542" customWidth="1"/>
    <col min="12038" max="12038" width="17.140625" style="542" customWidth="1"/>
    <col min="12039" max="12039" width="4.7109375" style="542" customWidth="1"/>
    <col min="12040" max="12040" width="19" style="542" customWidth="1"/>
    <col min="12041" max="12041" width="11.140625" style="542"/>
    <col min="12042" max="12042" width="32.85546875" style="542" customWidth="1"/>
    <col min="12043" max="12043" width="37" style="542" customWidth="1"/>
    <col min="12044" max="12044" width="36.7109375" style="542" customWidth="1"/>
    <col min="12045" max="12045" width="11.140625" style="542"/>
    <col min="12046" max="12046" width="53.140625" style="542" customWidth="1"/>
    <col min="12047" max="12047" width="11.140625" style="542"/>
    <col min="12048" max="12048" width="14.42578125" style="542" customWidth="1"/>
    <col min="12049" max="12288" width="11.140625" style="542"/>
    <col min="12289" max="12289" width="8.7109375" style="542" customWidth="1"/>
    <col min="12290" max="12290" width="36.28515625" style="542" customWidth="1"/>
    <col min="12291" max="12291" width="8.7109375" style="542" customWidth="1"/>
    <col min="12292" max="12292" width="10.85546875" style="542" customWidth="1"/>
    <col min="12293" max="12293" width="15" style="542" customWidth="1"/>
    <col min="12294" max="12294" width="17.140625" style="542" customWidth="1"/>
    <col min="12295" max="12295" width="4.7109375" style="542" customWidth="1"/>
    <col min="12296" max="12296" width="19" style="542" customWidth="1"/>
    <col min="12297" max="12297" width="11.140625" style="542"/>
    <col min="12298" max="12298" width="32.85546875" style="542" customWidth="1"/>
    <col min="12299" max="12299" width="37" style="542" customWidth="1"/>
    <col min="12300" max="12300" width="36.7109375" style="542" customWidth="1"/>
    <col min="12301" max="12301" width="11.140625" style="542"/>
    <col min="12302" max="12302" width="53.140625" style="542" customWidth="1"/>
    <col min="12303" max="12303" width="11.140625" style="542"/>
    <col min="12304" max="12304" width="14.42578125" style="542" customWidth="1"/>
    <col min="12305" max="12544" width="11.140625" style="542"/>
    <col min="12545" max="12545" width="8.7109375" style="542" customWidth="1"/>
    <col min="12546" max="12546" width="36.28515625" style="542" customWidth="1"/>
    <col min="12547" max="12547" width="8.7109375" style="542" customWidth="1"/>
    <col min="12548" max="12548" width="10.85546875" style="542" customWidth="1"/>
    <col min="12549" max="12549" width="15" style="542" customWidth="1"/>
    <col min="12550" max="12550" width="17.140625" style="542" customWidth="1"/>
    <col min="12551" max="12551" width="4.7109375" style="542" customWidth="1"/>
    <col min="12552" max="12552" width="19" style="542" customWidth="1"/>
    <col min="12553" max="12553" width="11.140625" style="542"/>
    <col min="12554" max="12554" width="32.85546875" style="542" customWidth="1"/>
    <col min="12555" max="12555" width="37" style="542" customWidth="1"/>
    <col min="12556" max="12556" width="36.7109375" style="542" customWidth="1"/>
    <col min="12557" max="12557" width="11.140625" style="542"/>
    <col min="12558" max="12558" width="53.140625" style="542" customWidth="1"/>
    <col min="12559" max="12559" width="11.140625" style="542"/>
    <col min="12560" max="12560" width="14.42578125" style="542" customWidth="1"/>
    <col min="12561" max="12800" width="11.140625" style="542"/>
    <col min="12801" max="12801" width="8.7109375" style="542" customWidth="1"/>
    <col min="12802" max="12802" width="36.28515625" style="542" customWidth="1"/>
    <col min="12803" max="12803" width="8.7109375" style="542" customWidth="1"/>
    <col min="12804" max="12804" width="10.85546875" style="542" customWidth="1"/>
    <col min="12805" max="12805" width="15" style="542" customWidth="1"/>
    <col min="12806" max="12806" width="17.140625" style="542" customWidth="1"/>
    <col min="12807" max="12807" width="4.7109375" style="542" customWidth="1"/>
    <col min="12808" max="12808" width="19" style="542" customWidth="1"/>
    <col min="12809" max="12809" width="11.140625" style="542"/>
    <col min="12810" max="12810" width="32.85546875" style="542" customWidth="1"/>
    <col min="12811" max="12811" width="37" style="542" customWidth="1"/>
    <col min="12812" max="12812" width="36.7109375" style="542" customWidth="1"/>
    <col min="12813" max="12813" width="11.140625" style="542"/>
    <col min="12814" max="12814" width="53.140625" style="542" customWidth="1"/>
    <col min="12815" max="12815" width="11.140625" style="542"/>
    <col min="12816" max="12816" width="14.42578125" style="542" customWidth="1"/>
    <col min="12817" max="13056" width="11.140625" style="542"/>
    <col min="13057" max="13057" width="8.7109375" style="542" customWidth="1"/>
    <col min="13058" max="13058" width="36.28515625" style="542" customWidth="1"/>
    <col min="13059" max="13059" width="8.7109375" style="542" customWidth="1"/>
    <col min="13060" max="13060" width="10.85546875" style="542" customWidth="1"/>
    <col min="13061" max="13061" width="15" style="542" customWidth="1"/>
    <col min="13062" max="13062" width="17.140625" style="542" customWidth="1"/>
    <col min="13063" max="13063" width="4.7109375" style="542" customWidth="1"/>
    <col min="13064" max="13064" width="19" style="542" customWidth="1"/>
    <col min="13065" max="13065" width="11.140625" style="542"/>
    <col min="13066" max="13066" width="32.85546875" style="542" customWidth="1"/>
    <col min="13067" max="13067" width="37" style="542" customWidth="1"/>
    <col min="13068" max="13068" width="36.7109375" style="542" customWidth="1"/>
    <col min="13069" max="13069" width="11.140625" style="542"/>
    <col min="13070" max="13070" width="53.140625" style="542" customWidth="1"/>
    <col min="13071" max="13071" width="11.140625" style="542"/>
    <col min="13072" max="13072" width="14.42578125" style="542" customWidth="1"/>
    <col min="13073" max="13312" width="11.140625" style="542"/>
    <col min="13313" max="13313" width="8.7109375" style="542" customWidth="1"/>
    <col min="13314" max="13314" width="36.28515625" style="542" customWidth="1"/>
    <col min="13315" max="13315" width="8.7109375" style="542" customWidth="1"/>
    <col min="13316" max="13316" width="10.85546875" style="542" customWidth="1"/>
    <col min="13317" max="13317" width="15" style="542" customWidth="1"/>
    <col min="13318" max="13318" width="17.140625" style="542" customWidth="1"/>
    <col min="13319" max="13319" width="4.7109375" style="542" customWidth="1"/>
    <col min="13320" max="13320" width="19" style="542" customWidth="1"/>
    <col min="13321" max="13321" width="11.140625" style="542"/>
    <col min="13322" max="13322" width="32.85546875" style="542" customWidth="1"/>
    <col min="13323" max="13323" width="37" style="542" customWidth="1"/>
    <col min="13324" max="13324" width="36.7109375" style="542" customWidth="1"/>
    <col min="13325" max="13325" width="11.140625" style="542"/>
    <col min="13326" max="13326" width="53.140625" style="542" customWidth="1"/>
    <col min="13327" max="13327" width="11.140625" style="542"/>
    <col min="13328" max="13328" width="14.42578125" style="542" customWidth="1"/>
    <col min="13329" max="13568" width="11.140625" style="542"/>
    <col min="13569" max="13569" width="8.7109375" style="542" customWidth="1"/>
    <col min="13570" max="13570" width="36.28515625" style="542" customWidth="1"/>
    <col min="13571" max="13571" width="8.7109375" style="542" customWidth="1"/>
    <col min="13572" max="13572" width="10.85546875" style="542" customWidth="1"/>
    <col min="13573" max="13573" width="15" style="542" customWidth="1"/>
    <col min="13574" max="13574" width="17.140625" style="542" customWidth="1"/>
    <col min="13575" max="13575" width="4.7109375" style="542" customWidth="1"/>
    <col min="13576" max="13576" width="19" style="542" customWidth="1"/>
    <col min="13577" max="13577" width="11.140625" style="542"/>
    <col min="13578" max="13578" width="32.85546875" style="542" customWidth="1"/>
    <col min="13579" max="13579" width="37" style="542" customWidth="1"/>
    <col min="13580" max="13580" width="36.7109375" style="542" customWidth="1"/>
    <col min="13581" max="13581" width="11.140625" style="542"/>
    <col min="13582" max="13582" width="53.140625" style="542" customWidth="1"/>
    <col min="13583" max="13583" width="11.140625" style="542"/>
    <col min="13584" max="13584" width="14.42578125" style="542" customWidth="1"/>
    <col min="13585" max="13824" width="11.140625" style="542"/>
    <col min="13825" max="13825" width="8.7109375" style="542" customWidth="1"/>
    <col min="13826" max="13826" width="36.28515625" style="542" customWidth="1"/>
    <col min="13827" max="13827" width="8.7109375" style="542" customWidth="1"/>
    <col min="13828" max="13828" width="10.85546875" style="542" customWidth="1"/>
    <col min="13829" max="13829" width="15" style="542" customWidth="1"/>
    <col min="13830" max="13830" width="17.140625" style="542" customWidth="1"/>
    <col min="13831" max="13831" width="4.7109375" style="542" customWidth="1"/>
    <col min="13832" max="13832" width="19" style="542" customWidth="1"/>
    <col min="13833" max="13833" width="11.140625" style="542"/>
    <col min="13834" max="13834" width="32.85546875" style="542" customWidth="1"/>
    <col min="13835" max="13835" width="37" style="542" customWidth="1"/>
    <col min="13836" max="13836" width="36.7109375" style="542" customWidth="1"/>
    <col min="13837" max="13837" width="11.140625" style="542"/>
    <col min="13838" max="13838" width="53.140625" style="542" customWidth="1"/>
    <col min="13839" max="13839" width="11.140625" style="542"/>
    <col min="13840" max="13840" width="14.42578125" style="542" customWidth="1"/>
    <col min="13841" max="14080" width="11.140625" style="542"/>
    <col min="14081" max="14081" width="8.7109375" style="542" customWidth="1"/>
    <col min="14082" max="14082" width="36.28515625" style="542" customWidth="1"/>
    <col min="14083" max="14083" width="8.7109375" style="542" customWidth="1"/>
    <col min="14084" max="14084" width="10.85546875" style="542" customWidth="1"/>
    <col min="14085" max="14085" width="15" style="542" customWidth="1"/>
    <col min="14086" max="14086" width="17.140625" style="542" customWidth="1"/>
    <col min="14087" max="14087" width="4.7109375" style="542" customWidth="1"/>
    <col min="14088" max="14088" width="19" style="542" customWidth="1"/>
    <col min="14089" max="14089" width="11.140625" style="542"/>
    <col min="14090" max="14090" width="32.85546875" style="542" customWidth="1"/>
    <col min="14091" max="14091" width="37" style="542" customWidth="1"/>
    <col min="14092" max="14092" width="36.7109375" style="542" customWidth="1"/>
    <col min="14093" max="14093" width="11.140625" style="542"/>
    <col min="14094" max="14094" width="53.140625" style="542" customWidth="1"/>
    <col min="14095" max="14095" width="11.140625" style="542"/>
    <col min="14096" max="14096" width="14.42578125" style="542" customWidth="1"/>
    <col min="14097" max="14336" width="11.140625" style="542"/>
    <col min="14337" max="14337" width="8.7109375" style="542" customWidth="1"/>
    <col min="14338" max="14338" width="36.28515625" style="542" customWidth="1"/>
    <col min="14339" max="14339" width="8.7109375" style="542" customWidth="1"/>
    <col min="14340" max="14340" width="10.85546875" style="542" customWidth="1"/>
    <col min="14341" max="14341" width="15" style="542" customWidth="1"/>
    <col min="14342" max="14342" width="17.140625" style="542" customWidth="1"/>
    <col min="14343" max="14343" width="4.7109375" style="542" customWidth="1"/>
    <col min="14344" max="14344" width="19" style="542" customWidth="1"/>
    <col min="14345" max="14345" width="11.140625" style="542"/>
    <col min="14346" max="14346" width="32.85546875" style="542" customWidth="1"/>
    <col min="14347" max="14347" width="37" style="542" customWidth="1"/>
    <col min="14348" max="14348" width="36.7109375" style="542" customWidth="1"/>
    <col min="14349" max="14349" width="11.140625" style="542"/>
    <col min="14350" max="14350" width="53.140625" style="542" customWidth="1"/>
    <col min="14351" max="14351" width="11.140625" style="542"/>
    <col min="14352" max="14352" width="14.42578125" style="542" customWidth="1"/>
    <col min="14353" max="14592" width="11.140625" style="542"/>
    <col min="14593" max="14593" width="8.7109375" style="542" customWidth="1"/>
    <col min="14594" max="14594" width="36.28515625" style="542" customWidth="1"/>
    <col min="14595" max="14595" width="8.7109375" style="542" customWidth="1"/>
    <col min="14596" max="14596" width="10.85546875" style="542" customWidth="1"/>
    <col min="14597" max="14597" width="15" style="542" customWidth="1"/>
    <col min="14598" max="14598" width="17.140625" style="542" customWidth="1"/>
    <col min="14599" max="14599" width="4.7109375" style="542" customWidth="1"/>
    <col min="14600" max="14600" width="19" style="542" customWidth="1"/>
    <col min="14601" max="14601" width="11.140625" style="542"/>
    <col min="14602" max="14602" width="32.85546875" style="542" customWidth="1"/>
    <col min="14603" max="14603" width="37" style="542" customWidth="1"/>
    <col min="14604" max="14604" width="36.7109375" style="542" customWidth="1"/>
    <col min="14605" max="14605" width="11.140625" style="542"/>
    <col min="14606" max="14606" width="53.140625" style="542" customWidth="1"/>
    <col min="14607" max="14607" width="11.140625" style="542"/>
    <col min="14608" max="14608" width="14.42578125" style="542" customWidth="1"/>
    <col min="14609" max="14848" width="11.140625" style="542"/>
    <col min="14849" max="14849" width="8.7109375" style="542" customWidth="1"/>
    <col min="14850" max="14850" width="36.28515625" style="542" customWidth="1"/>
    <col min="14851" max="14851" width="8.7109375" style="542" customWidth="1"/>
    <col min="14852" max="14852" width="10.85546875" style="542" customWidth="1"/>
    <col min="14853" max="14853" width="15" style="542" customWidth="1"/>
    <col min="14854" max="14854" width="17.140625" style="542" customWidth="1"/>
    <col min="14855" max="14855" width="4.7109375" style="542" customWidth="1"/>
    <col min="14856" max="14856" width="19" style="542" customWidth="1"/>
    <col min="14857" max="14857" width="11.140625" style="542"/>
    <col min="14858" max="14858" width="32.85546875" style="542" customWidth="1"/>
    <col min="14859" max="14859" width="37" style="542" customWidth="1"/>
    <col min="14860" max="14860" width="36.7109375" style="542" customWidth="1"/>
    <col min="14861" max="14861" width="11.140625" style="542"/>
    <col min="14862" max="14862" width="53.140625" style="542" customWidth="1"/>
    <col min="14863" max="14863" width="11.140625" style="542"/>
    <col min="14864" max="14864" width="14.42578125" style="542" customWidth="1"/>
    <col min="14865" max="15104" width="11.140625" style="542"/>
    <col min="15105" max="15105" width="8.7109375" style="542" customWidth="1"/>
    <col min="15106" max="15106" width="36.28515625" style="542" customWidth="1"/>
    <col min="15107" max="15107" width="8.7109375" style="542" customWidth="1"/>
    <col min="15108" max="15108" width="10.85546875" style="542" customWidth="1"/>
    <col min="15109" max="15109" width="15" style="542" customWidth="1"/>
    <col min="15110" max="15110" width="17.140625" style="542" customWidth="1"/>
    <col min="15111" max="15111" width="4.7109375" style="542" customWidth="1"/>
    <col min="15112" max="15112" width="19" style="542" customWidth="1"/>
    <col min="15113" max="15113" width="11.140625" style="542"/>
    <col min="15114" max="15114" width="32.85546875" style="542" customWidth="1"/>
    <col min="15115" max="15115" width="37" style="542" customWidth="1"/>
    <col min="15116" max="15116" width="36.7109375" style="542" customWidth="1"/>
    <col min="15117" max="15117" width="11.140625" style="542"/>
    <col min="15118" max="15118" width="53.140625" style="542" customWidth="1"/>
    <col min="15119" max="15119" width="11.140625" style="542"/>
    <col min="15120" max="15120" width="14.42578125" style="542" customWidth="1"/>
    <col min="15121" max="15360" width="11.140625" style="542"/>
    <col min="15361" max="15361" width="8.7109375" style="542" customWidth="1"/>
    <col min="15362" max="15362" width="36.28515625" style="542" customWidth="1"/>
    <col min="15363" max="15363" width="8.7109375" style="542" customWidth="1"/>
    <col min="15364" max="15364" width="10.85546875" style="542" customWidth="1"/>
    <col min="15365" max="15365" width="15" style="542" customWidth="1"/>
    <col min="15366" max="15366" width="17.140625" style="542" customWidth="1"/>
    <col min="15367" max="15367" width="4.7109375" style="542" customWidth="1"/>
    <col min="15368" max="15368" width="19" style="542" customWidth="1"/>
    <col min="15369" max="15369" width="11.140625" style="542"/>
    <col min="15370" max="15370" width="32.85546875" style="542" customWidth="1"/>
    <col min="15371" max="15371" width="37" style="542" customWidth="1"/>
    <col min="15372" max="15372" width="36.7109375" style="542" customWidth="1"/>
    <col min="15373" max="15373" width="11.140625" style="542"/>
    <col min="15374" max="15374" width="53.140625" style="542" customWidth="1"/>
    <col min="15375" max="15375" width="11.140625" style="542"/>
    <col min="15376" max="15376" width="14.42578125" style="542" customWidth="1"/>
    <col min="15377" max="15616" width="11.140625" style="542"/>
    <col min="15617" max="15617" width="8.7109375" style="542" customWidth="1"/>
    <col min="15618" max="15618" width="36.28515625" style="542" customWidth="1"/>
    <col min="15619" max="15619" width="8.7109375" style="542" customWidth="1"/>
    <col min="15620" max="15620" width="10.85546875" style="542" customWidth="1"/>
    <col min="15621" max="15621" width="15" style="542" customWidth="1"/>
    <col min="15622" max="15622" width="17.140625" style="542" customWidth="1"/>
    <col min="15623" max="15623" width="4.7109375" style="542" customWidth="1"/>
    <col min="15624" max="15624" width="19" style="542" customWidth="1"/>
    <col min="15625" max="15625" width="11.140625" style="542"/>
    <col min="15626" max="15626" width="32.85546875" style="542" customWidth="1"/>
    <col min="15627" max="15627" width="37" style="542" customWidth="1"/>
    <col min="15628" max="15628" width="36.7109375" style="542" customWidth="1"/>
    <col min="15629" max="15629" width="11.140625" style="542"/>
    <col min="15630" max="15630" width="53.140625" style="542" customWidth="1"/>
    <col min="15631" max="15631" width="11.140625" style="542"/>
    <col min="15632" max="15632" width="14.42578125" style="542" customWidth="1"/>
    <col min="15633" max="15872" width="11.140625" style="542"/>
    <col min="15873" max="15873" width="8.7109375" style="542" customWidth="1"/>
    <col min="15874" max="15874" width="36.28515625" style="542" customWidth="1"/>
    <col min="15875" max="15875" width="8.7109375" style="542" customWidth="1"/>
    <col min="15876" max="15876" width="10.85546875" style="542" customWidth="1"/>
    <col min="15877" max="15877" width="15" style="542" customWidth="1"/>
    <col min="15878" max="15878" width="17.140625" style="542" customWidth="1"/>
    <col min="15879" max="15879" width="4.7109375" style="542" customWidth="1"/>
    <col min="15880" max="15880" width="19" style="542" customWidth="1"/>
    <col min="15881" max="15881" width="11.140625" style="542"/>
    <col min="15882" max="15882" width="32.85546875" style="542" customWidth="1"/>
    <col min="15883" max="15883" width="37" style="542" customWidth="1"/>
    <col min="15884" max="15884" width="36.7109375" style="542" customWidth="1"/>
    <col min="15885" max="15885" width="11.140625" style="542"/>
    <col min="15886" max="15886" width="53.140625" style="542" customWidth="1"/>
    <col min="15887" max="15887" width="11.140625" style="542"/>
    <col min="15888" max="15888" width="14.42578125" style="542" customWidth="1"/>
    <col min="15889" max="16128" width="11.140625" style="542"/>
    <col min="16129" max="16129" width="8.7109375" style="542" customWidth="1"/>
    <col min="16130" max="16130" width="36.28515625" style="542" customWidth="1"/>
    <col min="16131" max="16131" width="8.7109375" style="542" customWidth="1"/>
    <col min="16132" max="16132" width="10.85546875" style="542" customWidth="1"/>
    <col min="16133" max="16133" width="15" style="542" customWidth="1"/>
    <col min="16134" max="16134" width="17.140625" style="542" customWidth="1"/>
    <col min="16135" max="16135" width="4.7109375" style="542" customWidth="1"/>
    <col min="16136" max="16136" width="19" style="542" customWidth="1"/>
    <col min="16137" max="16137" width="11.140625" style="542"/>
    <col min="16138" max="16138" width="32.85546875" style="542" customWidth="1"/>
    <col min="16139" max="16139" width="37" style="542" customWidth="1"/>
    <col min="16140" max="16140" width="36.7109375" style="542" customWidth="1"/>
    <col min="16141" max="16141" width="11.140625" style="542"/>
    <col min="16142" max="16142" width="53.140625" style="542" customWidth="1"/>
    <col min="16143" max="16143" width="11.140625" style="542"/>
    <col min="16144" max="16144" width="14.42578125" style="542" customWidth="1"/>
    <col min="16145" max="16384" width="11.140625" style="542"/>
  </cols>
  <sheetData>
    <row r="2" spans="1:16">
      <c r="A2" s="537" t="s">
        <v>423</v>
      </c>
      <c r="B2" s="538" t="s">
        <v>424</v>
      </c>
      <c r="C2" s="538"/>
      <c r="D2" s="539"/>
      <c r="E2" s="540"/>
      <c r="F2" s="541"/>
      <c r="P2" s="543"/>
    </row>
    <row r="3" spans="1:16">
      <c r="B3" s="538"/>
      <c r="C3" s="538"/>
      <c r="D3" s="539"/>
      <c r="E3" s="540"/>
      <c r="F3" s="541"/>
      <c r="P3" s="543"/>
    </row>
    <row r="5" spans="1:16" s="547" customFormat="1" ht="15.75" customHeight="1">
      <c r="A5" s="537" t="s">
        <v>425</v>
      </c>
      <c r="B5" s="538" t="s">
        <v>426</v>
      </c>
      <c r="C5" s="544"/>
      <c r="D5" s="539"/>
      <c r="E5" s="540"/>
      <c r="F5" s="545">
        <f>SUM(F158)</f>
        <v>0</v>
      </c>
      <c r="G5" s="546"/>
      <c r="J5" s="548"/>
      <c r="P5" s="543"/>
    </row>
    <row r="6" spans="1:16" s="547" customFormat="1" ht="15.75" customHeight="1">
      <c r="A6" s="537" t="s">
        <v>427</v>
      </c>
      <c r="B6" s="538" t="s">
        <v>428</v>
      </c>
      <c r="C6" s="538"/>
      <c r="D6" s="539"/>
      <c r="E6" s="540"/>
      <c r="F6" s="549">
        <f>SUM(F167)</f>
        <v>0</v>
      </c>
      <c r="G6" s="546"/>
      <c r="J6" s="548"/>
      <c r="P6" s="543"/>
    </row>
    <row r="7" spans="1:16" s="547" customFormat="1" ht="42" customHeight="1" thickBot="1">
      <c r="A7" s="550" t="s">
        <v>704</v>
      </c>
      <c r="B7" s="696" t="s">
        <v>307</v>
      </c>
      <c r="C7" s="696"/>
      <c r="D7" s="696"/>
      <c r="E7" s="697"/>
      <c r="F7" s="551">
        <f>0.1*SUM(F5:F6)</f>
        <v>0</v>
      </c>
      <c r="G7" s="546"/>
      <c r="J7" s="548"/>
      <c r="P7" s="543"/>
    </row>
    <row r="8" spans="1:16" s="559" customFormat="1" ht="20.25" customHeight="1" thickBot="1">
      <c r="A8" s="552"/>
      <c r="B8" s="553" t="s">
        <v>141</v>
      </c>
      <c r="C8" s="554"/>
      <c r="D8" s="555"/>
      <c r="E8" s="556"/>
      <c r="F8" s="557">
        <f>SUM(F5:F7)</f>
        <v>0</v>
      </c>
      <c r="G8" s="558"/>
      <c r="J8" s="560"/>
      <c r="P8" s="561"/>
    </row>
    <row r="9" spans="1:16">
      <c r="B9" s="544"/>
      <c r="C9" s="544"/>
      <c r="D9" s="539"/>
      <c r="E9" s="540"/>
      <c r="F9" s="541"/>
      <c r="J9" s="543"/>
      <c r="P9" s="543"/>
    </row>
    <row r="10" spans="1:16" s="547" customFormat="1" ht="15.75" thickBot="1">
      <c r="A10" s="537"/>
      <c r="B10" s="562"/>
      <c r="C10" s="562"/>
      <c r="D10" s="563"/>
      <c r="E10" s="564"/>
      <c r="F10" s="565"/>
      <c r="G10" s="542"/>
      <c r="P10" s="566"/>
    </row>
    <row r="11" spans="1:16" s="298" customFormat="1" ht="30.75" thickBot="1">
      <c r="A11" s="567" t="s">
        <v>60</v>
      </c>
      <c r="B11" s="568" t="s">
        <v>61</v>
      </c>
      <c r="C11" s="569" t="s">
        <v>429</v>
      </c>
      <c r="D11" s="570" t="s">
        <v>430</v>
      </c>
      <c r="E11" s="571" t="s">
        <v>431</v>
      </c>
      <c r="F11" s="571" t="s">
        <v>432</v>
      </c>
    </row>
    <row r="12" spans="1:16" s="547" customFormat="1">
      <c r="A12" s="537"/>
      <c r="B12" s="562"/>
      <c r="C12" s="562"/>
      <c r="D12" s="563"/>
      <c r="E12" s="564"/>
      <c r="F12" s="565"/>
      <c r="G12" s="542"/>
      <c r="P12" s="566"/>
    </row>
    <row r="13" spans="1:16" s="547" customFormat="1">
      <c r="A13" s="572" t="s">
        <v>433</v>
      </c>
      <c r="B13" s="544" t="s">
        <v>434</v>
      </c>
      <c r="C13" s="544"/>
      <c r="D13" s="539"/>
      <c r="E13" s="76"/>
      <c r="F13" s="541"/>
      <c r="G13" s="542"/>
      <c r="P13" s="543"/>
    </row>
    <row r="14" spans="1:16" s="547" customFormat="1">
      <c r="A14" s="537"/>
      <c r="B14" s="562"/>
      <c r="C14" s="562"/>
      <c r="D14" s="563"/>
      <c r="E14" s="75"/>
      <c r="F14" s="565"/>
      <c r="G14" s="542"/>
      <c r="P14" s="566"/>
    </row>
    <row r="15" spans="1:16">
      <c r="A15" s="573" t="s">
        <v>435</v>
      </c>
      <c r="B15" s="574" t="s">
        <v>51</v>
      </c>
      <c r="C15" s="574"/>
      <c r="D15" s="575"/>
      <c r="E15" s="83"/>
      <c r="F15" s="576"/>
      <c r="G15" s="547"/>
      <c r="P15" s="548"/>
    </row>
    <row r="16" spans="1:16" s="547" customFormat="1">
      <c r="A16" s="537"/>
      <c r="B16" s="562"/>
      <c r="C16" s="562"/>
      <c r="D16" s="563"/>
      <c r="E16" s="75"/>
      <c r="F16" s="565"/>
      <c r="G16" s="542"/>
      <c r="P16" s="566"/>
    </row>
    <row r="17" spans="1:18" s="547" customFormat="1">
      <c r="A17" s="572" t="s">
        <v>436</v>
      </c>
      <c r="B17" s="544" t="s">
        <v>437</v>
      </c>
      <c r="C17" s="544"/>
      <c r="D17" s="539"/>
      <c r="E17" s="76"/>
      <c r="F17" s="541"/>
      <c r="G17" s="542"/>
      <c r="P17" s="543"/>
    </row>
    <row r="18" spans="1:18" s="547" customFormat="1">
      <c r="A18" s="537"/>
      <c r="B18" s="562"/>
      <c r="C18" s="562"/>
      <c r="D18" s="563"/>
      <c r="E18" s="75"/>
      <c r="F18" s="565"/>
      <c r="G18" s="542"/>
      <c r="P18" s="566"/>
    </row>
    <row r="19" spans="1:18" s="547" customFormat="1" ht="54" customHeight="1">
      <c r="A19" s="577" t="s">
        <v>301</v>
      </c>
      <c r="B19" s="578" t="s">
        <v>438</v>
      </c>
      <c r="C19" s="579" t="s">
        <v>68</v>
      </c>
      <c r="D19" s="563">
        <v>5</v>
      </c>
      <c r="E19" s="73"/>
      <c r="F19" s="565">
        <f>D19*E19</f>
        <v>0</v>
      </c>
      <c r="G19" s="542"/>
      <c r="P19" s="566"/>
    </row>
    <row r="20" spans="1:18" s="547" customFormat="1">
      <c r="A20" s="580"/>
      <c r="B20" s="574"/>
      <c r="C20" s="574"/>
      <c r="D20" s="581"/>
      <c r="E20" s="74"/>
      <c r="F20" s="582"/>
      <c r="P20" s="548"/>
    </row>
    <row r="21" spans="1:18" s="585" customFormat="1" ht="28.5">
      <c r="A21" s="583" t="s">
        <v>302</v>
      </c>
      <c r="B21" s="584" t="s">
        <v>439</v>
      </c>
      <c r="C21" s="579" t="s">
        <v>68</v>
      </c>
      <c r="D21" s="563">
        <v>4</v>
      </c>
      <c r="E21" s="73"/>
      <c r="F21" s="565">
        <f>D21*E21</f>
        <v>0</v>
      </c>
      <c r="G21" s="547"/>
      <c r="J21" s="586"/>
      <c r="P21" s="548"/>
    </row>
    <row r="22" spans="1:18" s="585" customFormat="1" ht="12.75" customHeight="1">
      <c r="A22" s="583"/>
      <c r="B22" s="584"/>
      <c r="C22" s="579"/>
      <c r="D22" s="563"/>
      <c r="E22" s="73"/>
      <c r="F22" s="565"/>
      <c r="G22" s="547"/>
      <c r="J22" s="586"/>
      <c r="P22" s="548"/>
    </row>
    <row r="23" spans="1:18" s="585" customFormat="1" ht="85.5">
      <c r="A23" s="583" t="s">
        <v>440</v>
      </c>
      <c r="B23" s="584" t="s">
        <v>441</v>
      </c>
      <c r="C23" s="579" t="s">
        <v>68</v>
      </c>
      <c r="D23" s="563">
        <v>3</v>
      </c>
      <c r="E23" s="73"/>
      <c r="F23" s="565">
        <f>D23*E23</f>
        <v>0</v>
      </c>
      <c r="J23" s="586"/>
      <c r="P23" s="587"/>
    </row>
    <row r="24" spans="1:18" s="547" customFormat="1" ht="9" customHeight="1">
      <c r="A24" s="588"/>
      <c r="B24" s="586"/>
      <c r="C24" s="589"/>
      <c r="D24" s="590"/>
      <c r="E24" s="75"/>
      <c r="F24" s="591"/>
      <c r="G24" s="585"/>
      <c r="P24" s="587"/>
    </row>
    <row r="25" spans="1:18" s="547" customFormat="1" ht="16.5" customHeight="1">
      <c r="A25" s="573" t="s">
        <v>436</v>
      </c>
      <c r="B25" s="574" t="s">
        <v>442</v>
      </c>
      <c r="C25" s="592"/>
      <c r="D25" s="593"/>
      <c r="E25" s="76"/>
      <c r="F25" s="545">
        <f>SUM(F19:F23)</f>
        <v>0</v>
      </c>
      <c r="G25" s="594"/>
      <c r="H25" s="548"/>
      <c r="P25" s="543"/>
    </row>
    <row r="26" spans="1:18" s="547" customFormat="1">
      <c r="A26" s="537"/>
      <c r="B26" s="562"/>
      <c r="C26" s="562"/>
      <c r="D26" s="595"/>
      <c r="E26" s="78"/>
      <c r="F26" s="566"/>
      <c r="I26" s="542"/>
      <c r="R26" s="566"/>
    </row>
    <row r="27" spans="1:18" s="547" customFormat="1">
      <c r="A27" s="572" t="s">
        <v>443</v>
      </c>
      <c r="B27" s="544" t="s">
        <v>444</v>
      </c>
      <c r="C27" s="544"/>
      <c r="D27" s="596"/>
      <c r="E27" s="79"/>
      <c r="F27" s="543"/>
      <c r="I27" s="542"/>
      <c r="R27" s="543"/>
    </row>
    <row r="28" spans="1:18" s="547" customFormat="1">
      <c r="A28" s="537"/>
      <c r="B28" s="562"/>
      <c r="C28" s="562"/>
      <c r="D28" s="595"/>
      <c r="E28" s="78"/>
      <c r="F28" s="566"/>
      <c r="I28" s="542"/>
      <c r="R28" s="566"/>
    </row>
    <row r="29" spans="1:18" s="547" customFormat="1">
      <c r="A29" s="577" t="s">
        <v>301</v>
      </c>
      <c r="B29" s="578" t="s">
        <v>445</v>
      </c>
      <c r="C29" s="597" t="s">
        <v>6</v>
      </c>
      <c r="D29" s="595">
        <v>5</v>
      </c>
      <c r="E29" s="77"/>
      <c r="F29" s="566">
        <f>D29*E29</f>
        <v>0</v>
      </c>
      <c r="I29" s="542"/>
      <c r="R29" s="566"/>
    </row>
    <row r="30" spans="1:18" s="547" customFormat="1">
      <c r="A30" s="588"/>
      <c r="B30" s="586" t="s">
        <v>446</v>
      </c>
      <c r="C30" s="589"/>
      <c r="D30" s="598"/>
      <c r="E30" s="78"/>
      <c r="F30" s="587"/>
      <c r="I30" s="585"/>
      <c r="R30" s="587"/>
    </row>
    <row r="31" spans="1:18" s="547" customFormat="1">
      <c r="A31" s="588"/>
      <c r="B31" s="586"/>
      <c r="C31" s="589"/>
      <c r="D31" s="598"/>
      <c r="E31" s="78"/>
      <c r="F31" s="587"/>
      <c r="I31" s="585"/>
      <c r="R31" s="587"/>
    </row>
    <row r="32" spans="1:18" s="547" customFormat="1">
      <c r="A32" s="573" t="s">
        <v>443</v>
      </c>
      <c r="B32" s="574" t="s">
        <v>447</v>
      </c>
      <c r="C32" s="592"/>
      <c r="D32" s="599"/>
      <c r="E32" s="79"/>
      <c r="F32" s="600">
        <f>SUM(F29:F31)</f>
        <v>0</v>
      </c>
      <c r="I32" s="594"/>
      <c r="J32" s="548"/>
      <c r="R32" s="543"/>
    </row>
    <row r="33" spans="1:16">
      <c r="A33" s="601"/>
      <c r="B33" s="578"/>
      <c r="C33" s="579"/>
      <c r="D33" s="602"/>
      <c r="E33" s="73"/>
    </row>
    <row r="34" spans="1:16" s="547" customFormat="1">
      <c r="A34" s="588"/>
      <c r="B34" s="574"/>
      <c r="C34" s="592"/>
      <c r="D34" s="593"/>
      <c r="E34" s="76"/>
      <c r="F34" s="565"/>
      <c r="G34" s="594"/>
      <c r="H34" s="548"/>
      <c r="P34" s="543"/>
    </row>
    <row r="35" spans="1:16" s="547" customFormat="1">
      <c r="A35" s="603" t="s">
        <v>435</v>
      </c>
      <c r="B35" s="604" t="s">
        <v>448</v>
      </c>
      <c r="C35" s="604"/>
      <c r="D35" s="605"/>
      <c r="E35" s="80"/>
      <c r="F35" s="545">
        <f>SUM(F25+F32)</f>
        <v>0</v>
      </c>
      <c r="G35" s="542"/>
      <c r="P35" s="543"/>
    </row>
    <row r="36" spans="1:16" s="547" customFormat="1">
      <c r="A36" s="537"/>
      <c r="B36" s="544"/>
      <c r="C36" s="544"/>
      <c r="D36" s="539"/>
      <c r="E36" s="76"/>
      <c r="F36" s="541"/>
      <c r="G36" s="542"/>
      <c r="P36" s="543"/>
    </row>
    <row r="37" spans="1:16">
      <c r="A37" s="573" t="s">
        <v>449</v>
      </c>
      <c r="B37" s="574" t="s">
        <v>303</v>
      </c>
      <c r="C37" s="574"/>
      <c r="D37" s="575"/>
      <c r="E37" s="83"/>
      <c r="F37" s="576"/>
      <c r="G37" s="547"/>
      <c r="P37" s="548"/>
    </row>
    <row r="38" spans="1:16" s="547" customFormat="1">
      <c r="A38" s="537"/>
      <c r="B38" s="562"/>
      <c r="C38" s="562"/>
      <c r="D38" s="563"/>
      <c r="E38" s="75"/>
      <c r="F38" s="565"/>
      <c r="G38" s="542"/>
      <c r="P38" s="566"/>
    </row>
    <row r="39" spans="1:16" s="547" customFormat="1">
      <c r="A39" s="572" t="s">
        <v>450</v>
      </c>
      <c r="B39" s="544" t="s">
        <v>451</v>
      </c>
      <c r="C39" s="544"/>
      <c r="D39" s="539"/>
      <c r="E39" s="76"/>
      <c r="F39" s="541"/>
      <c r="G39" s="542"/>
      <c r="P39" s="543"/>
    </row>
    <row r="40" spans="1:16">
      <c r="A40" s="601"/>
      <c r="B40" s="578"/>
      <c r="C40" s="579"/>
      <c r="D40" s="602"/>
      <c r="E40" s="73"/>
    </row>
    <row r="41" spans="1:16" ht="42.75">
      <c r="A41" s="583" t="s">
        <v>301</v>
      </c>
      <c r="B41" s="578" t="s">
        <v>452</v>
      </c>
      <c r="C41" s="81" t="s">
        <v>453</v>
      </c>
      <c r="D41" s="82">
        <v>139</v>
      </c>
      <c r="E41" s="73"/>
      <c r="F41" s="565">
        <f>D41*E41</f>
        <v>0</v>
      </c>
    </row>
    <row r="42" spans="1:16">
      <c r="A42" s="583"/>
      <c r="B42" s="578"/>
      <c r="C42" s="579"/>
      <c r="D42" s="602"/>
      <c r="E42" s="73"/>
    </row>
    <row r="43" spans="1:16" ht="42.75">
      <c r="A43" s="583" t="s">
        <v>302</v>
      </c>
      <c r="B43" s="578" t="s">
        <v>454</v>
      </c>
      <c r="C43" s="81" t="s">
        <v>453</v>
      </c>
      <c r="D43" s="82">
        <v>5.6</v>
      </c>
      <c r="E43" s="73"/>
      <c r="F43" s="565">
        <f>D43*E43</f>
        <v>0</v>
      </c>
    </row>
    <row r="44" spans="1:16">
      <c r="A44" s="583"/>
      <c r="B44" s="578"/>
      <c r="C44" s="579"/>
      <c r="D44" s="602"/>
      <c r="E44" s="73"/>
    </row>
    <row r="45" spans="1:16" ht="57">
      <c r="A45" s="583" t="s">
        <v>440</v>
      </c>
      <c r="B45" s="578" t="s">
        <v>455</v>
      </c>
      <c r="C45" s="81" t="s">
        <v>453</v>
      </c>
      <c r="D45" s="82">
        <v>15.4</v>
      </c>
      <c r="E45" s="73"/>
      <c r="F45" s="565">
        <f>D45*E45</f>
        <v>0</v>
      </c>
    </row>
    <row r="46" spans="1:16" s="547" customFormat="1">
      <c r="A46" s="588"/>
      <c r="B46" s="586"/>
      <c r="C46" s="589"/>
      <c r="D46" s="590"/>
      <c r="E46" s="75"/>
      <c r="F46" s="591"/>
      <c r="G46" s="585"/>
      <c r="P46" s="587"/>
    </row>
    <row r="47" spans="1:16" s="547" customFormat="1">
      <c r="A47" s="573" t="s">
        <v>450</v>
      </c>
      <c r="B47" s="574" t="s">
        <v>456</v>
      </c>
      <c r="C47" s="592"/>
      <c r="D47" s="593"/>
      <c r="E47" s="76"/>
      <c r="F47" s="545">
        <f>SUM(F41:F45)</f>
        <v>0</v>
      </c>
      <c r="G47" s="594"/>
      <c r="H47" s="548"/>
      <c r="P47" s="543"/>
    </row>
    <row r="48" spans="1:16">
      <c r="A48" s="601"/>
      <c r="B48" s="578"/>
      <c r="C48" s="579"/>
      <c r="D48" s="602"/>
      <c r="E48" s="73"/>
    </row>
    <row r="49" spans="1:16" s="547" customFormat="1">
      <c r="A49" s="537"/>
      <c r="B49" s="544"/>
      <c r="C49" s="544"/>
      <c r="D49" s="539"/>
      <c r="E49" s="76"/>
      <c r="F49" s="541"/>
      <c r="G49" s="542"/>
      <c r="P49" s="543"/>
    </row>
    <row r="50" spans="1:16">
      <c r="A50" s="573" t="s">
        <v>457</v>
      </c>
      <c r="B50" s="574" t="s">
        <v>458</v>
      </c>
      <c r="C50" s="574"/>
      <c r="D50" s="575"/>
      <c r="E50" s="83"/>
      <c r="F50" s="576"/>
      <c r="G50" s="547"/>
      <c r="P50" s="548"/>
    </row>
    <row r="51" spans="1:16" s="547" customFormat="1">
      <c r="A51" s="537"/>
      <c r="B51" s="544"/>
      <c r="C51" s="544"/>
      <c r="D51" s="539"/>
      <c r="E51" s="76"/>
      <c r="F51" s="541"/>
      <c r="G51" s="542"/>
      <c r="P51" s="543"/>
    </row>
    <row r="52" spans="1:16" ht="28.5">
      <c r="A52" s="583" t="s">
        <v>301</v>
      </c>
      <c r="B52" s="578" t="s">
        <v>459</v>
      </c>
      <c r="C52" s="81" t="s">
        <v>453</v>
      </c>
      <c r="D52" s="82">
        <v>27</v>
      </c>
      <c r="E52" s="73"/>
      <c r="F52" s="565">
        <f>D52*E52</f>
        <v>0</v>
      </c>
    </row>
    <row r="53" spans="1:16">
      <c r="A53" s="583"/>
      <c r="B53" s="578"/>
      <c r="C53" s="579"/>
      <c r="D53" s="602"/>
      <c r="E53" s="73"/>
    </row>
    <row r="54" spans="1:16" ht="42.75">
      <c r="A54" s="583" t="s">
        <v>302</v>
      </c>
      <c r="B54" s="578" t="s">
        <v>460</v>
      </c>
      <c r="C54" s="81" t="s">
        <v>453</v>
      </c>
      <c r="D54" s="82">
        <v>112</v>
      </c>
      <c r="E54" s="73"/>
      <c r="F54" s="565">
        <f>D54*E54</f>
        <v>0</v>
      </c>
    </row>
    <row r="55" spans="1:16">
      <c r="A55" s="606"/>
      <c r="B55" s="578"/>
      <c r="C55" s="579"/>
      <c r="D55" s="602"/>
      <c r="E55" s="73"/>
    </row>
    <row r="56" spans="1:16" s="547" customFormat="1">
      <c r="A56" s="607" t="s">
        <v>457</v>
      </c>
      <c r="B56" s="574" t="s">
        <v>461</v>
      </c>
      <c r="C56" s="592"/>
      <c r="D56" s="593"/>
      <c r="E56" s="76"/>
      <c r="F56" s="545">
        <f>SUM(F52:F54)</f>
        <v>0</v>
      </c>
      <c r="G56" s="594"/>
      <c r="H56" s="548"/>
      <c r="P56" s="543"/>
    </row>
    <row r="57" spans="1:16" s="547" customFormat="1">
      <c r="A57" s="608"/>
      <c r="B57" s="574"/>
      <c r="C57" s="592"/>
      <c r="D57" s="593"/>
      <c r="E57" s="76"/>
      <c r="F57" s="541"/>
      <c r="G57" s="594"/>
      <c r="H57" s="548"/>
      <c r="P57" s="543"/>
    </row>
    <row r="58" spans="1:16" s="547" customFormat="1">
      <c r="A58" s="609"/>
      <c r="B58" s="544"/>
      <c r="C58" s="544"/>
      <c r="D58" s="539"/>
      <c r="E58" s="76"/>
      <c r="F58" s="541"/>
      <c r="G58" s="542"/>
      <c r="P58" s="543"/>
    </row>
    <row r="59" spans="1:16">
      <c r="A59" s="573" t="s">
        <v>462</v>
      </c>
      <c r="B59" s="574" t="s">
        <v>463</v>
      </c>
      <c r="C59" s="574"/>
      <c r="D59" s="575"/>
      <c r="E59" s="83"/>
      <c r="F59" s="576"/>
      <c r="G59" s="547"/>
      <c r="P59" s="548"/>
    </row>
    <row r="60" spans="1:16" s="547" customFormat="1">
      <c r="A60" s="608"/>
      <c r="B60" s="574"/>
      <c r="C60" s="592"/>
      <c r="D60" s="593"/>
      <c r="E60" s="76"/>
      <c r="F60" s="541"/>
      <c r="G60" s="594"/>
      <c r="H60" s="548"/>
      <c r="P60" s="543"/>
    </row>
    <row r="61" spans="1:16" s="585" customFormat="1" ht="30.75" customHeight="1">
      <c r="A61" s="583" t="s">
        <v>301</v>
      </c>
      <c r="B61" s="584" t="s">
        <v>464</v>
      </c>
      <c r="C61" s="579" t="s">
        <v>664</v>
      </c>
      <c r="D61" s="602">
        <v>139</v>
      </c>
      <c r="E61" s="73"/>
      <c r="F61" s="565">
        <f>D61*E61</f>
        <v>0</v>
      </c>
      <c r="G61" s="547"/>
      <c r="J61" s="586"/>
      <c r="P61" s="548"/>
    </row>
    <row r="62" spans="1:16">
      <c r="A62" s="601"/>
      <c r="B62" s="578"/>
      <c r="C62" s="579"/>
      <c r="D62" s="602"/>
      <c r="E62" s="73"/>
    </row>
    <row r="63" spans="1:16" s="547" customFormat="1">
      <c r="A63" s="573" t="s">
        <v>462</v>
      </c>
      <c r="B63" s="574" t="s">
        <v>465</v>
      </c>
      <c r="C63" s="592"/>
      <c r="D63" s="593"/>
      <c r="E63" s="76"/>
      <c r="F63" s="545">
        <f>SUM(F58:F62)</f>
        <v>0</v>
      </c>
      <c r="G63" s="594"/>
      <c r="H63" s="548"/>
      <c r="P63" s="543"/>
    </row>
    <row r="64" spans="1:16" s="547" customFormat="1">
      <c r="A64" s="573"/>
      <c r="B64" s="574"/>
      <c r="C64" s="592"/>
      <c r="D64" s="593"/>
      <c r="E64" s="76"/>
      <c r="F64" s="541"/>
      <c r="G64" s="594"/>
      <c r="H64" s="548"/>
      <c r="P64" s="543"/>
    </row>
    <row r="65" spans="1:16" s="547" customFormat="1">
      <c r="A65" s="588"/>
      <c r="B65" s="574"/>
      <c r="C65" s="592"/>
      <c r="D65" s="593"/>
      <c r="E65" s="76"/>
      <c r="F65" s="610"/>
      <c r="G65" s="594"/>
      <c r="H65" s="548"/>
      <c r="P65" s="543"/>
    </row>
    <row r="66" spans="1:16" s="547" customFormat="1">
      <c r="A66" s="603" t="s">
        <v>449</v>
      </c>
      <c r="B66" s="604" t="s">
        <v>466</v>
      </c>
      <c r="C66" s="604"/>
      <c r="D66" s="605"/>
      <c r="E66" s="80"/>
      <c r="F66" s="611">
        <f>SUM(F63+F56+F47)</f>
        <v>0</v>
      </c>
      <c r="G66" s="542"/>
      <c r="P66" s="543"/>
    </row>
    <row r="67" spans="1:16" s="547" customFormat="1">
      <c r="A67" s="572"/>
      <c r="B67" s="544"/>
      <c r="C67" s="544"/>
      <c r="D67" s="596"/>
      <c r="E67" s="79"/>
      <c r="F67" s="543"/>
      <c r="G67" s="542"/>
      <c r="P67" s="543"/>
    </row>
    <row r="68" spans="1:16">
      <c r="A68" s="573" t="s">
        <v>467</v>
      </c>
      <c r="B68" s="574" t="s">
        <v>468</v>
      </c>
      <c r="C68" s="574"/>
      <c r="D68" s="575"/>
      <c r="E68" s="83"/>
      <c r="F68" s="576"/>
      <c r="G68" s="547"/>
      <c r="P68" s="548"/>
    </row>
    <row r="69" spans="1:16" s="547" customFormat="1">
      <c r="A69" s="572"/>
      <c r="B69" s="562"/>
      <c r="C69" s="562"/>
      <c r="D69" s="563"/>
      <c r="E69" s="75"/>
      <c r="F69" s="565"/>
      <c r="G69" s="542"/>
      <c r="P69" s="566"/>
    </row>
    <row r="70" spans="1:16" s="547" customFormat="1">
      <c r="A70" s="572" t="s">
        <v>469</v>
      </c>
      <c r="B70" s="574" t="s">
        <v>470</v>
      </c>
      <c r="C70" s="544"/>
      <c r="D70" s="539"/>
      <c r="E70" s="76"/>
      <c r="F70" s="541"/>
      <c r="G70" s="542"/>
      <c r="P70" s="543"/>
    </row>
    <row r="71" spans="1:16" s="547" customFormat="1">
      <c r="A71" s="537"/>
      <c r="B71" s="562"/>
      <c r="C71" s="562"/>
      <c r="D71" s="563"/>
      <c r="E71" s="75"/>
      <c r="F71" s="565"/>
      <c r="G71" s="542"/>
      <c r="P71" s="566"/>
    </row>
    <row r="72" spans="1:16" s="547" customFormat="1">
      <c r="A72" s="601"/>
      <c r="B72" s="578"/>
      <c r="C72" s="579"/>
      <c r="D72" s="612"/>
      <c r="E72" s="83"/>
      <c r="F72" s="576"/>
      <c r="P72" s="548"/>
    </row>
    <row r="73" spans="1:16" s="585" customFormat="1" ht="25.5" customHeight="1">
      <c r="A73" s="583" t="s">
        <v>301</v>
      </c>
      <c r="B73" s="584" t="s">
        <v>471</v>
      </c>
      <c r="C73" s="579" t="s">
        <v>121</v>
      </c>
      <c r="D73" s="602">
        <v>98</v>
      </c>
      <c r="E73" s="73"/>
      <c r="F73" s="565">
        <f>D73*E73</f>
        <v>0</v>
      </c>
      <c r="G73" s="547"/>
      <c r="J73" s="586"/>
      <c r="P73" s="548"/>
    </row>
    <row r="74" spans="1:16" s="547" customFormat="1">
      <c r="A74" s="583"/>
      <c r="B74" s="613"/>
      <c r="C74" s="579"/>
      <c r="D74" s="590"/>
      <c r="E74" s="83"/>
      <c r="F74" s="576"/>
      <c r="P74" s="548"/>
    </row>
    <row r="75" spans="1:16" s="585" customFormat="1" ht="39" customHeight="1">
      <c r="A75" s="583" t="s">
        <v>302</v>
      </c>
      <c r="B75" s="584" t="s">
        <v>472</v>
      </c>
      <c r="C75" s="579" t="s">
        <v>121</v>
      </c>
      <c r="D75" s="602">
        <v>381</v>
      </c>
      <c r="E75" s="73"/>
      <c r="F75" s="565">
        <f>D75*E75</f>
        <v>0</v>
      </c>
      <c r="G75" s="547"/>
      <c r="J75" s="586"/>
      <c r="P75" s="548"/>
    </row>
    <row r="76" spans="1:16" s="547" customFormat="1">
      <c r="A76" s="583"/>
      <c r="B76" s="613"/>
      <c r="C76" s="579"/>
      <c r="D76" s="590"/>
      <c r="E76" s="83"/>
      <c r="F76" s="576"/>
      <c r="P76" s="548"/>
    </row>
    <row r="77" spans="1:16" s="585" customFormat="1" ht="39" customHeight="1">
      <c r="A77" s="583" t="s">
        <v>440</v>
      </c>
      <c r="B77" s="584" t="s">
        <v>473</v>
      </c>
      <c r="C77" s="579" t="s">
        <v>121</v>
      </c>
      <c r="D77" s="602">
        <v>80</v>
      </c>
      <c r="E77" s="73"/>
      <c r="F77" s="565">
        <f>D77*E77</f>
        <v>0</v>
      </c>
      <c r="G77" s="547"/>
      <c r="J77" s="586"/>
      <c r="P77" s="548"/>
    </row>
    <row r="78" spans="1:16">
      <c r="E78" s="75"/>
    </row>
    <row r="79" spans="1:16" s="547" customFormat="1">
      <c r="A79" s="573" t="s">
        <v>469</v>
      </c>
      <c r="B79" s="574" t="s">
        <v>474</v>
      </c>
      <c r="C79" s="592"/>
      <c r="D79" s="593"/>
      <c r="E79" s="76"/>
      <c r="F79" s="545">
        <f>SUM(F73:F77)</f>
        <v>0</v>
      </c>
      <c r="G79" s="594"/>
      <c r="H79" s="548"/>
      <c r="P79" s="543"/>
    </row>
    <row r="80" spans="1:16" s="547" customFormat="1">
      <c r="A80" s="537"/>
      <c r="B80" s="562"/>
      <c r="C80" s="562"/>
      <c r="D80" s="563"/>
      <c r="E80" s="75"/>
      <c r="F80" s="565"/>
      <c r="G80" s="542"/>
      <c r="P80" s="566"/>
    </row>
    <row r="81" spans="1:16" s="547" customFormat="1">
      <c r="A81" s="572" t="s">
        <v>475</v>
      </c>
      <c r="B81" s="574" t="s">
        <v>476</v>
      </c>
      <c r="C81" s="544"/>
      <c r="D81" s="539"/>
      <c r="E81" s="76"/>
      <c r="F81" s="541"/>
      <c r="G81" s="542"/>
      <c r="P81" s="543"/>
    </row>
    <row r="82" spans="1:16" s="547" customFormat="1">
      <c r="A82" s="573"/>
      <c r="B82" s="574"/>
      <c r="C82" s="592"/>
      <c r="D82" s="593"/>
      <c r="E82" s="76"/>
      <c r="F82" s="541"/>
      <c r="G82" s="594"/>
      <c r="H82" s="548"/>
      <c r="P82" s="543"/>
    </row>
    <row r="83" spans="1:16" s="585" customFormat="1" ht="99.75">
      <c r="A83" s="583" t="s">
        <v>301</v>
      </c>
      <c r="B83" s="584" t="s">
        <v>477</v>
      </c>
      <c r="C83" s="579" t="s">
        <v>6</v>
      </c>
      <c r="D83" s="602">
        <v>8</v>
      </c>
      <c r="E83" s="73"/>
      <c r="F83" s="565">
        <f>D83*E83</f>
        <v>0</v>
      </c>
      <c r="G83" s="547"/>
      <c r="J83" s="586"/>
      <c r="P83" s="548"/>
    </row>
    <row r="84" spans="1:16" s="547" customFormat="1">
      <c r="A84" s="583"/>
      <c r="B84" s="613"/>
      <c r="C84" s="579"/>
      <c r="D84" s="590"/>
      <c r="E84" s="83"/>
      <c r="F84" s="576"/>
      <c r="P84" s="548"/>
    </row>
    <row r="85" spans="1:16" s="547" customFormat="1" ht="28.5">
      <c r="A85" s="583" t="s">
        <v>302</v>
      </c>
      <c r="B85" s="578" t="s">
        <v>478</v>
      </c>
      <c r="C85" s="579" t="s">
        <v>6</v>
      </c>
      <c r="D85" s="602">
        <v>8</v>
      </c>
      <c r="E85" s="73"/>
      <c r="F85" s="565">
        <f>D85*E85</f>
        <v>0</v>
      </c>
      <c r="P85" s="548"/>
    </row>
    <row r="86" spans="1:16" ht="12.75" customHeight="1">
      <c r="E86" s="75"/>
    </row>
    <row r="87" spans="1:16" s="547" customFormat="1" ht="12.75" customHeight="1">
      <c r="A87" s="573" t="s">
        <v>475</v>
      </c>
      <c r="B87" s="574" t="s">
        <v>479</v>
      </c>
      <c r="C87" s="592"/>
      <c r="D87" s="593"/>
      <c r="E87" s="76"/>
      <c r="F87" s="545">
        <f>SUM(F83:F85)</f>
        <v>0</v>
      </c>
      <c r="G87" s="594"/>
      <c r="H87" s="548"/>
      <c r="P87" s="543"/>
    </row>
    <row r="88" spans="1:16" s="547" customFormat="1" ht="12.75" customHeight="1">
      <c r="A88" s="588"/>
      <c r="B88" s="574"/>
      <c r="C88" s="592"/>
      <c r="D88" s="593"/>
      <c r="E88" s="76"/>
      <c r="F88" s="614"/>
      <c r="G88" s="594"/>
      <c r="H88" s="548"/>
      <c r="P88" s="543"/>
    </row>
    <row r="89" spans="1:16" s="547" customFormat="1" ht="12.75" customHeight="1">
      <c r="A89" s="603" t="s">
        <v>467</v>
      </c>
      <c r="B89" s="615" t="s">
        <v>480</v>
      </c>
      <c r="C89" s="604"/>
      <c r="D89" s="605"/>
      <c r="E89" s="80"/>
      <c r="F89" s="545">
        <f>SUM(F87+F79)</f>
        <v>0</v>
      </c>
      <c r="G89" s="542"/>
      <c r="P89" s="543"/>
    </row>
    <row r="90" spans="1:16" s="547" customFormat="1" ht="12.75" customHeight="1">
      <c r="A90" s="537"/>
      <c r="B90" s="544"/>
      <c r="C90" s="544"/>
      <c r="D90" s="539"/>
      <c r="E90" s="76"/>
      <c r="F90" s="541"/>
      <c r="G90" s="542"/>
      <c r="P90" s="543"/>
    </row>
    <row r="91" spans="1:16" ht="12.75" customHeight="1">
      <c r="A91" s="573" t="s">
        <v>481</v>
      </c>
      <c r="B91" s="574" t="s">
        <v>482</v>
      </c>
      <c r="C91" s="574"/>
      <c r="D91" s="575"/>
      <c r="E91" s="83"/>
      <c r="F91" s="576"/>
      <c r="G91" s="547"/>
      <c r="P91" s="548"/>
    </row>
    <row r="92" spans="1:16" s="547" customFormat="1" ht="12.75" customHeight="1">
      <c r="A92" s="572"/>
      <c r="B92" s="562"/>
      <c r="C92" s="562"/>
      <c r="D92" s="563"/>
      <c r="E92" s="75"/>
      <c r="F92" s="565"/>
      <c r="G92" s="542"/>
      <c r="P92" s="566"/>
    </row>
    <row r="93" spans="1:16" s="547" customFormat="1" ht="12.75" customHeight="1">
      <c r="A93" s="572" t="s">
        <v>483</v>
      </c>
      <c r="B93" s="574" t="s">
        <v>484</v>
      </c>
      <c r="C93" s="544"/>
      <c r="D93" s="539"/>
      <c r="E93" s="76"/>
      <c r="F93" s="541"/>
      <c r="G93" s="542"/>
      <c r="P93" s="543"/>
    </row>
    <row r="94" spans="1:16" s="547" customFormat="1" ht="12.75" customHeight="1">
      <c r="A94" s="537"/>
      <c r="B94" s="562"/>
      <c r="C94" s="562"/>
      <c r="D94" s="563"/>
      <c r="E94" s="75"/>
      <c r="F94" s="565"/>
      <c r="G94" s="542"/>
      <c r="P94" s="566"/>
    </row>
    <row r="95" spans="1:16" s="585" customFormat="1" ht="42.75">
      <c r="A95" s="583" t="s">
        <v>301</v>
      </c>
      <c r="B95" s="584" t="s">
        <v>485</v>
      </c>
      <c r="C95" s="579" t="s">
        <v>6</v>
      </c>
      <c r="D95" s="602">
        <v>11</v>
      </c>
      <c r="E95" s="73"/>
      <c r="F95" s="565">
        <f>D95*E95</f>
        <v>0</v>
      </c>
      <c r="G95" s="547"/>
      <c r="J95" s="586"/>
      <c r="P95" s="548"/>
    </row>
    <row r="96" spans="1:16" s="547" customFormat="1">
      <c r="A96" s="583"/>
      <c r="B96" s="578"/>
      <c r="C96" s="579"/>
      <c r="D96" s="612"/>
      <c r="E96" s="83"/>
      <c r="F96" s="576"/>
      <c r="P96" s="548"/>
    </row>
    <row r="97" spans="1:16" s="547" customFormat="1" ht="42.75">
      <c r="A97" s="583" t="s">
        <v>302</v>
      </c>
      <c r="B97" s="578" t="s">
        <v>486</v>
      </c>
      <c r="C97" s="81" t="s">
        <v>453</v>
      </c>
      <c r="D97" s="602">
        <v>1.1000000000000001</v>
      </c>
      <c r="E97" s="73"/>
      <c r="F97" s="565">
        <f>D97*E97</f>
        <v>0</v>
      </c>
      <c r="P97" s="548"/>
    </row>
    <row r="98" spans="1:16" ht="10.5" customHeight="1">
      <c r="E98" s="75"/>
    </row>
    <row r="99" spans="1:16" s="547" customFormat="1" ht="18" customHeight="1">
      <c r="A99" s="573" t="s">
        <v>483</v>
      </c>
      <c r="B99" s="574" t="s">
        <v>487</v>
      </c>
      <c r="C99" s="592"/>
      <c r="D99" s="593"/>
      <c r="E99" s="76"/>
      <c r="F99" s="545">
        <f>SUM(F94:F97)</f>
        <v>0</v>
      </c>
      <c r="G99" s="594"/>
      <c r="H99" s="548"/>
      <c r="P99" s="543"/>
    </row>
    <row r="100" spans="1:16" s="547" customFormat="1">
      <c r="A100" s="588"/>
      <c r="B100" s="574"/>
      <c r="C100" s="592"/>
      <c r="D100" s="593"/>
      <c r="E100" s="76"/>
      <c r="F100" s="616"/>
      <c r="G100" s="594"/>
      <c r="H100" s="548"/>
      <c r="P100" s="543"/>
    </row>
    <row r="101" spans="1:16" s="547" customFormat="1">
      <c r="A101" s="603" t="s">
        <v>481</v>
      </c>
      <c r="B101" s="615" t="s">
        <v>488</v>
      </c>
      <c r="C101" s="604"/>
      <c r="D101" s="605"/>
      <c r="E101" s="80"/>
      <c r="F101" s="545">
        <f>SUM(F99)</f>
        <v>0</v>
      </c>
      <c r="G101" s="542"/>
      <c r="P101" s="543"/>
    </row>
    <row r="102" spans="1:16" s="547" customFormat="1">
      <c r="A102" s="537"/>
      <c r="B102" s="544"/>
      <c r="C102" s="544"/>
      <c r="D102" s="539"/>
      <c r="E102" s="76"/>
      <c r="F102" s="541"/>
      <c r="G102" s="542"/>
      <c r="P102" s="543"/>
    </row>
    <row r="103" spans="1:16" s="547" customFormat="1">
      <c r="A103" s="537"/>
      <c r="B103" s="544"/>
      <c r="C103" s="544"/>
      <c r="D103" s="539"/>
      <c r="E103" s="76"/>
      <c r="F103" s="541"/>
      <c r="G103" s="542"/>
      <c r="P103" s="543"/>
    </row>
    <row r="104" spans="1:16">
      <c r="A104" s="573" t="s">
        <v>427</v>
      </c>
      <c r="B104" s="574" t="s">
        <v>489</v>
      </c>
      <c r="C104" s="574"/>
      <c r="D104" s="575"/>
      <c r="E104" s="83"/>
      <c r="F104" s="576"/>
      <c r="G104" s="547"/>
      <c r="P104" s="548"/>
    </row>
    <row r="105" spans="1:16" s="547" customFormat="1">
      <c r="A105" s="537"/>
      <c r="B105" s="562"/>
      <c r="C105" s="562"/>
      <c r="D105" s="563"/>
      <c r="E105" s="75"/>
      <c r="F105" s="565"/>
      <c r="G105" s="542"/>
      <c r="P105" s="566"/>
    </row>
    <row r="106" spans="1:16" s="547" customFormat="1">
      <c r="A106" s="572" t="s">
        <v>490</v>
      </c>
      <c r="B106" s="574" t="s">
        <v>491</v>
      </c>
      <c r="C106" s="544"/>
      <c r="D106" s="539"/>
      <c r="E106" s="76"/>
      <c r="F106" s="541"/>
      <c r="G106" s="542"/>
      <c r="P106" s="543"/>
    </row>
    <row r="107" spans="1:16" s="547" customFormat="1">
      <c r="A107" s="537"/>
      <c r="B107" s="562"/>
      <c r="C107" s="562"/>
      <c r="D107" s="563"/>
      <c r="E107" s="75"/>
      <c r="F107" s="565"/>
      <c r="G107" s="542"/>
      <c r="P107" s="566"/>
    </row>
    <row r="108" spans="1:16" s="547" customFormat="1">
      <c r="A108" s="601"/>
      <c r="B108" s="578"/>
      <c r="C108" s="579"/>
      <c r="D108" s="612"/>
      <c r="E108" s="83"/>
      <c r="F108" s="576"/>
      <c r="P108" s="548"/>
    </row>
    <row r="109" spans="1:16" s="585" customFormat="1" ht="43.5" customHeight="1">
      <c r="A109" s="583" t="s">
        <v>301</v>
      </c>
      <c r="B109" s="584" t="s">
        <v>492</v>
      </c>
      <c r="C109" s="579" t="s">
        <v>121</v>
      </c>
      <c r="D109" s="602">
        <v>104</v>
      </c>
      <c r="E109" s="73"/>
      <c r="F109" s="565">
        <f>D109*E109</f>
        <v>0</v>
      </c>
      <c r="G109" s="547"/>
      <c r="J109" s="586"/>
      <c r="P109" s="548"/>
    </row>
    <row r="110" spans="1:16" s="547" customFormat="1">
      <c r="A110" s="583"/>
      <c r="B110" s="613"/>
      <c r="C110" s="579"/>
      <c r="D110" s="590"/>
      <c r="E110" s="83"/>
      <c r="F110" s="576"/>
      <c r="P110" s="548"/>
    </row>
    <row r="111" spans="1:16" s="585" customFormat="1" ht="38.25" customHeight="1">
      <c r="A111" s="583" t="s">
        <v>302</v>
      </c>
      <c r="B111" s="584" t="s">
        <v>493</v>
      </c>
      <c r="C111" s="579" t="s">
        <v>121</v>
      </c>
      <c r="D111" s="602">
        <v>445</v>
      </c>
      <c r="E111" s="73"/>
      <c r="F111" s="565">
        <f>D111*E111</f>
        <v>0</v>
      </c>
      <c r="G111" s="547"/>
      <c r="J111" s="586"/>
      <c r="P111" s="548"/>
    </row>
    <row r="112" spans="1:16" s="547" customFormat="1">
      <c r="A112" s="583"/>
      <c r="B112" s="613"/>
      <c r="C112" s="579"/>
      <c r="D112" s="590"/>
      <c r="E112" s="83"/>
      <c r="F112" s="576"/>
      <c r="P112" s="548"/>
    </row>
    <row r="113" spans="1:16" s="585" customFormat="1" ht="38.25" customHeight="1">
      <c r="A113" s="583" t="s">
        <v>440</v>
      </c>
      <c r="B113" s="584" t="s">
        <v>494</v>
      </c>
      <c r="C113" s="579" t="s">
        <v>121</v>
      </c>
      <c r="D113" s="602">
        <v>88</v>
      </c>
      <c r="E113" s="73"/>
      <c r="F113" s="565">
        <f>D113*E113</f>
        <v>0</v>
      </c>
      <c r="G113" s="547"/>
      <c r="J113" s="586"/>
      <c r="P113" s="548"/>
    </row>
    <row r="114" spans="1:16" s="547" customFormat="1">
      <c r="A114" s="583"/>
      <c r="B114" s="613"/>
      <c r="C114" s="579"/>
      <c r="D114" s="590"/>
      <c r="E114" s="83"/>
      <c r="F114" s="576"/>
      <c r="P114" s="548"/>
    </row>
    <row r="115" spans="1:16" s="585" customFormat="1" ht="25.5" customHeight="1">
      <c r="A115" s="583" t="s">
        <v>495</v>
      </c>
      <c r="B115" s="584" t="s">
        <v>496</v>
      </c>
      <c r="C115" s="579" t="s">
        <v>315</v>
      </c>
      <c r="D115" s="602">
        <v>1</v>
      </c>
      <c r="E115" s="73"/>
      <c r="F115" s="565">
        <f>D115*E115</f>
        <v>0</v>
      </c>
      <c r="G115" s="547"/>
      <c r="J115" s="586"/>
      <c r="P115" s="548"/>
    </row>
    <row r="116" spans="1:16" s="547" customFormat="1">
      <c r="A116" s="583"/>
      <c r="B116" s="613"/>
      <c r="C116" s="579"/>
      <c r="D116" s="590"/>
      <c r="E116" s="83"/>
      <c r="F116" s="576"/>
      <c r="P116" s="548"/>
    </row>
    <row r="117" spans="1:16" s="547" customFormat="1" ht="99.75">
      <c r="A117" s="583" t="s">
        <v>497</v>
      </c>
      <c r="B117" s="578" t="s">
        <v>498</v>
      </c>
      <c r="C117" s="579" t="s">
        <v>6</v>
      </c>
      <c r="D117" s="602">
        <v>11</v>
      </c>
      <c r="E117" s="73"/>
      <c r="F117" s="565">
        <f>D117*E117</f>
        <v>0</v>
      </c>
      <c r="P117" s="548"/>
    </row>
    <row r="118" spans="1:16" s="547" customFormat="1">
      <c r="A118" s="583"/>
      <c r="B118" s="613"/>
      <c r="C118" s="579"/>
      <c r="D118" s="590"/>
      <c r="E118" s="83"/>
      <c r="F118" s="576"/>
      <c r="P118" s="548"/>
    </row>
    <row r="119" spans="1:16" s="547" customFormat="1" ht="42.75">
      <c r="A119" s="583" t="s">
        <v>499</v>
      </c>
      <c r="B119" s="578" t="s">
        <v>500</v>
      </c>
      <c r="C119" s="579" t="s">
        <v>6</v>
      </c>
      <c r="D119" s="602">
        <v>11</v>
      </c>
      <c r="E119" s="73"/>
      <c r="F119" s="565">
        <f>D119*E119</f>
        <v>0</v>
      </c>
      <c r="P119" s="548"/>
    </row>
    <row r="120" spans="1:16" s="547" customFormat="1">
      <c r="A120" s="583"/>
      <c r="B120" s="578"/>
      <c r="C120" s="579"/>
      <c r="D120" s="612"/>
      <c r="E120" s="83"/>
      <c r="F120" s="576"/>
      <c r="P120" s="548"/>
    </row>
    <row r="121" spans="1:16" s="547" customFormat="1" ht="242.25">
      <c r="A121" s="583" t="s">
        <v>304</v>
      </c>
      <c r="B121" s="578" t="s">
        <v>665</v>
      </c>
      <c r="C121" s="579" t="s">
        <v>6</v>
      </c>
      <c r="D121" s="602">
        <v>8</v>
      </c>
      <c r="E121" s="73"/>
      <c r="F121" s="565">
        <f>D121*E121</f>
        <v>0</v>
      </c>
      <c r="P121" s="548"/>
    </row>
    <row r="122" spans="1:16" s="547" customFormat="1">
      <c r="A122" s="583"/>
      <c r="B122" s="613"/>
      <c r="C122" s="579"/>
      <c r="D122" s="590"/>
      <c r="E122" s="83"/>
      <c r="F122" s="576"/>
      <c r="P122" s="548"/>
    </row>
    <row r="123" spans="1:16" s="547" customFormat="1" ht="242.25">
      <c r="A123" s="583" t="s">
        <v>501</v>
      </c>
      <c r="B123" s="578" t="s">
        <v>666</v>
      </c>
      <c r="C123" s="579" t="s">
        <v>6</v>
      </c>
      <c r="D123" s="602">
        <v>5</v>
      </c>
      <c r="E123" s="73"/>
      <c r="F123" s="565">
        <f>D123*E123</f>
        <v>0</v>
      </c>
      <c r="P123" s="548"/>
    </row>
    <row r="124" spans="1:16" s="547" customFormat="1">
      <c r="A124" s="583"/>
      <c r="B124" s="613"/>
      <c r="C124" s="579"/>
      <c r="D124" s="590"/>
      <c r="E124" s="83"/>
      <c r="F124" s="576"/>
      <c r="P124" s="548"/>
    </row>
    <row r="125" spans="1:16" s="547" customFormat="1" ht="28.5">
      <c r="A125" s="583" t="s">
        <v>502</v>
      </c>
      <c r="B125" s="578" t="s">
        <v>503</v>
      </c>
      <c r="C125" s="579" t="s">
        <v>121</v>
      </c>
      <c r="D125" s="602">
        <v>365</v>
      </c>
      <c r="E125" s="73"/>
      <c r="F125" s="565">
        <f>D125*E125</f>
        <v>0</v>
      </c>
      <c r="P125" s="548"/>
    </row>
    <row r="126" spans="1:16" s="547" customFormat="1">
      <c r="A126" s="583"/>
      <c r="B126" s="578"/>
      <c r="C126" s="579"/>
      <c r="D126" s="612"/>
      <c r="E126" s="83"/>
      <c r="F126" s="576"/>
      <c r="P126" s="548"/>
    </row>
    <row r="127" spans="1:16" s="547" customFormat="1" ht="28.5">
      <c r="A127" s="583" t="s">
        <v>504</v>
      </c>
      <c r="B127" s="578" t="s">
        <v>505</v>
      </c>
      <c r="C127" s="579" t="s">
        <v>6</v>
      </c>
      <c r="D127" s="602">
        <v>11</v>
      </c>
      <c r="E127" s="73"/>
      <c r="F127" s="565">
        <f>D127*E127</f>
        <v>0</v>
      </c>
      <c r="P127" s="548"/>
    </row>
    <row r="128" spans="1:16" s="547" customFormat="1">
      <c r="A128" s="583"/>
      <c r="B128" s="613"/>
      <c r="C128" s="579"/>
      <c r="D128" s="590"/>
      <c r="E128" s="83"/>
      <c r="F128" s="576"/>
      <c r="P128" s="548"/>
    </row>
    <row r="129" spans="1:16" s="547" customFormat="1" ht="28.5">
      <c r="A129" s="583" t="s">
        <v>506</v>
      </c>
      <c r="B129" s="578" t="s">
        <v>507</v>
      </c>
      <c r="C129" s="579" t="s">
        <v>6</v>
      </c>
      <c r="D129" s="602">
        <v>11</v>
      </c>
      <c r="E129" s="73"/>
      <c r="F129" s="565">
        <f>D129*E129</f>
        <v>0</v>
      </c>
      <c r="P129" s="548"/>
    </row>
    <row r="130" spans="1:16" s="547" customFormat="1">
      <c r="A130" s="583"/>
      <c r="B130" s="578"/>
      <c r="C130" s="579"/>
      <c r="D130" s="612"/>
      <c r="E130" s="83"/>
      <c r="F130" s="576"/>
      <c r="P130" s="548"/>
    </row>
    <row r="131" spans="1:16" s="547" customFormat="1" ht="28.5">
      <c r="A131" s="583" t="s">
        <v>508</v>
      </c>
      <c r="B131" s="578" t="s">
        <v>509</v>
      </c>
      <c r="C131" s="579" t="s">
        <v>121</v>
      </c>
      <c r="D131" s="602">
        <v>345</v>
      </c>
      <c r="E131" s="73"/>
      <c r="F131" s="565">
        <f>D131*E131</f>
        <v>0</v>
      </c>
      <c r="P131" s="548"/>
    </row>
    <row r="132" spans="1:16" s="547" customFormat="1">
      <c r="A132" s="583"/>
      <c r="B132" s="613"/>
      <c r="C132" s="579"/>
      <c r="D132" s="590"/>
      <c r="E132" s="83"/>
      <c r="F132" s="576"/>
      <c r="P132" s="548"/>
    </row>
    <row r="133" spans="1:16" s="547" customFormat="1" ht="28.5">
      <c r="A133" s="583" t="s">
        <v>510</v>
      </c>
      <c r="B133" s="578" t="s">
        <v>511</v>
      </c>
      <c r="C133" s="579" t="s">
        <v>6</v>
      </c>
      <c r="D133" s="602">
        <v>1</v>
      </c>
      <c r="E133" s="73"/>
      <c r="F133" s="565">
        <f>D133*E133</f>
        <v>0</v>
      </c>
      <c r="P133" s="548"/>
    </row>
    <row r="134" spans="1:16" s="547" customFormat="1">
      <c r="A134" s="583"/>
      <c r="B134" s="578"/>
      <c r="C134" s="579"/>
      <c r="D134" s="612"/>
      <c r="E134" s="83"/>
      <c r="F134" s="576"/>
      <c r="P134" s="548"/>
    </row>
    <row r="135" spans="1:16" s="547" customFormat="1">
      <c r="A135" s="583" t="s">
        <v>512</v>
      </c>
      <c r="B135" s="578" t="s">
        <v>513</v>
      </c>
      <c r="C135" s="579" t="s">
        <v>6</v>
      </c>
      <c r="D135" s="602">
        <v>1</v>
      </c>
      <c r="E135" s="73"/>
      <c r="F135" s="565">
        <f>D135*E135</f>
        <v>0</v>
      </c>
      <c r="P135" s="548"/>
    </row>
    <row r="136" spans="1:16" s="547" customFormat="1">
      <c r="A136" s="601"/>
      <c r="B136" s="613"/>
      <c r="C136" s="579"/>
      <c r="D136" s="590"/>
      <c r="E136" s="83"/>
      <c r="F136" s="576"/>
      <c r="P136" s="548"/>
    </row>
    <row r="137" spans="1:16" s="547" customFormat="1">
      <c r="A137" s="573" t="s">
        <v>490</v>
      </c>
      <c r="B137" s="574" t="s">
        <v>514</v>
      </c>
      <c r="C137" s="592"/>
      <c r="D137" s="593"/>
      <c r="E137" s="76"/>
      <c r="F137" s="545">
        <f>SUM(F109:F135)</f>
        <v>0</v>
      </c>
      <c r="G137" s="594"/>
      <c r="H137" s="548"/>
      <c r="P137" s="543"/>
    </row>
    <row r="138" spans="1:16" s="547" customFormat="1">
      <c r="A138" s="588"/>
      <c r="B138" s="586"/>
      <c r="C138" s="589"/>
      <c r="D138" s="590"/>
      <c r="E138" s="75"/>
      <c r="F138" s="591"/>
      <c r="G138" s="585"/>
      <c r="P138" s="587"/>
    </row>
    <row r="139" spans="1:16">
      <c r="A139" s="573" t="s">
        <v>515</v>
      </c>
      <c r="B139" s="574" t="s">
        <v>516</v>
      </c>
      <c r="C139" s="574"/>
      <c r="D139" s="575"/>
      <c r="E139" s="83"/>
      <c r="F139" s="576"/>
      <c r="G139" s="547"/>
      <c r="P139" s="548"/>
    </row>
    <row r="140" spans="1:16" s="547" customFormat="1">
      <c r="A140" s="601"/>
      <c r="B140" s="578"/>
      <c r="C140" s="579"/>
      <c r="D140" s="612"/>
      <c r="E140" s="83"/>
      <c r="F140" s="576"/>
      <c r="P140" s="548"/>
    </row>
    <row r="141" spans="1:16" s="585" customFormat="1" ht="25.5" customHeight="1">
      <c r="A141" s="583" t="s">
        <v>301</v>
      </c>
      <c r="B141" s="584" t="s">
        <v>517</v>
      </c>
      <c r="C141" s="597" t="s">
        <v>68</v>
      </c>
      <c r="D141" s="617">
        <v>15</v>
      </c>
      <c r="E141" s="77"/>
      <c r="F141" s="566">
        <f>D141*E141</f>
        <v>0</v>
      </c>
      <c r="G141" s="547"/>
      <c r="J141" s="586"/>
      <c r="P141" s="548"/>
    </row>
    <row r="142" spans="1:16" s="547" customFormat="1" ht="3.75" customHeight="1">
      <c r="A142" s="583"/>
      <c r="B142" s="613"/>
      <c r="C142" s="597"/>
      <c r="D142" s="598"/>
      <c r="E142" s="84"/>
      <c r="F142" s="548"/>
      <c r="P142" s="548"/>
    </row>
    <row r="143" spans="1:16" s="585" customFormat="1" ht="20.25" customHeight="1">
      <c r="A143" s="583" t="s">
        <v>302</v>
      </c>
      <c r="B143" s="584" t="s">
        <v>518</v>
      </c>
      <c r="C143" s="597" t="s">
        <v>68</v>
      </c>
      <c r="D143" s="617">
        <v>10</v>
      </c>
      <c r="E143" s="77"/>
      <c r="F143" s="566">
        <f>D143*E143</f>
        <v>0</v>
      </c>
      <c r="G143" s="547"/>
      <c r="J143" s="586"/>
      <c r="P143" s="548"/>
    </row>
    <row r="144" spans="1:16" s="547" customFormat="1">
      <c r="A144" s="601"/>
      <c r="B144" s="613"/>
      <c r="C144" s="579"/>
      <c r="D144" s="590"/>
      <c r="E144" s="83"/>
      <c r="F144" s="576"/>
      <c r="P144" s="548"/>
    </row>
    <row r="145" spans="1:16" s="547" customFormat="1">
      <c r="A145" s="573" t="s">
        <v>515</v>
      </c>
      <c r="B145" s="574" t="s">
        <v>519</v>
      </c>
      <c r="C145" s="592"/>
      <c r="D145" s="593"/>
      <c r="E145" s="76"/>
      <c r="F145" s="545">
        <f>SUM(F141:F143)</f>
        <v>0</v>
      </c>
      <c r="G145" s="594"/>
      <c r="H145" s="548"/>
      <c r="P145" s="543"/>
    </row>
    <row r="146" spans="1:16" s="547" customFormat="1">
      <c r="A146" s="601"/>
      <c r="B146" s="613"/>
      <c r="C146" s="579"/>
      <c r="D146" s="590"/>
      <c r="E146" s="83"/>
      <c r="F146" s="576"/>
      <c r="P146" s="548"/>
    </row>
    <row r="147" spans="1:16" s="547" customFormat="1" ht="14.25" customHeight="1">
      <c r="A147" s="588"/>
      <c r="B147" s="574"/>
      <c r="C147" s="592"/>
      <c r="D147" s="593"/>
      <c r="E147" s="76"/>
      <c r="F147" s="610"/>
      <c r="G147" s="594"/>
      <c r="H147" s="548"/>
      <c r="P147" s="543"/>
    </row>
    <row r="148" spans="1:16" s="559" customFormat="1" ht="18.75" customHeight="1">
      <c r="A148" s="618" t="s">
        <v>520</v>
      </c>
      <c r="B148" s="619" t="s">
        <v>521</v>
      </c>
      <c r="C148" s="620"/>
      <c r="D148" s="621"/>
      <c r="E148" s="85"/>
      <c r="F148" s="623">
        <f>SUM(F145+F137)</f>
        <v>0</v>
      </c>
      <c r="G148" s="624"/>
      <c r="P148" s="561"/>
    </row>
    <row r="149" spans="1:16" s="547" customFormat="1">
      <c r="A149" s="537"/>
      <c r="B149" s="544"/>
      <c r="C149" s="544"/>
      <c r="D149" s="539"/>
      <c r="E149" s="76"/>
      <c r="F149" s="541"/>
      <c r="G149" s="542"/>
      <c r="P149" s="543"/>
    </row>
    <row r="150" spans="1:16">
      <c r="E150" s="75"/>
    </row>
    <row r="151" spans="1:16" s="624" customFormat="1">
      <c r="A151" s="552" t="s">
        <v>425</v>
      </c>
      <c r="B151" s="625" t="s">
        <v>426</v>
      </c>
      <c r="C151" s="625"/>
      <c r="D151" s="626"/>
      <c r="E151" s="637"/>
      <c r="F151" s="561"/>
      <c r="P151" s="561"/>
    </row>
    <row r="152" spans="1:16" s="624" customFormat="1">
      <c r="A152" s="552"/>
      <c r="B152" s="628"/>
      <c r="C152" s="628"/>
      <c r="D152" s="629"/>
      <c r="E152" s="638"/>
      <c r="F152" s="631"/>
      <c r="P152" s="631"/>
    </row>
    <row r="153" spans="1:16" s="559" customFormat="1" ht="15.75" customHeight="1">
      <c r="A153" s="632" t="s">
        <v>435</v>
      </c>
      <c r="B153" s="559" t="s">
        <v>51</v>
      </c>
      <c r="C153" s="633"/>
      <c r="D153" s="626"/>
      <c r="E153" s="637"/>
      <c r="F153" s="623">
        <f>SUM(F35)</f>
        <v>0</v>
      </c>
      <c r="G153" s="558"/>
      <c r="J153" s="560"/>
      <c r="P153" s="561"/>
    </row>
    <row r="154" spans="1:16" s="559" customFormat="1" ht="15.75" customHeight="1">
      <c r="A154" s="632" t="s">
        <v>449</v>
      </c>
      <c r="B154" s="559" t="s">
        <v>303</v>
      </c>
      <c r="C154" s="633"/>
      <c r="D154" s="626"/>
      <c r="E154" s="637"/>
      <c r="F154" s="623">
        <f>SUM(F66)</f>
        <v>0</v>
      </c>
      <c r="G154" s="558"/>
      <c r="J154" s="560"/>
      <c r="P154" s="561"/>
    </row>
    <row r="155" spans="1:16" s="559" customFormat="1" ht="15.75" customHeight="1">
      <c r="A155" s="634" t="s">
        <v>467</v>
      </c>
      <c r="B155" s="559" t="s">
        <v>480</v>
      </c>
      <c r="C155" s="633"/>
      <c r="D155" s="626"/>
      <c r="E155" s="637"/>
      <c r="F155" s="623">
        <f>SUM(F89)</f>
        <v>0</v>
      </c>
      <c r="G155" s="558"/>
      <c r="J155" s="560"/>
      <c r="P155" s="561"/>
    </row>
    <row r="156" spans="1:16" s="624" customFormat="1" ht="15.75" customHeight="1">
      <c r="A156" s="634" t="s">
        <v>481</v>
      </c>
      <c r="B156" s="559" t="s">
        <v>488</v>
      </c>
      <c r="C156" s="633"/>
      <c r="D156" s="626"/>
      <c r="E156" s="637"/>
      <c r="F156" s="623">
        <f>SUM(F101)</f>
        <v>0</v>
      </c>
      <c r="G156" s="558"/>
      <c r="J156" s="561"/>
      <c r="P156" s="561"/>
    </row>
    <row r="157" spans="1:16" s="624" customFormat="1" ht="9.75" customHeight="1">
      <c r="A157" s="552"/>
      <c r="B157" s="633"/>
      <c r="C157" s="633"/>
      <c r="D157" s="626"/>
      <c r="E157" s="627"/>
      <c r="F157" s="561"/>
      <c r="J157" s="561"/>
      <c r="P157" s="561"/>
    </row>
    <row r="158" spans="1:16" s="624" customFormat="1" ht="21" customHeight="1" thickBot="1">
      <c r="A158" s="618"/>
      <c r="B158" s="620" t="s">
        <v>522</v>
      </c>
      <c r="C158" s="620"/>
      <c r="D158" s="621"/>
      <c r="E158" s="622"/>
      <c r="F158" s="623">
        <f>SUM(F153:F156)</f>
        <v>0</v>
      </c>
      <c r="G158" s="558"/>
      <c r="I158" s="561"/>
      <c r="J158" s="626"/>
      <c r="P158" s="635"/>
    </row>
    <row r="159" spans="1:16" s="624" customFormat="1">
      <c r="A159" s="552"/>
      <c r="B159" s="628"/>
      <c r="C159" s="628"/>
      <c r="D159" s="629"/>
      <c r="E159" s="630"/>
      <c r="F159" s="631"/>
      <c r="P159" s="631"/>
    </row>
    <row r="160" spans="1:16" s="624" customFormat="1">
      <c r="A160" s="552"/>
      <c r="B160" s="628"/>
      <c r="C160" s="628"/>
      <c r="D160" s="629"/>
      <c r="E160" s="630"/>
      <c r="F160" s="631"/>
      <c r="P160" s="631"/>
    </row>
    <row r="161" spans="1:16" s="624" customFormat="1">
      <c r="A161" s="552"/>
      <c r="B161" s="628"/>
      <c r="C161" s="628"/>
      <c r="D161" s="629"/>
      <c r="E161" s="630"/>
      <c r="F161" s="631"/>
      <c r="P161" s="631"/>
    </row>
    <row r="162" spans="1:16" s="624" customFormat="1">
      <c r="A162" s="552"/>
      <c r="B162" s="628"/>
      <c r="C162" s="628"/>
      <c r="D162" s="629"/>
      <c r="E162" s="630"/>
      <c r="F162" s="631"/>
      <c r="P162" s="631"/>
    </row>
    <row r="163" spans="1:16" s="624" customFormat="1">
      <c r="A163" s="552" t="s">
        <v>427</v>
      </c>
      <c r="B163" s="625" t="s">
        <v>428</v>
      </c>
      <c r="C163" s="625"/>
      <c r="D163" s="626"/>
      <c r="E163" s="627"/>
      <c r="F163" s="561"/>
      <c r="P163" s="561"/>
    </row>
    <row r="164" spans="1:16" s="624" customFormat="1">
      <c r="A164" s="552"/>
      <c r="B164" s="628"/>
      <c r="C164" s="628"/>
      <c r="D164" s="629"/>
      <c r="E164" s="630"/>
      <c r="F164" s="631"/>
      <c r="P164" s="631"/>
    </row>
    <row r="165" spans="1:16" s="559" customFormat="1" ht="15.75" customHeight="1">
      <c r="A165" s="632" t="s">
        <v>490</v>
      </c>
      <c r="B165" s="559" t="s">
        <v>491</v>
      </c>
      <c r="C165" s="633"/>
      <c r="D165" s="626"/>
      <c r="E165" s="627"/>
      <c r="F165" s="623">
        <f>SUM(F137)</f>
        <v>0</v>
      </c>
      <c r="G165" s="558"/>
      <c r="J165" s="560"/>
      <c r="P165" s="561"/>
    </row>
    <row r="166" spans="1:16" s="559" customFormat="1" ht="24" customHeight="1">
      <c r="A166" s="632" t="s">
        <v>515</v>
      </c>
      <c r="B166" s="559" t="s">
        <v>516</v>
      </c>
      <c r="C166" s="633"/>
      <c r="D166" s="626"/>
      <c r="E166" s="627"/>
      <c r="F166" s="623">
        <f>SUM(F145)</f>
        <v>0</v>
      </c>
      <c r="G166" s="558"/>
      <c r="J166" s="560"/>
      <c r="P166" s="561"/>
    </row>
    <row r="167" spans="1:16" s="624" customFormat="1" ht="19.5" customHeight="1" thickBot="1">
      <c r="A167" s="618"/>
      <c r="B167" s="636" t="s">
        <v>428</v>
      </c>
      <c r="C167" s="620"/>
      <c r="D167" s="621"/>
      <c r="E167" s="622"/>
      <c r="F167" s="623">
        <f>SUM(F165:F166)</f>
        <v>0</v>
      </c>
      <c r="G167" s="558"/>
      <c r="I167" s="561"/>
      <c r="J167" s="626"/>
      <c r="P167" s="635"/>
    </row>
    <row r="168" spans="1:16" s="624" customFormat="1">
      <c r="A168" s="552"/>
      <c r="B168" s="628"/>
      <c r="C168" s="628"/>
      <c r="D168" s="629"/>
      <c r="E168" s="630"/>
      <c r="F168" s="631"/>
      <c r="P168" s="631"/>
    </row>
  </sheetData>
  <sheetProtection algorithmName="SHA-512" hashValue="ME+IVHC48/aIOQ5MGRhJyG1A89SuPJdv/XNycAPqpjraVNAGOeHyRKuL5GlkYpYNdmcxVRPHm5tWjZ+FxXToHQ==" saltValue="3utx0e1RnfOf4i5aHPpNVA==" spinCount="100000" sheet="1" formatCells="0" formatColumns="0" formatRows="0"/>
  <mergeCells count="1">
    <mergeCell ref="B7:E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2"/>
  <sheetViews>
    <sheetView zoomScale="115" zoomScaleNormal="115" workbookViewId="0">
      <selection activeCell="E99" sqref="E99"/>
    </sheetView>
  </sheetViews>
  <sheetFormatPr defaultColWidth="13.7109375" defaultRowHeight="14.25"/>
  <cols>
    <col min="1" max="1" width="3.85546875" style="87" customWidth="1"/>
    <col min="2" max="2" width="1.42578125" style="14" customWidth="1"/>
    <col min="3" max="3" width="62.85546875" style="14" customWidth="1"/>
    <col min="4" max="4" width="7.28515625" style="87" bestFit="1" customWidth="1"/>
    <col min="5" max="5" width="8.85546875" style="14" bestFit="1" customWidth="1"/>
    <col min="6" max="6" width="12" style="89" bestFit="1" customWidth="1"/>
    <col min="7" max="249" width="13.7109375" style="14"/>
    <col min="250" max="250" width="3.85546875" style="14" customWidth="1"/>
    <col min="251" max="251" width="1.42578125" style="14" customWidth="1"/>
    <col min="252" max="252" width="15.28515625" style="14" customWidth="1"/>
    <col min="253" max="253" width="10.85546875" style="14" customWidth="1"/>
    <col min="254" max="254" width="8.28515625" style="14" customWidth="1"/>
    <col min="255" max="255" width="1.42578125" style="14" customWidth="1"/>
    <col min="256" max="256" width="5.7109375" style="14" customWidth="1"/>
    <col min="257" max="257" width="2.28515625" style="14" customWidth="1"/>
    <col min="258" max="259" width="0" style="14" hidden="1" customWidth="1"/>
    <col min="260" max="260" width="11.7109375" style="14" customWidth="1"/>
    <col min="261" max="261" width="3.28515625" style="14" customWidth="1"/>
    <col min="262" max="262" width="14.7109375" style="14" customWidth="1"/>
    <col min="263" max="505" width="13.7109375" style="14"/>
    <col min="506" max="506" width="3.85546875" style="14" customWidth="1"/>
    <col min="507" max="507" width="1.42578125" style="14" customWidth="1"/>
    <col min="508" max="508" width="15.28515625" style="14" customWidth="1"/>
    <col min="509" max="509" width="10.85546875" style="14" customWidth="1"/>
    <col min="510" max="510" width="8.28515625" style="14" customWidth="1"/>
    <col min="511" max="511" width="1.42578125" style="14" customWidth="1"/>
    <col min="512" max="512" width="5.7109375" style="14" customWidth="1"/>
    <col min="513" max="513" width="2.28515625" style="14" customWidth="1"/>
    <col min="514" max="515" width="0" style="14" hidden="1" customWidth="1"/>
    <col min="516" max="516" width="11.7109375" style="14" customWidth="1"/>
    <col min="517" max="517" width="3.28515625" style="14" customWidth="1"/>
    <col min="518" max="518" width="14.7109375" style="14" customWidth="1"/>
    <col min="519" max="761" width="13.7109375" style="14"/>
    <col min="762" max="762" width="3.85546875" style="14" customWidth="1"/>
    <col min="763" max="763" width="1.42578125" style="14" customWidth="1"/>
    <col min="764" max="764" width="15.28515625" style="14" customWidth="1"/>
    <col min="765" max="765" width="10.85546875" style="14" customWidth="1"/>
    <col min="766" max="766" width="8.28515625" style="14" customWidth="1"/>
    <col min="767" max="767" width="1.42578125" style="14" customWidth="1"/>
    <col min="768" max="768" width="5.7109375" style="14" customWidth="1"/>
    <col min="769" max="769" width="2.28515625" style="14" customWidth="1"/>
    <col min="770" max="771" width="0" style="14" hidden="1" customWidth="1"/>
    <col min="772" max="772" width="11.7109375" style="14" customWidth="1"/>
    <col min="773" max="773" width="3.28515625" style="14" customWidth="1"/>
    <col min="774" max="774" width="14.7109375" style="14" customWidth="1"/>
    <col min="775" max="1017" width="13.7109375" style="14"/>
    <col min="1018" max="1018" width="3.85546875" style="14" customWidth="1"/>
    <col min="1019" max="1019" width="1.42578125" style="14" customWidth="1"/>
    <col min="1020" max="1020" width="15.28515625" style="14" customWidth="1"/>
    <col min="1021" max="1021" width="10.85546875" style="14" customWidth="1"/>
    <col min="1022" max="1022" width="8.28515625" style="14" customWidth="1"/>
    <col min="1023" max="1023" width="1.42578125" style="14" customWidth="1"/>
    <col min="1024" max="1024" width="5.7109375" style="14" customWidth="1"/>
    <col min="1025" max="1025" width="2.28515625" style="14" customWidth="1"/>
    <col min="1026" max="1027" width="0" style="14" hidden="1" customWidth="1"/>
    <col min="1028" max="1028" width="11.7109375" style="14" customWidth="1"/>
    <col min="1029" max="1029" width="3.28515625" style="14" customWidth="1"/>
    <col min="1030" max="1030" width="14.7109375" style="14" customWidth="1"/>
    <col min="1031" max="1273" width="13.7109375" style="14"/>
    <col min="1274" max="1274" width="3.85546875" style="14" customWidth="1"/>
    <col min="1275" max="1275" width="1.42578125" style="14" customWidth="1"/>
    <col min="1276" max="1276" width="15.28515625" style="14" customWidth="1"/>
    <col min="1277" max="1277" width="10.85546875" style="14" customWidth="1"/>
    <col min="1278" max="1278" width="8.28515625" style="14" customWidth="1"/>
    <col min="1279" max="1279" width="1.42578125" style="14" customWidth="1"/>
    <col min="1280" max="1280" width="5.7109375" style="14" customWidth="1"/>
    <col min="1281" max="1281" width="2.28515625" style="14" customWidth="1"/>
    <col min="1282" max="1283" width="0" style="14" hidden="1" customWidth="1"/>
    <col min="1284" max="1284" width="11.7109375" style="14" customWidth="1"/>
    <col min="1285" max="1285" width="3.28515625" style="14" customWidth="1"/>
    <col min="1286" max="1286" width="14.7109375" style="14" customWidth="1"/>
    <col min="1287" max="1529" width="13.7109375" style="14"/>
    <col min="1530" max="1530" width="3.85546875" style="14" customWidth="1"/>
    <col min="1531" max="1531" width="1.42578125" style="14" customWidth="1"/>
    <col min="1532" max="1532" width="15.28515625" style="14" customWidth="1"/>
    <col min="1533" max="1533" width="10.85546875" style="14" customWidth="1"/>
    <col min="1534" max="1534" width="8.28515625" style="14" customWidth="1"/>
    <col min="1535" max="1535" width="1.42578125" style="14" customWidth="1"/>
    <col min="1536" max="1536" width="5.7109375" style="14" customWidth="1"/>
    <col min="1537" max="1537" width="2.28515625" style="14" customWidth="1"/>
    <col min="1538" max="1539" width="0" style="14" hidden="1" customWidth="1"/>
    <col min="1540" max="1540" width="11.7109375" style="14" customWidth="1"/>
    <col min="1541" max="1541" width="3.28515625" style="14" customWidth="1"/>
    <col min="1542" max="1542" width="14.7109375" style="14" customWidth="1"/>
    <col min="1543" max="1785" width="13.7109375" style="14"/>
    <col min="1786" max="1786" width="3.85546875" style="14" customWidth="1"/>
    <col min="1787" max="1787" width="1.42578125" style="14" customWidth="1"/>
    <col min="1788" max="1788" width="15.28515625" style="14" customWidth="1"/>
    <col min="1789" max="1789" width="10.85546875" style="14" customWidth="1"/>
    <col min="1790" max="1790" width="8.28515625" style="14" customWidth="1"/>
    <col min="1791" max="1791" width="1.42578125" style="14" customWidth="1"/>
    <col min="1792" max="1792" width="5.7109375" style="14" customWidth="1"/>
    <col min="1793" max="1793" width="2.28515625" style="14" customWidth="1"/>
    <col min="1794" max="1795" width="0" style="14" hidden="1" customWidth="1"/>
    <col min="1796" max="1796" width="11.7109375" style="14" customWidth="1"/>
    <col min="1797" max="1797" width="3.28515625" style="14" customWidth="1"/>
    <col min="1798" max="1798" width="14.7109375" style="14" customWidth="1"/>
    <col min="1799" max="2041" width="13.7109375" style="14"/>
    <col min="2042" max="2042" width="3.85546875" style="14" customWidth="1"/>
    <col min="2043" max="2043" width="1.42578125" style="14" customWidth="1"/>
    <col min="2044" max="2044" width="15.28515625" style="14" customWidth="1"/>
    <col min="2045" max="2045" width="10.85546875" style="14" customWidth="1"/>
    <col min="2046" max="2046" width="8.28515625" style="14" customWidth="1"/>
    <col min="2047" max="2047" width="1.42578125" style="14" customWidth="1"/>
    <col min="2048" max="2048" width="5.7109375" style="14" customWidth="1"/>
    <col min="2049" max="2049" width="2.28515625" style="14" customWidth="1"/>
    <col min="2050" max="2051" width="0" style="14" hidden="1" customWidth="1"/>
    <col min="2052" max="2052" width="11.7109375" style="14" customWidth="1"/>
    <col min="2053" max="2053" width="3.28515625" style="14" customWidth="1"/>
    <col min="2054" max="2054" width="14.7109375" style="14" customWidth="1"/>
    <col min="2055" max="2297" width="13.7109375" style="14"/>
    <col min="2298" max="2298" width="3.85546875" style="14" customWidth="1"/>
    <col min="2299" max="2299" width="1.42578125" style="14" customWidth="1"/>
    <col min="2300" max="2300" width="15.28515625" style="14" customWidth="1"/>
    <col min="2301" max="2301" width="10.85546875" style="14" customWidth="1"/>
    <col min="2302" max="2302" width="8.28515625" style="14" customWidth="1"/>
    <col min="2303" max="2303" width="1.42578125" style="14" customWidth="1"/>
    <col min="2304" max="2304" width="5.7109375" style="14" customWidth="1"/>
    <col min="2305" max="2305" width="2.28515625" style="14" customWidth="1"/>
    <col min="2306" max="2307" width="0" style="14" hidden="1" customWidth="1"/>
    <col min="2308" max="2308" width="11.7109375" style="14" customWidth="1"/>
    <col min="2309" max="2309" width="3.28515625" style="14" customWidth="1"/>
    <col min="2310" max="2310" width="14.7109375" style="14" customWidth="1"/>
    <col min="2311" max="2553" width="13.7109375" style="14"/>
    <col min="2554" max="2554" width="3.85546875" style="14" customWidth="1"/>
    <col min="2555" max="2555" width="1.42578125" style="14" customWidth="1"/>
    <col min="2556" max="2556" width="15.28515625" style="14" customWidth="1"/>
    <col min="2557" max="2557" width="10.85546875" style="14" customWidth="1"/>
    <col min="2558" max="2558" width="8.28515625" style="14" customWidth="1"/>
    <col min="2559" max="2559" width="1.42578125" style="14" customWidth="1"/>
    <col min="2560" max="2560" width="5.7109375" style="14" customWidth="1"/>
    <col min="2561" max="2561" width="2.28515625" style="14" customWidth="1"/>
    <col min="2562" max="2563" width="0" style="14" hidden="1" customWidth="1"/>
    <col min="2564" max="2564" width="11.7109375" style="14" customWidth="1"/>
    <col min="2565" max="2565" width="3.28515625" style="14" customWidth="1"/>
    <col min="2566" max="2566" width="14.7109375" style="14" customWidth="1"/>
    <col min="2567" max="2809" width="13.7109375" style="14"/>
    <col min="2810" max="2810" width="3.85546875" style="14" customWidth="1"/>
    <col min="2811" max="2811" width="1.42578125" style="14" customWidth="1"/>
    <col min="2812" max="2812" width="15.28515625" style="14" customWidth="1"/>
    <col min="2813" max="2813" width="10.85546875" style="14" customWidth="1"/>
    <col min="2814" max="2814" width="8.28515625" style="14" customWidth="1"/>
    <col min="2815" max="2815" width="1.42578125" style="14" customWidth="1"/>
    <col min="2816" max="2816" width="5.7109375" style="14" customWidth="1"/>
    <col min="2817" max="2817" width="2.28515625" style="14" customWidth="1"/>
    <col min="2818" max="2819" width="0" style="14" hidden="1" customWidth="1"/>
    <col min="2820" max="2820" width="11.7109375" style="14" customWidth="1"/>
    <col min="2821" max="2821" width="3.28515625" style="14" customWidth="1"/>
    <col min="2822" max="2822" width="14.7109375" style="14" customWidth="1"/>
    <col min="2823" max="3065" width="13.7109375" style="14"/>
    <col min="3066" max="3066" width="3.85546875" style="14" customWidth="1"/>
    <col min="3067" max="3067" width="1.42578125" style="14" customWidth="1"/>
    <col min="3068" max="3068" width="15.28515625" style="14" customWidth="1"/>
    <col min="3069" max="3069" width="10.85546875" style="14" customWidth="1"/>
    <col min="3070" max="3070" width="8.28515625" style="14" customWidth="1"/>
    <col min="3071" max="3071" width="1.42578125" style="14" customWidth="1"/>
    <col min="3072" max="3072" width="5.7109375" style="14" customWidth="1"/>
    <col min="3073" max="3073" width="2.28515625" style="14" customWidth="1"/>
    <col min="3074" max="3075" width="0" style="14" hidden="1" customWidth="1"/>
    <col min="3076" max="3076" width="11.7109375" style="14" customWidth="1"/>
    <col min="3077" max="3077" width="3.28515625" style="14" customWidth="1"/>
    <col min="3078" max="3078" width="14.7109375" style="14" customWidth="1"/>
    <col min="3079" max="3321" width="13.7109375" style="14"/>
    <col min="3322" max="3322" width="3.85546875" style="14" customWidth="1"/>
    <col min="3323" max="3323" width="1.42578125" style="14" customWidth="1"/>
    <col min="3324" max="3324" width="15.28515625" style="14" customWidth="1"/>
    <col min="3325" max="3325" width="10.85546875" style="14" customWidth="1"/>
    <col min="3326" max="3326" width="8.28515625" style="14" customWidth="1"/>
    <col min="3327" max="3327" width="1.42578125" style="14" customWidth="1"/>
    <col min="3328" max="3328" width="5.7109375" style="14" customWidth="1"/>
    <col min="3329" max="3329" width="2.28515625" style="14" customWidth="1"/>
    <col min="3330" max="3331" width="0" style="14" hidden="1" customWidth="1"/>
    <col min="3332" max="3332" width="11.7109375" style="14" customWidth="1"/>
    <col min="3333" max="3333" width="3.28515625" style="14" customWidth="1"/>
    <col min="3334" max="3334" width="14.7109375" style="14" customWidth="1"/>
    <col min="3335" max="3577" width="13.7109375" style="14"/>
    <col min="3578" max="3578" width="3.85546875" style="14" customWidth="1"/>
    <col min="3579" max="3579" width="1.42578125" style="14" customWidth="1"/>
    <col min="3580" max="3580" width="15.28515625" style="14" customWidth="1"/>
    <col min="3581" max="3581" width="10.85546875" style="14" customWidth="1"/>
    <col min="3582" max="3582" width="8.28515625" style="14" customWidth="1"/>
    <col min="3583" max="3583" width="1.42578125" style="14" customWidth="1"/>
    <col min="3584" max="3584" width="5.7109375" style="14" customWidth="1"/>
    <col min="3585" max="3585" width="2.28515625" style="14" customWidth="1"/>
    <col min="3586" max="3587" width="0" style="14" hidden="1" customWidth="1"/>
    <col min="3588" max="3588" width="11.7109375" style="14" customWidth="1"/>
    <col min="3589" max="3589" width="3.28515625" style="14" customWidth="1"/>
    <col min="3590" max="3590" width="14.7109375" style="14" customWidth="1"/>
    <col min="3591" max="3833" width="13.7109375" style="14"/>
    <col min="3834" max="3834" width="3.85546875" style="14" customWidth="1"/>
    <col min="3835" max="3835" width="1.42578125" style="14" customWidth="1"/>
    <col min="3836" max="3836" width="15.28515625" style="14" customWidth="1"/>
    <col min="3837" max="3837" width="10.85546875" style="14" customWidth="1"/>
    <col min="3838" max="3838" width="8.28515625" style="14" customWidth="1"/>
    <col min="3839" max="3839" width="1.42578125" style="14" customWidth="1"/>
    <col min="3840" max="3840" width="5.7109375" style="14" customWidth="1"/>
    <col min="3841" max="3841" width="2.28515625" style="14" customWidth="1"/>
    <col min="3842" max="3843" width="0" style="14" hidden="1" customWidth="1"/>
    <col min="3844" max="3844" width="11.7109375" style="14" customWidth="1"/>
    <col min="3845" max="3845" width="3.28515625" style="14" customWidth="1"/>
    <col min="3846" max="3846" width="14.7109375" style="14" customWidth="1"/>
    <col min="3847" max="4089" width="13.7109375" style="14"/>
    <col min="4090" max="4090" width="3.85546875" style="14" customWidth="1"/>
    <col min="4091" max="4091" width="1.42578125" style="14" customWidth="1"/>
    <col min="4092" max="4092" width="15.28515625" style="14" customWidth="1"/>
    <col min="4093" max="4093" width="10.85546875" style="14" customWidth="1"/>
    <col min="4094" max="4094" width="8.28515625" style="14" customWidth="1"/>
    <col min="4095" max="4095" width="1.42578125" style="14" customWidth="1"/>
    <col min="4096" max="4096" width="5.7109375" style="14" customWidth="1"/>
    <col min="4097" max="4097" width="2.28515625" style="14" customWidth="1"/>
    <col min="4098" max="4099" width="0" style="14" hidden="1" customWidth="1"/>
    <col min="4100" max="4100" width="11.7109375" style="14" customWidth="1"/>
    <col min="4101" max="4101" width="3.28515625" style="14" customWidth="1"/>
    <col min="4102" max="4102" width="14.7109375" style="14" customWidth="1"/>
    <col min="4103" max="4345" width="13.7109375" style="14"/>
    <col min="4346" max="4346" width="3.85546875" style="14" customWidth="1"/>
    <col min="4347" max="4347" width="1.42578125" style="14" customWidth="1"/>
    <col min="4348" max="4348" width="15.28515625" style="14" customWidth="1"/>
    <col min="4349" max="4349" width="10.85546875" style="14" customWidth="1"/>
    <col min="4350" max="4350" width="8.28515625" style="14" customWidth="1"/>
    <col min="4351" max="4351" width="1.42578125" style="14" customWidth="1"/>
    <col min="4352" max="4352" width="5.7109375" style="14" customWidth="1"/>
    <col min="4353" max="4353" width="2.28515625" style="14" customWidth="1"/>
    <col min="4354" max="4355" width="0" style="14" hidden="1" customWidth="1"/>
    <col min="4356" max="4356" width="11.7109375" style="14" customWidth="1"/>
    <col min="4357" max="4357" width="3.28515625" style="14" customWidth="1"/>
    <col min="4358" max="4358" width="14.7109375" style="14" customWidth="1"/>
    <col min="4359" max="4601" width="13.7109375" style="14"/>
    <col min="4602" max="4602" width="3.85546875" style="14" customWidth="1"/>
    <col min="4603" max="4603" width="1.42578125" style="14" customWidth="1"/>
    <col min="4604" max="4604" width="15.28515625" style="14" customWidth="1"/>
    <col min="4605" max="4605" width="10.85546875" style="14" customWidth="1"/>
    <col min="4606" max="4606" width="8.28515625" style="14" customWidth="1"/>
    <col min="4607" max="4607" width="1.42578125" style="14" customWidth="1"/>
    <col min="4608" max="4608" width="5.7109375" style="14" customWidth="1"/>
    <col min="4609" max="4609" width="2.28515625" style="14" customWidth="1"/>
    <col min="4610" max="4611" width="0" style="14" hidden="1" customWidth="1"/>
    <col min="4612" max="4612" width="11.7109375" style="14" customWidth="1"/>
    <col min="4613" max="4613" width="3.28515625" style="14" customWidth="1"/>
    <col min="4614" max="4614" width="14.7109375" style="14" customWidth="1"/>
    <col min="4615" max="4857" width="13.7109375" style="14"/>
    <col min="4858" max="4858" width="3.85546875" style="14" customWidth="1"/>
    <col min="4859" max="4859" width="1.42578125" style="14" customWidth="1"/>
    <col min="4860" max="4860" width="15.28515625" style="14" customWidth="1"/>
    <col min="4861" max="4861" width="10.85546875" style="14" customWidth="1"/>
    <col min="4862" max="4862" width="8.28515625" style="14" customWidth="1"/>
    <col min="4863" max="4863" width="1.42578125" style="14" customWidth="1"/>
    <col min="4864" max="4864" width="5.7109375" style="14" customWidth="1"/>
    <col min="4865" max="4865" width="2.28515625" style="14" customWidth="1"/>
    <col min="4866" max="4867" width="0" style="14" hidden="1" customWidth="1"/>
    <col min="4868" max="4868" width="11.7109375" style="14" customWidth="1"/>
    <col min="4869" max="4869" width="3.28515625" style="14" customWidth="1"/>
    <col min="4870" max="4870" width="14.7109375" style="14" customWidth="1"/>
    <col min="4871" max="5113" width="13.7109375" style="14"/>
    <col min="5114" max="5114" width="3.85546875" style="14" customWidth="1"/>
    <col min="5115" max="5115" width="1.42578125" style="14" customWidth="1"/>
    <col min="5116" max="5116" width="15.28515625" style="14" customWidth="1"/>
    <col min="5117" max="5117" width="10.85546875" style="14" customWidth="1"/>
    <col min="5118" max="5118" width="8.28515625" style="14" customWidth="1"/>
    <col min="5119" max="5119" width="1.42578125" style="14" customWidth="1"/>
    <col min="5120" max="5120" width="5.7109375" style="14" customWidth="1"/>
    <col min="5121" max="5121" width="2.28515625" style="14" customWidth="1"/>
    <col min="5122" max="5123" width="0" style="14" hidden="1" customWidth="1"/>
    <col min="5124" max="5124" width="11.7109375" style="14" customWidth="1"/>
    <col min="5125" max="5125" width="3.28515625" style="14" customWidth="1"/>
    <col min="5126" max="5126" width="14.7109375" style="14" customWidth="1"/>
    <col min="5127" max="5369" width="13.7109375" style="14"/>
    <col min="5370" max="5370" width="3.85546875" style="14" customWidth="1"/>
    <col min="5371" max="5371" width="1.42578125" style="14" customWidth="1"/>
    <col min="5372" max="5372" width="15.28515625" style="14" customWidth="1"/>
    <col min="5373" max="5373" width="10.85546875" style="14" customWidth="1"/>
    <col min="5374" max="5374" width="8.28515625" style="14" customWidth="1"/>
    <col min="5375" max="5375" width="1.42578125" style="14" customWidth="1"/>
    <col min="5376" max="5376" width="5.7109375" style="14" customWidth="1"/>
    <col min="5377" max="5377" width="2.28515625" style="14" customWidth="1"/>
    <col min="5378" max="5379" width="0" style="14" hidden="1" customWidth="1"/>
    <col min="5380" max="5380" width="11.7109375" style="14" customWidth="1"/>
    <col min="5381" max="5381" width="3.28515625" style="14" customWidth="1"/>
    <col min="5382" max="5382" width="14.7109375" style="14" customWidth="1"/>
    <col min="5383" max="5625" width="13.7109375" style="14"/>
    <col min="5626" max="5626" width="3.85546875" style="14" customWidth="1"/>
    <col min="5627" max="5627" width="1.42578125" style="14" customWidth="1"/>
    <col min="5628" max="5628" width="15.28515625" style="14" customWidth="1"/>
    <col min="5629" max="5629" width="10.85546875" style="14" customWidth="1"/>
    <col min="5630" max="5630" width="8.28515625" style="14" customWidth="1"/>
    <col min="5631" max="5631" width="1.42578125" style="14" customWidth="1"/>
    <col min="5632" max="5632" width="5.7109375" style="14" customWidth="1"/>
    <col min="5633" max="5633" width="2.28515625" style="14" customWidth="1"/>
    <col min="5634" max="5635" width="0" style="14" hidden="1" customWidth="1"/>
    <col min="5636" max="5636" width="11.7109375" style="14" customWidth="1"/>
    <col min="5637" max="5637" width="3.28515625" style="14" customWidth="1"/>
    <col min="5638" max="5638" width="14.7109375" style="14" customWidth="1"/>
    <col min="5639" max="5881" width="13.7109375" style="14"/>
    <col min="5882" max="5882" width="3.85546875" style="14" customWidth="1"/>
    <col min="5883" max="5883" width="1.42578125" style="14" customWidth="1"/>
    <col min="5884" max="5884" width="15.28515625" style="14" customWidth="1"/>
    <col min="5885" max="5885" width="10.85546875" style="14" customWidth="1"/>
    <col min="5886" max="5886" width="8.28515625" style="14" customWidth="1"/>
    <col min="5887" max="5887" width="1.42578125" style="14" customWidth="1"/>
    <col min="5888" max="5888" width="5.7109375" style="14" customWidth="1"/>
    <col min="5889" max="5889" width="2.28515625" style="14" customWidth="1"/>
    <col min="5890" max="5891" width="0" style="14" hidden="1" customWidth="1"/>
    <col min="5892" max="5892" width="11.7109375" style="14" customWidth="1"/>
    <col min="5893" max="5893" width="3.28515625" style="14" customWidth="1"/>
    <col min="5894" max="5894" width="14.7109375" style="14" customWidth="1"/>
    <col min="5895" max="6137" width="13.7109375" style="14"/>
    <col min="6138" max="6138" width="3.85546875" style="14" customWidth="1"/>
    <col min="6139" max="6139" width="1.42578125" style="14" customWidth="1"/>
    <col min="6140" max="6140" width="15.28515625" style="14" customWidth="1"/>
    <col min="6141" max="6141" width="10.85546875" style="14" customWidth="1"/>
    <col min="6142" max="6142" width="8.28515625" style="14" customWidth="1"/>
    <col min="6143" max="6143" width="1.42578125" style="14" customWidth="1"/>
    <col min="6144" max="6144" width="5.7109375" style="14" customWidth="1"/>
    <col min="6145" max="6145" width="2.28515625" style="14" customWidth="1"/>
    <col min="6146" max="6147" width="0" style="14" hidden="1" customWidth="1"/>
    <col min="6148" max="6148" width="11.7109375" style="14" customWidth="1"/>
    <col min="6149" max="6149" width="3.28515625" style="14" customWidth="1"/>
    <col min="6150" max="6150" width="14.7109375" style="14" customWidth="1"/>
    <col min="6151" max="6393" width="13.7109375" style="14"/>
    <col min="6394" max="6394" width="3.85546875" style="14" customWidth="1"/>
    <col min="6395" max="6395" width="1.42578125" style="14" customWidth="1"/>
    <col min="6396" max="6396" width="15.28515625" style="14" customWidth="1"/>
    <col min="6397" max="6397" width="10.85546875" style="14" customWidth="1"/>
    <col min="6398" max="6398" width="8.28515625" style="14" customWidth="1"/>
    <col min="6399" max="6399" width="1.42578125" style="14" customWidth="1"/>
    <col min="6400" max="6400" width="5.7109375" style="14" customWidth="1"/>
    <col min="6401" max="6401" width="2.28515625" style="14" customWidth="1"/>
    <col min="6402" max="6403" width="0" style="14" hidden="1" customWidth="1"/>
    <col min="6404" max="6404" width="11.7109375" style="14" customWidth="1"/>
    <col min="6405" max="6405" width="3.28515625" style="14" customWidth="1"/>
    <col min="6406" max="6406" width="14.7109375" style="14" customWidth="1"/>
    <col min="6407" max="6649" width="13.7109375" style="14"/>
    <col min="6650" max="6650" width="3.85546875" style="14" customWidth="1"/>
    <col min="6651" max="6651" width="1.42578125" style="14" customWidth="1"/>
    <col min="6652" max="6652" width="15.28515625" style="14" customWidth="1"/>
    <col min="6653" max="6653" width="10.85546875" style="14" customWidth="1"/>
    <col min="6654" max="6654" width="8.28515625" style="14" customWidth="1"/>
    <col min="6655" max="6655" width="1.42578125" style="14" customWidth="1"/>
    <col min="6656" max="6656" width="5.7109375" style="14" customWidth="1"/>
    <col min="6657" max="6657" width="2.28515625" style="14" customWidth="1"/>
    <col min="6658" max="6659" width="0" style="14" hidden="1" customWidth="1"/>
    <col min="6660" max="6660" width="11.7109375" style="14" customWidth="1"/>
    <col min="6661" max="6661" width="3.28515625" style="14" customWidth="1"/>
    <col min="6662" max="6662" width="14.7109375" style="14" customWidth="1"/>
    <col min="6663" max="6905" width="13.7109375" style="14"/>
    <col min="6906" max="6906" width="3.85546875" style="14" customWidth="1"/>
    <col min="6907" max="6907" width="1.42578125" style="14" customWidth="1"/>
    <col min="6908" max="6908" width="15.28515625" style="14" customWidth="1"/>
    <col min="6909" max="6909" width="10.85546875" style="14" customWidth="1"/>
    <col min="6910" max="6910" width="8.28515625" style="14" customWidth="1"/>
    <col min="6911" max="6911" width="1.42578125" style="14" customWidth="1"/>
    <col min="6912" max="6912" width="5.7109375" style="14" customWidth="1"/>
    <col min="6913" max="6913" width="2.28515625" style="14" customWidth="1"/>
    <col min="6914" max="6915" width="0" style="14" hidden="1" customWidth="1"/>
    <col min="6916" max="6916" width="11.7109375" style="14" customWidth="1"/>
    <col min="6917" max="6917" width="3.28515625" style="14" customWidth="1"/>
    <col min="6918" max="6918" width="14.7109375" style="14" customWidth="1"/>
    <col min="6919" max="7161" width="13.7109375" style="14"/>
    <col min="7162" max="7162" width="3.85546875" style="14" customWidth="1"/>
    <col min="7163" max="7163" width="1.42578125" style="14" customWidth="1"/>
    <col min="7164" max="7164" width="15.28515625" style="14" customWidth="1"/>
    <col min="7165" max="7165" width="10.85546875" style="14" customWidth="1"/>
    <col min="7166" max="7166" width="8.28515625" style="14" customWidth="1"/>
    <col min="7167" max="7167" width="1.42578125" style="14" customWidth="1"/>
    <col min="7168" max="7168" width="5.7109375" style="14" customWidth="1"/>
    <col min="7169" max="7169" width="2.28515625" style="14" customWidth="1"/>
    <col min="7170" max="7171" width="0" style="14" hidden="1" customWidth="1"/>
    <col min="7172" max="7172" width="11.7109375" style="14" customWidth="1"/>
    <col min="7173" max="7173" width="3.28515625" style="14" customWidth="1"/>
    <col min="7174" max="7174" width="14.7109375" style="14" customWidth="1"/>
    <col min="7175" max="7417" width="13.7109375" style="14"/>
    <col min="7418" max="7418" width="3.85546875" style="14" customWidth="1"/>
    <col min="7419" max="7419" width="1.42578125" style="14" customWidth="1"/>
    <col min="7420" max="7420" width="15.28515625" style="14" customWidth="1"/>
    <col min="7421" max="7421" width="10.85546875" style="14" customWidth="1"/>
    <col min="7422" max="7422" width="8.28515625" style="14" customWidth="1"/>
    <col min="7423" max="7423" width="1.42578125" style="14" customWidth="1"/>
    <col min="7424" max="7424" width="5.7109375" style="14" customWidth="1"/>
    <col min="7425" max="7425" width="2.28515625" style="14" customWidth="1"/>
    <col min="7426" max="7427" width="0" style="14" hidden="1" customWidth="1"/>
    <col min="7428" max="7428" width="11.7109375" style="14" customWidth="1"/>
    <col min="7429" max="7429" width="3.28515625" style="14" customWidth="1"/>
    <col min="7430" max="7430" width="14.7109375" style="14" customWidth="1"/>
    <col min="7431" max="7673" width="13.7109375" style="14"/>
    <col min="7674" max="7674" width="3.85546875" style="14" customWidth="1"/>
    <col min="7675" max="7675" width="1.42578125" style="14" customWidth="1"/>
    <col min="7676" max="7676" width="15.28515625" style="14" customWidth="1"/>
    <col min="7677" max="7677" width="10.85546875" style="14" customWidth="1"/>
    <col min="7678" max="7678" width="8.28515625" style="14" customWidth="1"/>
    <col min="7679" max="7679" width="1.42578125" style="14" customWidth="1"/>
    <col min="7680" max="7680" width="5.7109375" style="14" customWidth="1"/>
    <col min="7681" max="7681" width="2.28515625" style="14" customWidth="1"/>
    <col min="7682" max="7683" width="0" style="14" hidden="1" customWidth="1"/>
    <col min="7684" max="7684" width="11.7109375" style="14" customWidth="1"/>
    <col min="7685" max="7685" width="3.28515625" style="14" customWidth="1"/>
    <col min="7686" max="7686" width="14.7109375" style="14" customWidth="1"/>
    <col min="7687" max="7929" width="13.7109375" style="14"/>
    <col min="7930" max="7930" width="3.85546875" style="14" customWidth="1"/>
    <col min="7931" max="7931" width="1.42578125" style="14" customWidth="1"/>
    <col min="7932" max="7932" width="15.28515625" style="14" customWidth="1"/>
    <col min="7933" max="7933" width="10.85546875" style="14" customWidth="1"/>
    <col min="7934" max="7934" width="8.28515625" style="14" customWidth="1"/>
    <col min="7935" max="7935" width="1.42578125" style="14" customWidth="1"/>
    <col min="7936" max="7936" width="5.7109375" style="14" customWidth="1"/>
    <col min="7937" max="7937" width="2.28515625" style="14" customWidth="1"/>
    <col min="7938" max="7939" width="0" style="14" hidden="1" customWidth="1"/>
    <col min="7940" max="7940" width="11.7109375" style="14" customWidth="1"/>
    <col min="7941" max="7941" width="3.28515625" style="14" customWidth="1"/>
    <col min="7942" max="7942" width="14.7109375" style="14" customWidth="1"/>
    <col min="7943" max="8185" width="13.7109375" style="14"/>
    <col min="8186" max="8186" width="3.85546875" style="14" customWidth="1"/>
    <col min="8187" max="8187" width="1.42578125" style="14" customWidth="1"/>
    <col min="8188" max="8188" width="15.28515625" style="14" customWidth="1"/>
    <col min="8189" max="8189" width="10.85546875" style="14" customWidth="1"/>
    <col min="8190" max="8190" width="8.28515625" style="14" customWidth="1"/>
    <col min="8191" max="8191" width="1.42578125" style="14" customWidth="1"/>
    <col min="8192" max="8192" width="5.7109375" style="14" customWidth="1"/>
    <col min="8193" max="8193" width="2.28515625" style="14" customWidth="1"/>
    <col min="8194" max="8195" width="0" style="14" hidden="1" customWidth="1"/>
    <col min="8196" max="8196" width="11.7109375" style="14" customWidth="1"/>
    <col min="8197" max="8197" width="3.28515625" style="14" customWidth="1"/>
    <col min="8198" max="8198" width="14.7109375" style="14" customWidth="1"/>
    <col min="8199" max="8441" width="13.7109375" style="14"/>
    <col min="8442" max="8442" width="3.85546875" style="14" customWidth="1"/>
    <col min="8443" max="8443" width="1.42578125" style="14" customWidth="1"/>
    <col min="8444" max="8444" width="15.28515625" style="14" customWidth="1"/>
    <col min="8445" max="8445" width="10.85546875" style="14" customWidth="1"/>
    <col min="8446" max="8446" width="8.28515625" style="14" customWidth="1"/>
    <col min="8447" max="8447" width="1.42578125" style="14" customWidth="1"/>
    <col min="8448" max="8448" width="5.7109375" style="14" customWidth="1"/>
    <col min="8449" max="8449" width="2.28515625" style="14" customWidth="1"/>
    <col min="8450" max="8451" width="0" style="14" hidden="1" customWidth="1"/>
    <col min="8452" max="8452" width="11.7109375" style="14" customWidth="1"/>
    <col min="8453" max="8453" width="3.28515625" style="14" customWidth="1"/>
    <col min="8454" max="8454" width="14.7109375" style="14" customWidth="1"/>
    <col min="8455" max="8697" width="13.7109375" style="14"/>
    <col min="8698" max="8698" width="3.85546875" style="14" customWidth="1"/>
    <col min="8699" max="8699" width="1.42578125" style="14" customWidth="1"/>
    <col min="8700" max="8700" width="15.28515625" style="14" customWidth="1"/>
    <col min="8701" max="8701" width="10.85546875" style="14" customWidth="1"/>
    <col min="8702" max="8702" width="8.28515625" style="14" customWidth="1"/>
    <col min="8703" max="8703" width="1.42578125" style="14" customWidth="1"/>
    <col min="8704" max="8704" width="5.7109375" style="14" customWidth="1"/>
    <col min="8705" max="8705" width="2.28515625" style="14" customWidth="1"/>
    <col min="8706" max="8707" width="0" style="14" hidden="1" customWidth="1"/>
    <col min="8708" max="8708" width="11.7109375" style="14" customWidth="1"/>
    <col min="8709" max="8709" width="3.28515625" style="14" customWidth="1"/>
    <col min="8710" max="8710" width="14.7109375" style="14" customWidth="1"/>
    <col min="8711" max="8953" width="13.7109375" style="14"/>
    <col min="8954" max="8954" width="3.85546875" style="14" customWidth="1"/>
    <col min="8955" max="8955" width="1.42578125" style="14" customWidth="1"/>
    <col min="8956" max="8956" width="15.28515625" style="14" customWidth="1"/>
    <col min="8957" max="8957" width="10.85546875" style="14" customWidth="1"/>
    <col min="8958" max="8958" width="8.28515625" style="14" customWidth="1"/>
    <col min="8959" max="8959" width="1.42578125" style="14" customWidth="1"/>
    <col min="8960" max="8960" width="5.7109375" style="14" customWidth="1"/>
    <col min="8961" max="8961" width="2.28515625" style="14" customWidth="1"/>
    <col min="8962" max="8963" width="0" style="14" hidden="1" customWidth="1"/>
    <col min="8964" max="8964" width="11.7109375" style="14" customWidth="1"/>
    <col min="8965" max="8965" width="3.28515625" style="14" customWidth="1"/>
    <col min="8966" max="8966" width="14.7109375" style="14" customWidth="1"/>
    <col min="8967" max="9209" width="13.7109375" style="14"/>
    <col min="9210" max="9210" width="3.85546875" style="14" customWidth="1"/>
    <col min="9211" max="9211" width="1.42578125" style="14" customWidth="1"/>
    <col min="9212" max="9212" width="15.28515625" style="14" customWidth="1"/>
    <col min="9213" max="9213" width="10.85546875" style="14" customWidth="1"/>
    <col min="9214" max="9214" width="8.28515625" style="14" customWidth="1"/>
    <col min="9215" max="9215" width="1.42578125" style="14" customWidth="1"/>
    <col min="9216" max="9216" width="5.7109375" style="14" customWidth="1"/>
    <col min="9217" max="9217" width="2.28515625" style="14" customWidth="1"/>
    <col min="9218" max="9219" width="0" style="14" hidden="1" customWidth="1"/>
    <col min="9220" max="9220" width="11.7109375" style="14" customWidth="1"/>
    <col min="9221" max="9221" width="3.28515625" style="14" customWidth="1"/>
    <col min="9222" max="9222" width="14.7109375" style="14" customWidth="1"/>
    <col min="9223" max="9465" width="13.7109375" style="14"/>
    <col min="9466" max="9466" width="3.85546875" style="14" customWidth="1"/>
    <col min="9467" max="9467" width="1.42578125" style="14" customWidth="1"/>
    <col min="9468" max="9468" width="15.28515625" style="14" customWidth="1"/>
    <col min="9469" max="9469" width="10.85546875" style="14" customWidth="1"/>
    <col min="9470" max="9470" width="8.28515625" style="14" customWidth="1"/>
    <col min="9471" max="9471" width="1.42578125" style="14" customWidth="1"/>
    <col min="9472" max="9472" width="5.7109375" style="14" customWidth="1"/>
    <col min="9473" max="9473" width="2.28515625" style="14" customWidth="1"/>
    <col min="9474" max="9475" width="0" style="14" hidden="1" customWidth="1"/>
    <col min="9476" max="9476" width="11.7109375" style="14" customWidth="1"/>
    <col min="9477" max="9477" width="3.28515625" style="14" customWidth="1"/>
    <col min="9478" max="9478" width="14.7109375" style="14" customWidth="1"/>
    <col min="9479" max="9721" width="13.7109375" style="14"/>
    <col min="9722" max="9722" width="3.85546875" style="14" customWidth="1"/>
    <col min="9723" max="9723" width="1.42578125" style="14" customWidth="1"/>
    <col min="9724" max="9724" width="15.28515625" style="14" customWidth="1"/>
    <col min="9725" max="9725" width="10.85546875" style="14" customWidth="1"/>
    <col min="9726" max="9726" width="8.28515625" style="14" customWidth="1"/>
    <col min="9727" max="9727" width="1.42578125" style="14" customWidth="1"/>
    <col min="9728" max="9728" width="5.7109375" style="14" customWidth="1"/>
    <col min="9729" max="9729" width="2.28515625" style="14" customWidth="1"/>
    <col min="9730" max="9731" width="0" style="14" hidden="1" customWidth="1"/>
    <col min="9732" max="9732" width="11.7109375" style="14" customWidth="1"/>
    <col min="9733" max="9733" width="3.28515625" style="14" customWidth="1"/>
    <col min="9734" max="9734" width="14.7109375" style="14" customWidth="1"/>
    <col min="9735" max="9977" width="13.7109375" style="14"/>
    <col min="9978" max="9978" width="3.85546875" style="14" customWidth="1"/>
    <col min="9979" max="9979" width="1.42578125" style="14" customWidth="1"/>
    <col min="9980" max="9980" width="15.28515625" style="14" customWidth="1"/>
    <col min="9981" max="9981" width="10.85546875" style="14" customWidth="1"/>
    <col min="9982" max="9982" width="8.28515625" style="14" customWidth="1"/>
    <col min="9983" max="9983" width="1.42578125" style="14" customWidth="1"/>
    <col min="9984" max="9984" width="5.7109375" style="14" customWidth="1"/>
    <col min="9985" max="9985" width="2.28515625" style="14" customWidth="1"/>
    <col min="9986" max="9987" width="0" style="14" hidden="1" customWidth="1"/>
    <col min="9988" max="9988" width="11.7109375" style="14" customWidth="1"/>
    <col min="9989" max="9989" width="3.28515625" style="14" customWidth="1"/>
    <col min="9990" max="9990" width="14.7109375" style="14" customWidth="1"/>
    <col min="9991" max="10233" width="13.7109375" style="14"/>
    <col min="10234" max="10234" width="3.85546875" style="14" customWidth="1"/>
    <col min="10235" max="10235" width="1.42578125" style="14" customWidth="1"/>
    <col min="10236" max="10236" width="15.28515625" style="14" customWidth="1"/>
    <col min="10237" max="10237" width="10.85546875" style="14" customWidth="1"/>
    <col min="10238" max="10238" width="8.28515625" style="14" customWidth="1"/>
    <col min="10239" max="10239" width="1.42578125" style="14" customWidth="1"/>
    <col min="10240" max="10240" width="5.7109375" style="14" customWidth="1"/>
    <col min="10241" max="10241" width="2.28515625" style="14" customWidth="1"/>
    <col min="10242" max="10243" width="0" style="14" hidden="1" customWidth="1"/>
    <col min="10244" max="10244" width="11.7109375" style="14" customWidth="1"/>
    <col min="10245" max="10245" width="3.28515625" style="14" customWidth="1"/>
    <col min="10246" max="10246" width="14.7109375" style="14" customWidth="1"/>
    <col min="10247" max="10489" width="13.7109375" style="14"/>
    <col min="10490" max="10490" width="3.85546875" style="14" customWidth="1"/>
    <col min="10491" max="10491" width="1.42578125" style="14" customWidth="1"/>
    <col min="10492" max="10492" width="15.28515625" style="14" customWidth="1"/>
    <col min="10493" max="10493" width="10.85546875" style="14" customWidth="1"/>
    <col min="10494" max="10494" width="8.28515625" style="14" customWidth="1"/>
    <col min="10495" max="10495" width="1.42578125" style="14" customWidth="1"/>
    <col min="10496" max="10496" width="5.7109375" style="14" customWidth="1"/>
    <col min="10497" max="10497" width="2.28515625" style="14" customWidth="1"/>
    <col min="10498" max="10499" width="0" style="14" hidden="1" customWidth="1"/>
    <col min="10500" max="10500" width="11.7109375" style="14" customWidth="1"/>
    <col min="10501" max="10501" width="3.28515625" style="14" customWidth="1"/>
    <col min="10502" max="10502" width="14.7109375" style="14" customWidth="1"/>
    <col min="10503" max="10745" width="13.7109375" style="14"/>
    <col min="10746" max="10746" width="3.85546875" style="14" customWidth="1"/>
    <col min="10747" max="10747" width="1.42578125" style="14" customWidth="1"/>
    <col min="10748" max="10748" width="15.28515625" style="14" customWidth="1"/>
    <col min="10749" max="10749" width="10.85546875" style="14" customWidth="1"/>
    <col min="10750" max="10750" width="8.28515625" style="14" customWidth="1"/>
    <col min="10751" max="10751" width="1.42578125" style="14" customWidth="1"/>
    <col min="10752" max="10752" width="5.7109375" style="14" customWidth="1"/>
    <col min="10753" max="10753" width="2.28515625" style="14" customWidth="1"/>
    <col min="10754" max="10755" width="0" style="14" hidden="1" customWidth="1"/>
    <col min="10756" max="10756" width="11.7109375" style="14" customWidth="1"/>
    <col min="10757" max="10757" width="3.28515625" style="14" customWidth="1"/>
    <col min="10758" max="10758" width="14.7109375" style="14" customWidth="1"/>
    <col min="10759" max="11001" width="13.7109375" style="14"/>
    <col min="11002" max="11002" width="3.85546875" style="14" customWidth="1"/>
    <col min="11003" max="11003" width="1.42578125" style="14" customWidth="1"/>
    <col min="11004" max="11004" width="15.28515625" style="14" customWidth="1"/>
    <col min="11005" max="11005" width="10.85546875" style="14" customWidth="1"/>
    <col min="11006" max="11006" width="8.28515625" style="14" customWidth="1"/>
    <col min="11007" max="11007" width="1.42578125" style="14" customWidth="1"/>
    <col min="11008" max="11008" width="5.7109375" style="14" customWidth="1"/>
    <col min="11009" max="11009" width="2.28515625" style="14" customWidth="1"/>
    <col min="11010" max="11011" width="0" style="14" hidden="1" customWidth="1"/>
    <col min="11012" max="11012" width="11.7109375" style="14" customWidth="1"/>
    <col min="11013" max="11013" width="3.28515625" style="14" customWidth="1"/>
    <col min="11014" max="11014" width="14.7109375" style="14" customWidth="1"/>
    <col min="11015" max="11257" width="13.7109375" style="14"/>
    <col min="11258" max="11258" width="3.85546875" style="14" customWidth="1"/>
    <col min="11259" max="11259" width="1.42578125" style="14" customWidth="1"/>
    <col min="11260" max="11260" width="15.28515625" style="14" customWidth="1"/>
    <col min="11261" max="11261" width="10.85546875" style="14" customWidth="1"/>
    <col min="11262" max="11262" width="8.28515625" style="14" customWidth="1"/>
    <col min="11263" max="11263" width="1.42578125" style="14" customWidth="1"/>
    <col min="11264" max="11264" width="5.7109375" style="14" customWidth="1"/>
    <col min="11265" max="11265" width="2.28515625" style="14" customWidth="1"/>
    <col min="11266" max="11267" width="0" style="14" hidden="1" customWidth="1"/>
    <col min="11268" max="11268" width="11.7109375" style="14" customWidth="1"/>
    <col min="11269" max="11269" width="3.28515625" style="14" customWidth="1"/>
    <col min="11270" max="11270" width="14.7109375" style="14" customWidth="1"/>
    <col min="11271" max="11513" width="13.7109375" style="14"/>
    <col min="11514" max="11514" width="3.85546875" style="14" customWidth="1"/>
    <col min="11515" max="11515" width="1.42578125" style="14" customWidth="1"/>
    <col min="11516" max="11516" width="15.28515625" style="14" customWidth="1"/>
    <col min="11517" max="11517" width="10.85546875" style="14" customWidth="1"/>
    <col min="11518" max="11518" width="8.28515625" style="14" customWidth="1"/>
    <col min="11519" max="11519" width="1.42578125" style="14" customWidth="1"/>
    <col min="11520" max="11520" width="5.7109375" style="14" customWidth="1"/>
    <col min="11521" max="11521" width="2.28515625" style="14" customWidth="1"/>
    <col min="11522" max="11523" width="0" style="14" hidden="1" customWidth="1"/>
    <col min="11524" max="11524" width="11.7109375" style="14" customWidth="1"/>
    <col min="11525" max="11525" width="3.28515625" style="14" customWidth="1"/>
    <col min="11526" max="11526" width="14.7109375" style="14" customWidth="1"/>
    <col min="11527" max="11769" width="13.7109375" style="14"/>
    <col min="11770" max="11770" width="3.85546875" style="14" customWidth="1"/>
    <col min="11771" max="11771" width="1.42578125" style="14" customWidth="1"/>
    <col min="11772" max="11772" width="15.28515625" style="14" customWidth="1"/>
    <col min="11773" max="11773" width="10.85546875" style="14" customWidth="1"/>
    <col min="11774" max="11774" width="8.28515625" style="14" customWidth="1"/>
    <col min="11775" max="11775" width="1.42578125" style="14" customWidth="1"/>
    <col min="11776" max="11776" width="5.7109375" style="14" customWidth="1"/>
    <col min="11777" max="11777" width="2.28515625" style="14" customWidth="1"/>
    <col min="11778" max="11779" width="0" style="14" hidden="1" customWidth="1"/>
    <col min="11780" max="11780" width="11.7109375" style="14" customWidth="1"/>
    <col min="11781" max="11781" width="3.28515625" style="14" customWidth="1"/>
    <col min="11782" max="11782" width="14.7109375" style="14" customWidth="1"/>
    <col min="11783" max="12025" width="13.7109375" style="14"/>
    <col min="12026" max="12026" width="3.85546875" style="14" customWidth="1"/>
    <col min="12027" max="12027" width="1.42578125" style="14" customWidth="1"/>
    <col min="12028" max="12028" width="15.28515625" style="14" customWidth="1"/>
    <col min="12029" max="12029" width="10.85546875" style="14" customWidth="1"/>
    <col min="12030" max="12030" width="8.28515625" style="14" customWidth="1"/>
    <col min="12031" max="12031" width="1.42578125" style="14" customWidth="1"/>
    <col min="12032" max="12032" width="5.7109375" style="14" customWidth="1"/>
    <col min="12033" max="12033" width="2.28515625" style="14" customWidth="1"/>
    <col min="12034" max="12035" width="0" style="14" hidden="1" customWidth="1"/>
    <col min="12036" max="12036" width="11.7109375" style="14" customWidth="1"/>
    <col min="12037" max="12037" width="3.28515625" style="14" customWidth="1"/>
    <col min="12038" max="12038" width="14.7109375" style="14" customWidth="1"/>
    <col min="12039" max="12281" width="13.7109375" style="14"/>
    <col min="12282" max="12282" width="3.85546875" style="14" customWidth="1"/>
    <col min="12283" max="12283" width="1.42578125" style="14" customWidth="1"/>
    <col min="12284" max="12284" width="15.28515625" style="14" customWidth="1"/>
    <col min="12285" max="12285" width="10.85546875" style="14" customWidth="1"/>
    <col min="12286" max="12286" width="8.28515625" style="14" customWidth="1"/>
    <col min="12287" max="12287" width="1.42578125" style="14" customWidth="1"/>
    <col min="12288" max="12288" width="5.7109375" style="14" customWidth="1"/>
    <col min="12289" max="12289" width="2.28515625" style="14" customWidth="1"/>
    <col min="12290" max="12291" width="0" style="14" hidden="1" customWidth="1"/>
    <col min="12292" max="12292" width="11.7109375" style="14" customWidth="1"/>
    <col min="12293" max="12293" width="3.28515625" style="14" customWidth="1"/>
    <col min="12294" max="12294" width="14.7109375" style="14" customWidth="1"/>
    <col min="12295" max="12537" width="13.7109375" style="14"/>
    <col min="12538" max="12538" width="3.85546875" style="14" customWidth="1"/>
    <col min="12539" max="12539" width="1.42578125" style="14" customWidth="1"/>
    <col min="12540" max="12540" width="15.28515625" style="14" customWidth="1"/>
    <col min="12541" max="12541" width="10.85546875" style="14" customWidth="1"/>
    <col min="12542" max="12542" width="8.28515625" style="14" customWidth="1"/>
    <col min="12543" max="12543" width="1.42578125" style="14" customWidth="1"/>
    <col min="12544" max="12544" width="5.7109375" style="14" customWidth="1"/>
    <col min="12545" max="12545" width="2.28515625" style="14" customWidth="1"/>
    <col min="12546" max="12547" width="0" style="14" hidden="1" customWidth="1"/>
    <col min="12548" max="12548" width="11.7109375" style="14" customWidth="1"/>
    <col min="12549" max="12549" width="3.28515625" style="14" customWidth="1"/>
    <col min="12550" max="12550" width="14.7109375" style="14" customWidth="1"/>
    <col min="12551" max="12793" width="13.7109375" style="14"/>
    <col min="12794" max="12794" width="3.85546875" style="14" customWidth="1"/>
    <col min="12795" max="12795" width="1.42578125" style="14" customWidth="1"/>
    <col min="12796" max="12796" width="15.28515625" style="14" customWidth="1"/>
    <col min="12797" max="12797" width="10.85546875" style="14" customWidth="1"/>
    <col min="12798" max="12798" width="8.28515625" style="14" customWidth="1"/>
    <col min="12799" max="12799" width="1.42578125" style="14" customWidth="1"/>
    <col min="12800" max="12800" width="5.7109375" style="14" customWidth="1"/>
    <col min="12801" max="12801" width="2.28515625" style="14" customWidth="1"/>
    <col min="12802" max="12803" width="0" style="14" hidden="1" customWidth="1"/>
    <col min="12804" max="12804" width="11.7109375" style="14" customWidth="1"/>
    <col min="12805" max="12805" width="3.28515625" style="14" customWidth="1"/>
    <col min="12806" max="12806" width="14.7109375" style="14" customWidth="1"/>
    <col min="12807" max="13049" width="13.7109375" style="14"/>
    <col min="13050" max="13050" width="3.85546875" style="14" customWidth="1"/>
    <col min="13051" max="13051" width="1.42578125" style="14" customWidth="1"/>
    <col min="13052" max="13052" width="15.28515625" style="14" customWidth="1"/>
    <col min="13053" max="13053" width="10.85546875" style="14" customWidth="1"/>
    <col min="13054" max="13054" width="8.28515625" style="14" customWidth="1"/>
    <col min="13055" max="13055" width="1.42578125" style="14" customWidth="1"/>
    <col min="13056" max="13056" width="5.7109375" style="14" customWidth="1"/>
    <col min="13057" max="13057" width="2.28515625" style="14" customWidth="1"/>
    <col min="13058" max="13059" width="0" style="14" hidden="1" customWidth="1"/>
    <col min="13060" max="13060" width="11.7109375" style="14" customWidth="1"/>
    <col min="13061" max="13061" width="3.28515625" style="14" customWidth="1"/>
    <col min="13062" max="13062" width="14.7109375" style="14" customWidth="1"/>
    <col min="13063" max="13305" width="13.7109375" style="14"/>
    <col min="13306" max="13306" width="3.85546875" style="14" customWidth="1"/>
    <col min="13307" max="13307" width="1.42578125" style="14" customWidth="1"/>
    <col min="13308" max="13308" width="15.28515625" style="14" customWidth="1"/>
    <col min="13309" max="13309" width="10.85546875" style="14" customWidth="1"/>
    <col min="13310" max="13310" width="8.28515625" style="14" customWidth="1"/>
    <col min="13311" max="13311" width="1.42578125" style="14" customWidth="1"/>
    <col min="13312" max="13312" width="5.7109375" style="14" customWidth="1"/>
    <col min="13313" max="13313" width="2.28515625" style="14" customWidth="1"/>
    <col min="13314" max="13315" width="0" style="14" hidden="1" customWidth="1"/>
    <col min="13316" max="13316" width="11.7109375" style="14" customWidth="1"/>
    <col min="13317" max="13317" width="3.28515625" style="14" customWidth="1"/>
    <col min="13318" max="13318" width="14.7109375" style="14" customWidth="1"/>
    <col min="13319" max="13561" width="13.7109375" style="14"/>
    <col min="13562" max="13562" width="3.85546875" style="14" customWidth="1"/>
    <col min="13563" max="13563" width="1.42578125" style="14" customWidth="1"/>
    <col min="13564" max="13564" width="15.28515625" style="14" customWidth="1"/>
    <col min="13565" max="13565" width="10.85546875" style="14" customWidth="1"/>
    <col min="13566" max="13566" width="8.28515625" style="14" customWidth="1"/>
    <col min="13567" max="13567" width="1.42578125" style="14" customWidth="1"/>
    <col min="13568" max="13568" width="5.7109375" style="14" customWidth="1"/>
    <col min="13569" max="13569" width="2.28515625" style="14" customWidth="1"/>
    <col min="13570" max="13571" width="0" style="14" hidden="1" customWidth="1"/>
    <col min="13572" max="13572" width="11.7109375" style="14" customWidth="1"/>
    <col min="13573" max="13573" width="3.28515625" style="14" customWidth="1"/>
    <col min="13574" max="13574" width="14.7109375" style="14" customWidth="1"/>
    <col min="13575" max="13817" width="13.7109375" style="14"/>
    <col min="13818" max="13818" width="3.85546875" style="14" customWidth="1"/>
    <col min="13819" max="13819" width="1.42578125" style="14" customWidth="1"/>
    <col min="13820" max="13820" width="15.28515625" style="14" customWidth="1"/>
    <col min="13821" max="13821" width="10.85546875" style="14" customWidth="1"/>
    <col min="13822" max="13822" width="8.28515625" style="14" customWidth="1"/>
    <col min="13823" max="13823" width="1.42578125" style="14" customWidth="1"/>
    <col min="13824" max="13824" width="5.7109375" style="14" customWidth="1"/>
    <col min="13825" max="13825" width="2.28515625" style="14" customWidth="1"/>
    <col min="13826" max="13827" width="0" style="14" hidden="1" customWidth="1"/>
    <col min="13828" max="13828" width="11.7109375" style="14" customWidth="1"/>
    <col min="13829" max="13829" width="3.28515625" style="14" customWidth="1"/>
    <col min="13830" max="13830" width="14.7109375" style="14" customWidth="1"/>
    <col min="13831" max="14073" width="13.7109375" style="14"/>
    <col min="14074" max="14074" width="3.85546875" style="14" customWidth="1"/>
    <col min="14075" max="14075" width="1.42578125" style="14" customWidth="1"/>
    <col min="14076" max="14076" width="15.28515625" style="14" customWidth="1"/>
    <col min="14077" max="14077" width="10.85546875" style="14" customWidth="1"/>
    <col min="14078" max="14078" width="8.28515625" style="14" customWidth="1"/>
    <col min="14079" max="14079" width="1.42578125" style="14" customWidth="1"/>
    <col min="14080" max="14080" width="5.7109375" style="14" customWidth="1"/>
    <col min="14081" max="14081" width="2.28515625" style="14" customWidth="1"/>
    <col min="14082" max="14083" width="0" style="14" hidden="1" customWidth="1"/>
    <col min="14084" max="14084" width="11.7109375" style="14" customWidth="1"/>
    <col min="14085" max="14085" width="3.28515625" style="14" customWidth="1"/>
    <col min="14086" max="14086" width="14.7109375" style="14" customWidth="1"/>
    <col min="14087" max="14329" width="13.7109375" style="14"/>
    <col min="14330" max="14330" width="3.85546875" style="14" customWidth="1"/>
    <col min="14331" max="14331" width="1.42578125" style="14" customWidth="1"/>
    <col min="14332" max="14332" width="15.28515625" style="14" customWidth="1"/>
    <col min="14333" max="14333" width="10.85546875" style="14" customWidth="1"/>
    <col min="14334" max="14334" width="8.28515625" style="14" customWidth="1"/>
    <col min="14335" max="14335" width="1.42578125" style="14" customWidth="1"/>
    <col min="14336" max="14336" width="5.7109375" style="14" customWidth="1"/>
    <col min="14337" max="14337" width="2.28515625" style="14" customWidth="1"/>
    <col min="14338" max="14339" width="0" style="14" hidden="1" customWidth="1"/>
    <col min="14340" max="14340" width="11.7109375" style="14" customWidth="1"/>
    <col min="14341" max="14341" width="3.28515625" style="14" customWidth="1"/>
    <col min="14342" max="14342" width="14.7109375" style="14" customWidth="1"/>
    <col min="14343" max="14585" width="13.7109375" style="14"/>
    <col min="14586" max="14586" width="3.85546875" style="14" customWidth="1"/>
    <col min="14587" max="14587" width="1.42578125" style="14" customWidth="1"/>
    <col min="14588" max="14588" width="15.28515625" style="14" customWidth="1"/>
    <col min="14589" max="14589" width="10.85546875" style="14" customWidth="1"/>
    <col min="14590" max="14590" width="8.28515625" style="14" customWidth="1"/>
    <col min="14591" max="14591" width="1.42578125" style="14" customWidth="1"/>
    <col min="14592" max="14592" width="5.7109375" style="14" customWidth="1"/>
    <col min="14593" max="14593" width="2.28515625" style="14" customWidth="1"/>
    <col min="14594" max="14595" width="0" style="14" hidden="1" customWidth="1"/>
    <col min="14596" max="14596" width="11.7109375" style="14" customWidth="1"/>
    <col min="14597" max="14597" width="3.28515625" style="14" customWidth="1"/>
    <col min="14598" max="14598" width="14.7109375" style="14" customWidth="1"/>
    <col min="14599" max="14841" width="13.7109375" style="14"/>
    <col min="14842" max="14842" width="3.85546875" style="14" customWidth="1"/>
    <col min="14843" max="14843" width="1.42578125" style="14" customWidth="1"/>
    <col min="14844" max="14844" width="15.28515625" style="14" customWidth="1"/>
    <col min="14845" max="14845" width="10.85546875" style="14" customWidth="1"/>
    <col min="14846" max="14846" width="8.28515625" style="14" customWidth="1"/>
    <col min="14847" max="14847" width="1.42578125" style="14" customWidth="1"/>
    <col min="14848" max="14848" width="5.7109375" style="14" customWidth="1"/>
    <col min="14849" max="14849" width="2.28515625" style="14" customWidth="1"/>
    <col min="14850" max="14851" width="0" style="14" hidden="1" customWidth="1"/>
    <col min="14852" max="14852" width="11.7109375" style="14" customWidth="1"/>
    <col min="14853" max="14853" width="3.28515625" style="14" customWidth="1"/>
    <col min="14854" max="14854" width="14.7109375" style="14" customWidth="1"/>
    <col min="14855" max="15097" width="13.7109375" style="14"/>
    <col min="15098" max="15098" width="3.85546875" style="14" customWidth="1"/>
    <col min="15099" max="15099" width="1.42578125" style="14" customWidth="1"/>
    <col min="15100" max="15100" width="15.28515625" style="14" customWidth="1"/>
    <col min="15101" max="15101" width="10.85546875" style="14" customWidth="1"/>
    <col min="15102" max="15102" width="8.28515625" style="14" customWidth="1"/>
    <col min="15103" max="15103" width="1.42578125" style="14" customWidth="1"/>
    <col min="15104" max="15104" width="5.7109375" style="14" customWidth="1"/>
    <col min="15105" max="15105" width="2.28515625" style="14" customWidth="1"/>
    <col min="15106" max="15107" width="0" style="14" hidden="1" customWidth="1"/>
    <col min="15108" max="15108" width="11.7109375" style="14" customWidth="1"/>
    <col min="15109" max="15109" width="3.28515625" style="14" customWidth="1"/>
    <col min="15110" max="15110" width="14.7109375" style="14" customWidth="1"/>
    <col min="15111" max="15353" width="13.7109375" style="14"/>
    <col min="15354" max="15354" width="3.85546875" style="14" customWidth="1"/>
    <col min="15355" max="15355" width="1.42578125" style="14" customWidth="1"/>
    <col min="15356" max="15356" width="15.28515625" style="14" customWidth="1"/>
    <col min="15357" max="15357" width="10.85546875" style="14" customWidth="1"/>
    <col min="15358" max="15358" width="8.28515625" style="14" customWidth="1"/>
    <col min="15359" max="15359" width="1.42578125" style="14" customWidth="1"/>
    <col min="15360" max="15360" width="5.7109375" style="14" customWidth="1"/>
    <col min="15361" max="15361" width="2.28515625" style="14" customWidth="1"/>
    <col min="15362" max="15363" width="0" style="14" hidden="1" customWidth="1"/>
    <col min="15364" max="15364" width="11.7109375" style="14" customWidth="1"/>
    <col min="15365" max="15365" width="3.28515625" style="14" customWidth="1"/>
    <col min="15366" max="15366" width="14.7109375" style="14" customWidth="1"/>
    <col min="15367" max="15609" width="13.7109375" style="14"/>
    <col min="15610" max="15610" width="3.85546875" style="14" customWidth="1"/>
    <col min="15611" max="15611" width="1.42578125" style="14" customWidth="1"/>
    <col min="15612" max="15612" width="15.28515625" style="14" customWidth="1"/>
    <col min="15613" max="15613" width="10.85546875" style="14" customWidth="1"/>
    <col min="15614" max="15614" width="8.28515625" style="14" customWidth="1"/>
    <col min="15615" max="15615" width="1.42578125" style="14" customWidth="1"/>
    <col min="15616" max="15616" width="5.7109375" style="14" customWidth="1"/>
    <col min="15617" max="15617" width="2.28515625" style="14" customWidth="1"/>
    <col min="15618" max="15619" width="0" style="14" hidden="1" customWidth="1"/>
    <col min="15620" max="15620" width="11.7109375" style="14" customWidth="1"/>
    <col min="15621" max="15621" width="3.28515625" style="14" customWidth="1"/>
    <col min="15622" max="15622" width="14.7109375" style="14" customWidth="1"/>
    <col min="15623" max="15865" width="13.7109375" style="14"/>
    <col min="15866" max="15866" width="3.85546875" style="14" customWidth="1"/>
    <col min="15867" max="15867" width="1.42578125" style="14" customWidth="1"/>
    <col min="15868" max="15868" width="15.28515625" style="14" customWidth="1"/>
    <col min="15869" max="15869" width="10.85546875" style="14" customWidth="1"/>
    <col min="15870" max="15870" width="8.28515625" style="14" customWidth="1"/>
    <col min="15871" max="15871" width="1.42578125" style="14" customWidth="1"/>
    <col min="15872" max="15872" width="5.7109375" style="14" customWidth="1"/>
    <col min="15873" max="15873" width="2.28515625" style="14" customWidth="1"/>
    <col min="15874" max="15875" width="0" style="14" hidden="1" customWidth="1"/>
    <col min="15876" max="15876" width="11.7109375" style="14" customWidth="1"/>
    <col min="15877" max="15877" width="3.28515625" style="14" customWidth="1"/>
    <col min="15878" max="15878" width="14.7109375" style="14" customWidth="1"/>
    <col min="15879" max="16121" width="13.7109375" style="14"/>
    <col min="16122" max="16122" width="3.85546875" style="14" customWidth="1"/>
    <col min="16123" max="16123" width="1.42578125" style="14" customWidth="1"/>
    <col min="16124" max="16124" width="15.28515625" style="14" customWidth="1"/>
    <col min="16125" max="16125" width="10.85546875" style="14" customWidth="1"/>
    <col min="16126" max="16126" width="8.28515625" style="14" customWidth="1"/>
    <col min="16127" max="16127" width="1.42578125" style="14" customWidth="1"/>
    <col min="16128" max="16128" width="5.7109375" style="14" customWidth="1"/>
    <col min="16129" max="16129" width="2.28515625" style="14" customWidth="1"/>
    <col min="16130" max="16131" width="0" style="14" hidden="1" customWidth="1"/>
    <col min="16132" max="16132" width="11.7109375" style="14" customWidth="1"/>
    <col min="16133" max="16133" width="3.28515625" style="14" customWidth="1"/>
    <col min="16134" max="16134" width="14.7109375" style="14" customWidth="1"/>
    <col min="16135" max="16384" width="13.7109375" style="14"/>
  </cols>
  <sheetData>
    <row r="1" spans="1:6" ht="15">
      <c r="A1" s="86"/>
      <c r="E1" s="88"/>
    </row>
    <row r="2" spans="1:6" s="72" customFormat="1" ht="15">
      <c r="A2" s="86"/>
      <c r="C2" s="90" t="s">
        <v>523</v>
      </c>
      <c r="D2" s="86"/>
      <c r="E2" s="91"/>
      <c r="F2" s="92"/>
    </row>
    <row r="3" spans="1:6" s="72" customFormat="1" ht="15">
      <c r="A3" s="86"/>
      <c r="C3" s="90"/>
      <c r="D3" s="86"/>
      <c r="E3" s="91"/>
      <c r="F3" s="92"/>
    </row>
    <row r="4" spans="1:6" s="72" customFormat="1" ht="15.75" thickBot="1">
      <c r="A4" s="86"/>
      <c r="C4" s="90"/>
      <c r="D4" s="86"/>
      <c r="E4" s="91"/>
      <c r="F4" s="92"/>
    </row>
    <row r="5" spans="1:6" s="72" customFormat="1" ht="15.75" thickBot="1">
      <c r="A5" s="86"/>
      <c r="C5" s="93" t="s">
        <v>524</v>
      </c>
      <c r="D5" s="94"/>
      <c r="E5" s="95"/>
      <c r="F5" s="96">
        <f>SUM(F191)</f>
        <v>0</v>
      </c>
    </row>
    <row r="6" spans="1:6" s="72" customFormat="1" ht="15.75" thickBot="1">
      <c r="A6" s="86"/>
      <c r="D6" s="86"/>
      <c r="E6" s="97"/>
      <c r="F6" s="98"/>
    </row>
    <row r="7" spans="1:6" s="72" customFormat="1" ht="15.75" thickBot="1">
      <c r="A7" s="86"/>
      <c r="C7" s="93" t="s">
        <v>525</v>
      </c>
      <c r="D7" s="94"/>
      <c r="E7" s="95"/>
      <c r="F7" s="96">
        <f>SUM(F284)</f>
        <v>0</v>
      </c>
    </row>
    <row r="8" spans="1:6" s="72" customFormat="1" ht="15.75" thickBot="1">
      <c r="A8" s="86"/>
      <c r="C8" s="123"/>
      <c r="D8" s="124"/>
      <c r="E8" s="97"/>
      <c r="F8" s="98"/>
    </row>
    <row r="9" spans="1:6" s="72" customFormat="1" ht="34.15" customHeight="1" thickBot="1">
      <c r="A9" s="86"/>
      <c r="C9" s="698" t="s">
        <v>307</v>
      </c>
      <c r="D9" s="699"/>
      <c r="E9" s="699"/>
      <c r="F9" s="122">
        <f>0.1*SUM(F5:F7)</f>
        <v>0</v>
      </c>
    </row>
    <row r="10" spans="1:6" s="72" customFormat="1" ht="15.75" thickBot="1">
      <c r="A10" s="86"/>
      <c r="C10" s="123"/>
      <c r="D10" s="124"/>
      <c r="E10" s="97"/>
      <c r="F10" s="98"/>
    </row>
    <row r="11" spans="1:6" ht="16.5" thickTop="1" thickBot="1">
      <c r="A11" s="86"/>
      <c r="C11" s="101"/>
      <c r="D11" s="102"/>
      <c r="E11" s="103"/>
      <c r="F11" s="104"/>
    </row>
    <row r="12" spans="1:6" s="72" customFormat="1" ht="15.75" thickBot="1">
      <c r="A12" s="86"/>
      <c r="C12" s="93" t="s">
        <v>141</v>
      </c>
      <c r="D12" s="94"/>
      <c r="E12" s="95"/>
      <c r="F12" s="96">
        <f>SUM(F7+F5+F9)</f>
        <v>0</v>
      </c>
    </row>
    <row r="13" spans="1:6" ht="15">
      <c r="A13" s="86"/>
      <c r="E13" s="99"/>
      <c r="F13" s="100"/>
    </row>
    <row r="14" spans="1:6" s="72" customFormat="1" ht="15">
      <c r="A14" s="86"/>
      <c r="C14" s="72" t="s">
        <v>526</v>
      </c>
      <c r="F14" s="109"/>
    </row>
    <row r="15" spans="1:6" s="72" customFormat="1" ht="15">
      <c r="C15" s="72" t="s">
        <v>527</v>
      </c>
      <c r="F15" s="109"/>
    </row>
    <row r="16" spans="1:6" s="72" customFormat="1" ht="15">
      <c r="D16" s="86"/>
      <c r="F16" s="109"/>
    </row>
    <row r="17" spans="1:6" s="72" customFormat="1" ht="15">
      <c r="A17" s="86"/>
      <c r="C17" s="72" t="s">
        <v>528</v>
      </c>
      <c r="D17" s="86"/>
      <c r="F17" s="109"/>
    </row>
    <row r="19" spans="1:6" hidden="1">
      <c r="A19" s="87">
        <v>1</v>
      </c>
      <c r="C19" s="14" t="s">
        <v>529</v>
      </c>
    </row>
    <row r="20" spans="1:6" hidden="1">
      <c r="A20" s="87" t="s">
        <v>530</v>
      </c>
      <c r="C20" s="14" t="s">
        <v>531</v>
      </c>
    </row>
    <row r="21" spans="1:6" hidden="1">
      <c r="C21" s="14" t="s">
        <v>532</v>
      </c>
    </row>
    <row r="22" spans="1:6" hidden="1">
      <c r="C22" s="14" t="s">
        <v>533</v>
      </c>
    </row>
    <row r="23" spans="1:6" hidden="1"/>
    <row r="24" spans="1:6" hidden="1">
      <c r="B24" s="14" t="s">
        <v>534</v>
      </c>
      <c r="C24" s="14" t="s">
        <v>535</v>
      </c>
    </row>
    <row r="25" spans="1:6" hidden="1">
      <c r="C25" s="14" t="s">
        <v>530</v>
      </c>
    </row>
    <row r="26" spans="1:6" hidden="1">
      <c r="B26" s="14" t="s">
        <v>534</v>
      </c>
      <c r="C26" s="14" t="s">
        <v>536</v>
      </c>
    </row>
    <row r="27" spans="1:6" hidden="1">
      <c r="B27" s="14" t="s">
        <v>534</v>
      </c>
      <c r="C27" s="14" t="s">
        <v>537</v>
      </c>
    </row>
    <row r="28" spans="1:6" hidden="1">
      <c r="C28" s="14" t="s">
        <v>538</v>
      </c>
    </row>
    <row r="29" spans="1:6" hidden="1"/>
    <row r="30" spans="1:6" hidden="1">
      <c r="C30" s="14" t="s">
        <v>6</v>
      </c>
      <c r="D30" s="87">
        <v>0</v>
      </c>
    </row>
    <row r="31" spans="1:6" hidden="1"/>
    <row r="32" spans="1:6" hidden="1">
      <c r="A32" s="87">
        <v>1</v>
      </c>
      <c r="C32" s="14" t="s">
        <v>529</v>
      </c>
    </row>
    <row r="33" spans="1:4" hidden="1">
      <c r="A33" s="87" t="s">
        <v>530</v>
      </c>
      <c r="C33" s="14" t="s">
        <v>539</v>
      </c>
    </row>
    <row r="34" spans="1:4" hidden="1">
      <c r="C34" s="14" t="s">
        <v>530</v>
      </c>
    </row>
    <row r="35" spans="1:4" hidden="1">
      <c r="B35" s="14" t="s">
        <v>534</v>
      </c>
      <c r="C35" s="14" t="s">
        <v>536</v>
      </c>
    </row>
    <row r="36" spans="1:4" hidden="1">
      <c r="B36" s="14" t="s">
        <v>534</v>
      </c>
      <c r="C36" s="14" t="s">
        <v>537</v>
      </c>
    </row>
    <row r="37" spans="1:4" hidden="1">
      <c r="C37" s="14" t="s">
        <v>538</v>
      </c>
    </row>
    <row r="38" spans="1:4" hidden="1"/>
    <row r="39" spans="1:4" hidden="1">
      <c r="C39" s="14" t="s">
        <v>6</v>
      </c>
      <c r="D39" s="87">
        <v>0</v>
      </c>
    </row>
    <row r="40" spans="1:4" hidden="1"/>
    <row r="41" spans="1:4" hidden="1">
      <c r="A41" s="87">
        <v>2</v>
      </c>
      <c r="C41" s="14" t="s">
        <v>540</v>
      </c>
    </row>
    <row r="42" spans="1:4" hidden="1">
      <c r="A42" s="87" t="s">
        <v>530</v>
      </c>
      <c r="C42" s="14" t="s">
        <v>541</v>
      </c>
    </row>
    <row r="43" spans="1:4" hidden="1">
      <c r="C43" s="14" t="s">
        <v>530</v>
      </c>
    </row>
    <row r="44" spans="1:4" hidden="1">
      <c r="B44" s="14" t="s">
        <v>534</v>
      </c>
      <c r="C44" s="14" t="s">
        <v>542</v>
      </c>
    </row>
    <row r="45" spans="1:4" hidden="1">
      <c r="C45" s="14" t="s">
        <v>538</v>
      </c>
    </row>
    <row r="46" spans="1:4" hidden="1"/>
    <row r="47" spans="1:4" hidden="1">
      <c r="C47" s="14" t="s">
        <v>6</v>
      </c>
      <c r="D47" s="87">
        <v>0</v>
      </c>
    </row>
    <row r="48" spans="1:4" hidden="1"/>
    <row r="49" spans="1:3" hidden="1">
      <c r="A49" s="87">
        <v>3</v>
      </c>
      <c r="C49" s="14" t="s">
        <v>543</v>
      </c>
    </row>
    <row r="50" spans="1:3" hidden="1">
      <c r="C50" s="14" t="s">
        <v>544</v>
      </c>
    </row>
    <row r="51" spans="1:3" hidden="1">
      <c r="C51" s="14" t="s">
        <v>545</v>
      </c>
    </row>
    <row r="52" spans="1:3" hidden="1"/>
    <row r="53" spans="1:3" hidden="1">
      <c r="C53" s="14" t="s">
        <v>546</v>
      </c>
    </row>
    <row r="54" spans="1:3" hidden="1">
      <c r="B54" s="14" t="s">
        <v>534</v>
      </c>
      <c r="C54" s="14" t="s">
        <v>547</v>
      </c>
    </row>
    <row r="55" spans="1:3" hidden="1">
      <c r="B55" s="14" t="s">
        <v>534</v>
      </c>
      <c r="C55" s="14" t="s">
        <v>548</v>
      </c>
    </row>
    <row r="56" spans="1:3" hidden="1">
      <c r="B56" s="14" t="s">
        <v>534</v>
      </c>
      <c r="C56" s="14" t="s">
        <v>549</v>
      </c>
    </row>
    <row r="57" spans="1:3" hidden="1">
      <c r="B57" s="14" t="s">
        <v>534</v>
      </c>
      <c r="C57" s="14" t="s">
        <v>550</v>
      </c>
    </row>
    <row r="58" spans="1:3" hidden="1">
      <c r="B58" s="14" t="s">
        <v>534</v>
      </c>
      <c r="C58" s="14" t="s">
        <v>551</v>
      </c>
    </row>
    <row r="59" spans="1:3" hidden="1">
      <c r="B59" s="14" t="s">
        <v>530</v>
      </c>
      <c r="C59" s="14" t="s">
        <v>552</v>
      </c>
    </row>
    <row r="60" spans="1:3" hidden="1">
      <c r="B60" s="14" t="s">
        <v>534</v>
      </c>
      <c r="C60" s="14" t="s">
        <v>553</v>
      </c>
    </row>
    <row r="61" spans="1:3" hidden="1">
      <c r="C61" s="14" t="s">
        <v>554</v>
      </c>
    </row>
    <row r="62" spans="1:3" hidden="1">
      <c r="B62" s="14" t="s">
        <v>534</v>
      </c>
      <c r="C62" s="14" t="s">
        <v>555</v>
      </c>
    </row>
    <row r="63" spans="1:3" hidden="1">
      <c r="B63" s="14" t="s">
        <v>534</v>
      </c>
      <c r="C63" s="14" t="s">
        <v>556</v>
      </c>
    </row>
    <row r="64" spans="1:3" hidden="1">
      <c r="B64" s="14" t="s">
        <v>534</v>
      </c>
      <c r="C64" s="14" t="s">
        <v>557</v>
      </c>
    </row>
    <row r="65" spans="1:4" hidden="1">
      <c r="B65" s="14" t="s">
        <v>534</v>
      </c>
      <c r="C65" s="14" t="s">
        <v>558</v>
      </c>
    </row>
    <row r="66" spans="1:4" hidden="1">
      <c r="B66" s="14" t="s">
        <v>534</v>
      </c>
      <c r="C66" s="14" t="s">
        <v>559</v>
      </c>
    </row>
    <row r="67" spans="1:4" hidden="1">
      <c r="B67" s="14" t="s">
        <v>534</v>
      </c>
      <c r="C67" s="14" t="s">
        <v>560</v>
      </c>
    </row>
    <row r="68" spans="1:4" hidden="1">
      <c r="B68" s="14" t="s">
        <v>534</v>
      </c>
      <c r="C68" s="14" t="s">
        <v>561</v>
      </c>
    </row>
    <row r="69" spans="1:4" hidden="1">
      <c r="B69" s="14" t="s">
        <v>534</v>
      </c>
      <c r="C69" s="14" t="s">
        <v>562</v>
      </c>
    </row>
    <row r="70" spans="1:4" hidden="1">
      <c r="B70" s="14" t="s">
        <v>534</v>
      </c>
      <c r="C70" s="14" t="s">
        <v>549</v>
      </c>
    </row>
    <row r="71" spans="1:4" hidden="1">
      <c r="B71" s="14" t="s">
        <v>534</v>
      </c>
      <c r="C71" s="14" t="s">
        <v>550</v>
      </c>
    </row>
    <row r="72" spans="1:4" hidden="1">
      <c r="C72" s="14" t="s">
        <v>538</v>
      </c>
    </row>
    <row r="73" spans="1:4" hidden="1"/>
    <row r="74" spans="1:4" hidden="1">
      <c r="C74" s="14" t="s">
        <v>6</v>
      </c>
      <c r="D74" s="87">
        <v>0</v>
      </c>
    </row>
    <row r="75" spans="1:4" hidden="1"/>
    <row r="76" spans="1:4" hidden="1">
      <c r="A76" s="87">
        <v>3</v>
      </c>
      <c r="C76" s="14" t="s">
        <v>563</v>
      </c>
    </row>
    <row r="77" spans="1:4" hidden="1">
      <c r="C77" s="14" t="s">
        <v>564</v>
      </c>
    </row>
    <row r="78" spans="1:4" hidden="1">
      <c r="C78" s="14" t="s">
        <v>565</v>
      </c>
    </row>
    <row r="79" spans="1:4" hidden="1"/>
    <row r="80" spans="1:4" hidden="1">
      <c r="B80" s="14" t="s">
        <v>534</v>
      </c>
      <c r="C80" s="14" t="s">
        <v>555</v>
      </c>
    </row>
    <row r="81" spans="2:4" hidden="1">
      <c r="B81" s="14" t="s">
        <v>534</v>
      </c>
      <c r="C81" s="14" t="s">
        <v>566</v>
      </c>
    </row>
    <row r="82" spans="2:4" hidden="1">
      <c r="B82" s="14" t="s">
        <v>534</v>
      </c>
      <c r="C82" s="14" t="s">
        <v>566</v>
      </c>
    </row>
    <row r="83" spans="2:4" hidden="1">
      <c r="B83" s="14" t="s">
        <v>534</v>
      </c>
      <c r="C83" s="14" t="s">
        <v>567</v>
      </c>
    </row>
    <row r="84" spans="2:4" hidden="1">
      <c r="B84" s="14" t="s">
        <v>534</v>
      </c>
      <c r="C84" s="14" t="s">
        <v>567</v>
      </c>
    </row>
    <row r="85" spans="2:4" hidden="1">
      <c r="B85" s="14" t="s">
        <v>534</v>
      </c>
      <c r="C85" s="14" t="s">
        <v>558</v>
      </c>
    </row>
    <row r="86" spans="2:4" hidden="1">
      <c r="B86" s="14" t="s">
        <v>534</v>
      </c>
      <c r="C86" s="14" t="s">
        <v>558</v>
      </c>
    </row>
    <row r="87" spans="2:4" hidden="1">
      <c r="B87" s="14" t="s">
        <v>534</v>
      </c>
      <c r="C87" s="14" t="s">
        <v>568</v>
      </c>
    </row>
    <row r="88" spans="2:4" hidden="1">
      <c r="B88" s="14" t="s">
        <v>534</v>
      </c>
      <c r="C88" s="14" t="s">
        <v>568</v>
      </c>
    </row>
    <row r="89" spans="2:4" hidden="1">
      <c r="B89" s="14" t="s">
        <v>534</v>
      </c>
      <c r="C89" s="14" t="s">
        <v>568</v>
      </c>
    </row>
    <row r="90" spans="2:4" hidden="1">
      <c r="B90" s="14" t="s">
        <v>534</v>
      </c>
      <c r="C90" s="14" t="s">
        <v>568</v>
      </c>
    </row>
    <row r="91" spans="2:4" hidden="1">
      <c r="B91" s="14" t="s">
        <v>534</v>
      </c>
      <c r="C91" s="14" t="s">
        <v>569</v>
      </c>
    </row>
    <row r="92" spans="2:4" hidden="1">
      <c r="B92" s="14" t="s">
        <v>534</v>
      </c>
      <c r="C92" s="14" t="s">
        <v>549</v>
      </c>
    </row>
    <row r="93" spans="2:4" hidden="1">
      <c r="B93" s="14" t="s">
        <v>534</v>
      </c>
      <c r="C93" s="14" t="s">
        <v>550</v>
      </c>
    </row>
    <row r="94" spans="2:4" hidden="1">
      <c r="C94" s="14" t="s">
        <v>538</v>
      </c>
    </row>
    <row r="95" spans="2:4" hidden="1"/>
    <row r="96" spans="2:4" hidden="1">
      <c r="C96" s="14" t="s">
        <v>6</v>
      </c>
      <c r="D96" s="87">
        <v>0</v>
      </c>
    </row>
    <row r="97" spans="1:6" hidden="1"/>
    <row r="98" spans="1:6">
      <c r="A98" s="87">
        <v>1</v>
      </c>
      <c r="C98" s="14" t="s">
        <v>570</v>
      </c>
    </row>
    <row r="99" spans="1:6">
      <c r="C99" s="14" t="s">
        <v>68</v>
      </c>
      <c r="D99" s="87">
        <v>5</v>
      </c>
      <c r="E99" s="639"/>
      <c r="F99" s="100">
        <f>D99*E99</f>
        <v>0</v>
      </c>
    </row>
    <row r="100" spans="1:6">
      <c r="E100" s="640"/>
    </row>
    <row r="101" spans="1:6" hidden="1">
      <c r="A101" s="87">
        <v>1</v>
      </c>
      <c r="C101" s="14" t="s">
        <v>529</v>
      </c>
      <c r="E101" s="640"/>
    </row>
    <row r="102" spans="1:6" hidden="1">
      <c r="A102" s="87" t="s">
        <v>530</v>
      </c>
      <c r="C102" s="14" t="s">
        <v>531</v>
      </c>
      <c r="E102" s="640"/>
    </row>
    <row r="103" spans="1:6" hidden="1">
      <c r="C103" s="14" t="s">
        <v>532</v>
      </c>
      <c r="E103" s="640"/>
    </row>
    <row r="104" spans="1:6" hidden="1">
      <c r="C104" s="14" t="s">
        <v>533</v>
      </c>
      <c r="E104" s="640"/>
    </row>
    <row r="105" spans="1:6" hidden="1">
      <c r="E105" s="640"/>
    </row>
    <row r="106" spans="1:6" hidden="1">
      <c r="B106" s="14" t="s">
        <v>534</v>
      </c>
      <c r="C106" s="14" t="s">
        <v>535</v>
      </c>
      <c r="E106" s="640"/>
    </row>
    <row r="107" spans="1:6" hidden="1">
      <c r="C107" s="14" t="s">
        <v>530</v>
      </c>
      <c r="E107" s="640"/>
    </row>
    <row r="108" spans="1:6" hidden="1">
      <c r="B108" s="14" t="s">
        <v>534</v>
      </c>
      <c r="C108" s="14" t="s">
        <v>536</v>
      </c>
      <c r="E108" s="640"/>
    </row>
    <row r="109" spans="1:6" hidden="1">
      <c r="B109" s="14" t="s">
        <v>534</v>
      </c>
      <c r="C109" s="14" t="s">
        <v>537</v>
      </c>
      <c r="E109" s="640"/>
    </row>
    <row r="110" spans="1:6" hidden="1">
      <c r="C110" s="14" t="s">
        <v>538</v>
      </c>
      <c r="E110" s="640"/>
    </row>
    <row r="111" spans="1:6" hidden="1">
      <c r="E111" s="640"/>
    </row>
    <row r="112" spans="1:6" hidden="1">
      <c r="C112" s="14" t="s">
        <v>6</v>
      </c>
      <c r="D112" s="87">
        <v>0</v>
      </c>
      <c r="E112" s="640"/>
    </row>
    <row r="113" spans="1:5" hidden="1">
      <c r="E113" s="640"/>
    </row>
    <row r="114" spans="1:5" hidden="1">
      <c r="A114" s="87">
        <v>1</v>
      </c>
      <c r="C114" s="14" t="s">
        <v>529</v>
      </c>
      <c r="E114" s="640"/>
    </row>
    <row r="115" spans="1:5" hidden="1">
      <c r="A115" s="87" t="s">
        <v>530</v>
      </c>
      <c r="C115" s="14" t="s">
        <v>539</v>
      </c>
      <c r="E115" s="640"/>
    </row>
    <row r="116" spans="1:5" hidden="1">
      <c r="C116" s="14" t="s">
        <v>530</v>
      </c>
      <c r="E116" s="640"/>
    </row>
    <row r="117" spans="1:5" hidden="1">
      <c r="B117" s="14" t="s">
        <v>534</v>
      </c>
      <c r="C117" s="14" t="s">
        <v>536</v>
      </c>
      <c r="E117" s="640"/>
    </row>
    <row r="118" spans="1:5" hidden="1">
      <c r="B118" s="14" t="s">
        <v>534</v>
      </c>
      <c r="C118" s="14" t="s">
        <v>537</v>
      </c>
      <c r="E118" s="640"/>
    </row>
    <row r="119" spans="1:5" hidden="1">
      <c r="C119" s="14" t="s">
        <v>538</v>
      </c>
      <c r="E119" s="640"/>
    </row>
    <row r="120" spans="1:5" hidden="1">
      <c r="E120" s="640"/>
    </row>
    <row r="121" spans="1:5" hidden="1">
      <c r="C121" s="14" t="s">
        <v>6</v>
      </c>
      <c r="D121" s="87">
        <v>0</v>
      </c>
      <c r="E121" s="640"/>
    </row>
    <row r="122" spans="1:5" hidden="1">
      <c r="E122" s="640"/>
    </row>
    <row r="123" spans="1:5" hidden="1">
      <c r="A123" s="87">
        <v>2</v>
      </c>
      <c r="C123" s="14" t="s">
        <v>540</v>
      </c>
      <c r="E123" s="640"/>
    </row>
    <row r="124" spans="1:5" hidden="1">
      <c r="A124" s="87" t="s">
        <v>530</v>
      </c>
      <c r="C124" s="14" t="s">
        <v>541</v>
      </c>
      <c r="E124" s="640"/>
    </row>
    <row r="125" spans="1:5" hidden="1">
      <c r="C125" s="14" t="s">
        <v>530</v>
      </c>
      <c r="E125" s="640"/>
    </row>
    <row r="126" spans="1:5" hidden="1">
      <c r="B126" s="14" t="s">
        <v>534</v>
      </c>
      <c r="C126" s="14" t="s">
        <v>542</v>
      </c>
      <c r="E126" s="640"/>
    </row>
    <row r="127" spans="1:5" hidden="1">
      <c r="C127" s="14" t="s">
        <v>538</v>
      </c>
      <c r="E127" s="640"/>
    </row>
    <row r="128" spans="1:5" hidden="1">
      <c r="E128" s="640"/>
    </row>
    <row r="129" spans="1:5" hidden="1">
      <c r="C129" s="14" t="s">
        <v>6</v>
      </c>
      <c r="D129" s="87">
        <v>0</v>
      </c>
      <c r="E129" s="640"/>
    </row>
    <row r="130" spans="1:5" hidden="1">
      <c r="E130" s="640"/>
    </row>
    <row r="131" spans="1:5" hidden="1">
      <c r="A131" s="87">
        <v>3</v>
      </c>
      <c r="C131" s="14" t="s">
        <v>543</v>
      </c>
      <c r="E131" s="640"/>
    </row>
    <row r="132" spans="1:5" hidden="1">
      <c r="C132" s="14" t="s">
        <v>544</v>
      </c>
      <c r="E132" s="640"/>
    </row>
    <row r="133" spans="1:5" hidden="1">
      <c r="C133" s="14" t="s">
        <v>545</v>
      </c>
      <c r="E133" s="640"/>
    </row>
    <row r="134" spans="1:5" hidden="1">
      <c r="E134" s="640"/>
    </row>
    <row r="135" spans="1:5" hidden="1">
      <c r="C135" s="14" t="s">
        <v>546</v>
      </c>
      <c r="E135" s="640"/>
    </row>
    <row r="136" spans="1:5" hidden="1">
      <c r="B136" s="14" t="s">
        <v>534</v>
      </c>
      <c r="C136" s="14" t="s">
        <v>547</v>
      </c>
      <c r="E136" s="640"/>
    </row>
    <row r="137" spans="1:5" hidden="1">
      <c r="B137" s="14" t="s">
        <v>534</v>
      </c>
      <c r="C137" s="14" t="s">
        <v>548</v>
      </c>
      <c r="E137" s="640"/>
    </row>
    <row r="138" spans="1:5" hidden="1">
      <c r="B138" s="14" t="s">
        <v>534</v>
      </c>
      <c r="C138" s="14" t="s">
        <v>549</v>
      </c>
      <c r="E138" s="640"/>
    </row>
    <row r="139" spans="1:5" hidden="1">
      <c r="B139" s="14" t="s">
        <v>534</v>
      </c>
      <c r="C139" s="14" t="s">
        <v>550</v>
      </c>
      <c r="E139" s="640"/>
    </row>
    <row r="140" spans="1:5" hidden="1">
      <c r="B140" s="14" t="s">
        <v>534</v>
      </c>
      <c r="C140" s="14" t="s">
        <v>551</v>
      </c>
      <c r="E140" s="640"/>
    </row>
    <row r="141" spans="1:5" hidden="1">
      <c r="B141" s="14" t="s">
        <v>530</v>
      </c>
      <c r="C141" s="14" t="s">
        <v>552</v>
      </c>
      <c r="E141" s="640"/>
    </row>
    <row r="142" spans="1:5" hidden="1">
      <c r="B142" s="14" t="s">
        <v>534</v>
      </c>
      <c r="C142" s="14" t="s">
        <v>553</v>
      </c>
      <c r="E142" s="640"/>
    </row>
    <row r="143" spans="1:5" hidden="1">
      <c r="C143" s="14" t="s">
        <v>554</v>
      </c>
      <c r="E143" s="640"/>
    </row>
    <row r="144" spans="1:5" hidden="1">
      <c r="B144" s="14" t="s">
        <v>534</v>
      </c>
      <c r="C144" s="14" t="s">
        <v>555</v>
      </c>
      <c r="E144" s="640"/>
    </row>
    <row r="145" spans="1:5" hidden="1">
      <c r="B145" s="14" t="s">
        <v>534</v>
      </c>
      <c r="C145" s="14" t="s">
        <v>556</v>
      </c>
      <c r="E145" s="640"/>
    </row>
    <row r="146" spans="1:5" hidden="1">
      <c r="B146" s="14" t="s">
        <v>534</v>
      </c>
      <c r="C146" s="14" t="s">
        <v>557</v>
      </c>
      <c r="E146" s="640"/>
    </row>
    <row r="147" spans="1:5" hidden="1">
      <c r="B147" s="14" t="s">
        <v>534</v>
      </c>
      <c r="C147" s="14" t="s">
        <v>558</v>
      </c>
      <c r="E147" s="640"/>
    </row>
    <row r="148" spans="1:5" hidden="1">
      <c r="B148" s="14" t="s">
        <v>534</v>
      </c>
      <c r="C148" s="14" t="s">
        <v>559</v>
      </c>
      <c r="E148" s="640"/>
    </row>
    <row r="149" spans="1:5" hidden="1">
      <c r="B149" s="14" t="s">
        <v>534</v>
      </c>
      <c r="C149" s="14" t="s">
        <v>560</v>
      </c>
      <c r="E149" s="640"/>
    </row>
    <row r="150" spans="1:5" hidden="1">
      <c r="B150" s="14" t="s">
        <v>534</v>
      </c>
      <c r="C150" s="14" t="s">
        <v>561</v>
      </c>
      <c r="E150" s="640"/>
    </row>
    <row r="151" spans="1:5" hidden="1">
      <c r="B151" s="14" t="s">
        <v>534</v>
      </c>
      <c r="C151" s="14" t="s">
        <v>562</v>
      </c>
      <c r="E151" s="640"/>
    </row>
    <row r="152" spans="1:5" hidden="1">
      <c r="B152" s="14" t="s">
        <v>534</v>
      </c>
      <c r="C152" s="14" t="s">
        <v>549</v>
      </c>
      <c r="E152" s="640"/>
    </row>
    <row r="153" spans="1:5" hidden="1">
      <c r="B153" s="14" t="s">
        <v>534</v>
      </c>
      <c r="C153" s="14" t="s">
        <v>550</v>
      </c>
      <c r="E153" s="640"/>
    </row>
    <row r="154" spans="1:5" hidden="1">
      <c r="C154" s="14" t="s">
        <v>538</v>
      </c>
      <c r="E154" s="640"/>
    </row>
    <row r="155" spans="1:5" hidden="1">
      <c r="E155" s="640"/>
    </row>
    <row r="156" spans="1:5" hidden="1">
      <c r="C156" s="14" t="s">
        <v>6</v>
      </c>
      <c r="D156" s="87">
        <v>0</v>
      </c>
      <c r="E156" s="640"/>
    </row>
    <row r="157" spans="1:5" hidden="1">
      <c r="E157" s="640"/>
    </row>
    <row r="158" spans="1:5" hidden="1">
      <c r="A158" s="87">
        <v>3</v>
      </c>
      <c r="C158" s="14" t="s">
        <v>563</v>
      </c>
      <c r="E158" s="640"/>
    </row>
    <row r="159" spans="1:5" hidden="1">
      <c r="C159" s="14" t="s">
        <v>564</v>
      </c>
      <c r="E159" s="640"/>
    </row>
    <row r="160" spans="1:5" hidden="1">
      <c r="C160" s="14" t="s">
        <v>565</v>
      </c>
      <c r="E160" s="640"/>
    </row>
    <row r="161" spans="2:5" hidden="1">
      <c r="E161" s="640"/>
    </row>
    <row r="162" spans="2:5" hidden="1">
      <c r="B162" s="14" t="s">
        <v>534</v>
      </c>
      <c r="C162" s="14" t="s">
        <v>555</v>
      </c>
      <c r="E162" s="640"/>
    </row>
    <row r="163" spans="2:5" hidden="1">
      <c r="B163" s="14" t="s">
        <v>534</v>
      </c>
      <c r="C163" s="14" t="s">
        <v>566</v>
      </c>
      <c r="E163" s="640"/>
    </row>
    <row r="164" spans="2:5" hidden="1">
      <c r="B164" s="14" t="s">
        <v>534</v>
      </c>
      <c r="C164" s="14" t="s">
        <v>566</v>
      </c>
      <c r="E164" s="640"/>
    </row>
    <row r="165" spans="2:5" hidden="1">
      <c r="B165" s="14" t="s">
        <v>534</v>
      </c>
      <c r="C165" s="14" t="s">
        <v>567</v>
      </c>
      <c r="E165" s="640"/>
    </row>
    <row r="166" spans="2:5" hidden="1">
      <c r="B166" s="14" t="s">
        <v>534</v>
      </c>
      <c r="C166" s="14" t="s">
        <v>567</v>
      </c>
      <c r="E166" s="640"/>
    </row>
    <row r="167" spans="2:5" hidden="1">
      <c r="B167" s="14" t="s">
        <v>534</v>
      </c>
      <c r="C167" s="14" t="s">
        <v>558</v>
      </c>
      <c r="E167" s="640"/>
    </row>
    <row r="168" spans="2:5" hidden="1">
      <c r="B168" s="14" t="s">
        <v>534</v>
      </c>
      <c r="C168" s="14" t="s">
        <v>558</v>
      </c>
      <c r="E168" s="640"/>
    </row>
    <row r="169" spans="2:5" hidden="1">
      <c r="B169" s="14" t="s">
        <v>534</v>
      </c>
      <c r="C169" s="14" t="s">
        <v>568</v>
      </c>
      <c r="E169" s="640"/>
    </row>
    <row r="170" spans="2:5" hidden="1">
      <c r="B170" s="14" t="s">
        <v>534</v>
      </c>
      <c r="C170" s="14" t="s">
        <v>568</v>
      </c>
      <c r="E170" s="640"/>
    </row>
    <row r="171" spans="2:5" hidden="1">
      <c r="B171" s="14" t="s">
        <v>534</v>
      </c>
      <c r="C171" s="14" t="s">
        <v>568</v>
      </c>
      <c r="E171" s="640"/>
    </row>
    <row r="172" spans="2:5" hidden="1">
      <c r="B172" s="14" t="s">
        <v>534</v>
      </c>
      <c r="C172" s="14" t="s">
        <v>568</v>
      </c>
      <c r="E172" s="640"/>
    </row>
    <row r="173" spans="2:5" hidden="1">
      <c r="B173" s="14" t="s">
        <v>534</v>
      </c>
      <c r="C173" s="14" t="s">
        <v>569</v>
      </c>
      <c r="E173" s="640"/>
    </row>
    <row r="174" spans="2:5" hidden="1">
      <c r="B174" s="14" t="s">
        <v>534</v>
      </c>
      <c r="C174" s="14" t="s">
        <v>549</v>
      </c>
      <c r="E174" s="640"/>
    </row>
    <row r="175" spans="2:5" hidden="1">
      <c r="B175" s="14" t="s">
        <v>534</v>
      </c>
      <c r="C175" s="14" t="s">
        <v>550</v>
      </c>
      <c r="E175" s="640"/>
    </row>
    <row r="176" spans="2:5" hidden="1">
      <c r="C176" s="14" t="s">
        <v>538</v>
      </c>
      <c r="E176" s="640"/>
    </row>
    <row r="177" spans="1:6" hidden="1">
      <c r="E177" s="640"/>
    </row>
    <row r="178" spans="1:6" hidden="1">
      <c r="C178" s="14" t="s">
        <v>6</v>
      </c>
      <c r="D178" s="87">
        <v>0</v>
      </c>
      <c r="E178" s="640"/>
    </row>
    <row r="179" spans="1:6" hidden="1">
      <c r="E179" s="640"/>
    </row>
    <row r="180" spans="1:6">
      <c r="A180" s="87">
        <v>2</v>
      </c>
      <c r="C180" s="14" t="s">
        <v>571</v>
      </c>
      <c r="E180" s="640"/>
    </row>
    <row r="181" spans="1:6">
      <c r="C181" s="14" t="s">
        <v>572</v>
      </c>
      <c r="E181" s="640"/>
    </row>
    <row r="182" spans="1:6">
      <c r="C182" s="14" t="s">
        <v>573</v>
      </c>
      <c r="E182" s="640"/>
    </row>
    <row r="183" spans="1:6">
      <c r="C183" s="14" t="s">
        <v>574</v>
      </c>
      <c r="E183" s="640"/>
    </row>
    <row r="184" spans="1:6">
      <c r="C184" s="14" t="s">
        <v>575</v>
      </c>
      <c r="E184" s="640"/>
    </row>
    <row r="185" spans="1:6">
      <c r="C185" s="14" t="s">
        <v>315</v>
      </c>
      <c r="D185" s="87">
        <v>1</v>
      </c>
      <c r="E185" s="639"/>
      <c r="F185" s="100">
        <f>D185*E185</f>
        <v>0</v>
      </c>
    </row>
    <row r="186" spans="1:6">
      <c r="E186" s="640"/>
    </row>
    <row r="187" spans="1:6">
      <c r="A187" s="87">
        <v>3</v>
      </c>
      <c r="C187" s="14" t="s">
        <v>576</v>
      </c>
      <c r="E187" s="640"/>
    </row>
    <row r="188" spans="1:6">
      <c r="C188" s="14" t="s">
        <v>68</v>
      </c>
      <c r="D188" s="87">
        <v>8</v>
      </c>
      <c r="E188" s="639"/>
      <c r="F188" s="100">
        <f>D188*E188</f>
        <v>0</v>
      </c>
    </row>
    <row r="189" spans="1:6" ht="15" thickBot="1">
      <c r="A189" s="106"/>
      <c r="B189" s="105"/>
      <c r="C189" s="105"/>
      <c r="D189" s="106"/>
      <c r="E189" s="641"/>
      <c r="F189" s="110"/>
    </row>
    <row r="190" spans="1:6" ht="15" thickTop="1">
      <c r="E190" s="639"/>
    </row>
    <row r="191" spans="1:6" s="72" customFormat="1" ht="15">
      <c r="A191" s="86"/>
      <c r="C191" s="72" t="s">
        <v>524</v>
      </c>
      <c r="D191" s="86"/>
      <c r="E191" s="642"/>
      <c r="F191" s="100">
        <f>SUM(F98:F189)</f>
        <v>0</v>
      </c>
    </row>
    <row r="192" spans="1:6">
      <c r="E192" s="640"/>
    </row>
    <row r="193" spans="1:6">
      <c r="E193" s="640"/>
    </row>
    <row r="194" spans="1:6" s="72" customFormat="1" ht="15">
      <c r="A194" s="86"/>
      <c r="C194" s="72" t="s">
        <v>577</v>
      </c>
      <c r="D194" s="86"/>
      <c r="E194" s="642"/>
      <c r="F194" s="109"/>
    </row>
    <row r="195" spans="1:6" ht="15" customHeight="1">
      <c r="E195" s="640"/>
    </row>
    <row r="196" spans="1:6">
      <c r="A196" s="87">
        <v>1</v>
      </c>
      <c r="C196" s="14" t="s">
        <v>578</v>
      </c>
      <c r="E196" s="640"/>
      <c r="F196" s="14"/>
    </row>
    <row r="197" spans="1:6">
      <c r="C197" s="14" t="s">
        <v>579</v>
      </c>
      <c r="E197" s="640"/>
      <c r="F197" s="14"/>
    </row>
    <row r="198" spans="1:6">
      <c r="C198" s="14" t="s">
        <v>580</v>
      </c>
      <c r="E198" s="640"/>
      <c r="F198" s="14"/>
    </row>
    <row r="199" spans="1:6">
      <c r="C199" s="14" t="s">
        <v>121</v>
      </c>
      <c r="D199" s="112">
        <v>367</v>
      </c>
      <c r="E199" s="643"/>
      <c r="F199" s="100">
        <f>D199*E199</f>
        <v>0</v>
      </c>
    </row>
    <row r="200" spans="1:6">
      <c r="E200" s="640"/>
      <c r="F200" s="14"/>
    </row>
    <row r="201" spans="1:6" s="113" customFormat="1">
      <c r="A201" s="87">
        <v>2</v>
      </c>
      <c r="C201" s="113" t="s">
        <v>581</v>
      </c>
      <c r="D201" s="87"/>
      <c r="E201" s="644"/>
      <c r="F201" s="115"/>
    </row>
    <row r="202" spans="1:6" s="113" customFormat="1">
      <c r="A202" s="87"/>
      <c r="C202" s="113" t="s">
        <v>582</v>
      </c>
      <c r="D202" s="87"/>
      <c r="E202" s="644"/>
      <c r="F202" s="115"/>
    </row>
    <row r="203" spans="1:6" s="113" customFormat="1">
      <c r="A203" s="87"/>
      <c r="C203" s="113" t="s">
        <v>583</v>
      </c>
      <c r="D203" s="87"/>
      <c r="E203" s="644"/>
      <c r="F203" s="115"/>
    </row>
    <row r="204" spans="1:6" s="113" customFormat="1">
      <c r="A204" s="87"/>
      <c r="C204" s="113" t="s">
        <v>584</v>
      </c>
      <c r="D204" s="87"/>
      <c r="E204" s="644"/>
      <c r="F204" s="115"/>
    </row>
    <row r="205" spans="1:6" s="113" customFormat="1">
      <c r="A205" s="87"/>
      <c r="C205" s="113" t="s">
        <v>585</v>
      </c>
      <c r="D205" s="87"/>
      <c r="E205" s="644"/>
    </row>
    <row r="206" spans="1:6" s="113" customFormat="1">
      <c r="A206" s="87"/>
      <c r="C206" s="113" t="s">
        <v>586</v>
      </c>
      <c r="D206" s="87"/>
      <c r="E206" s="644"/>
    </row>
    <row r="207" spans="1:6" s="113" customFormat="1">
      <c r="A207" s="87"/>
      <c r="C207" s="113" t="s">
        <v>587</v>
      </c>
      <c r="D207" s="87"/>
      <c r="E207" s="644"/>
    </row>
    <row r="208" spans="1:6" s="113" customFormat="1">
      <c r="A208" s="87"/>
      <c r="C208" s="113" t="s">
        <v>588</v>
      </c>
      <c r="D208" s="87"/>
      <c r="E208" s="644"/>
    </row>
    <row r="209" spans="1:6" s="113" customFormat="1">
      <c r="A209" s="87"/>
      <c r="C209" s="113" t="s">
        <v>121</v>
      </c>
      <c r="D209" s="87">
        <v>148</v>
      </c>
      <c r="E209" s="645"/>
      <c r="F209" s="100">
        <f>D209*E209</f>
        <v>0</v>
      </c>
    </row>
    <row r="210" spans="1:6" s="113" customFormat="1">
      <c r="A210" s="87"/>
      <c r="D210" s="87"/>
      <c r="E210" s="645"/>
      <c r="F210" s="100"/>
    </row>
    <row r="211" spans="1:6" s="113" customFormat="1">
      <c r="A211" s="87">
        <v>3</v>
      </c>
      <c r="C211" s="113" t="s">
        <v>581</v>
      </c>
      <c r="D211" s="87"/>
      <c r="E211" s="644"/>
      <c r="F211" s="115"/>
    </row>
    <row r="212" spans="1:6" s="113" customFormat="1">
      <c r="A212" s="87"/>
      <c r="C212" s="113" t="s">
        <v>582</v>
      </c>
      <c r="D212" s="87"/>
      <c r="E212" s="644"/>
      <c r="F212" s="115"/>
    </row>
    <row r="213" spans="1:6" s="116" customFormat="1" ht="15">
      <c r="A213" s="86"/>
      <c r="C213" s="116" t="s">
        <v>589</v>
      </c>
      <c r="D213" s="86"/>
      <c r="E213" s="646"/>
    </row>
    <row r="214" spans="1:6" s="113" customFormat="1">
      <c r="A214" s="87"/>
      <c r="C214" s="113" t="s">
        <v>583</v>
      </c>
      <c r="D214" s="87"/>
      <c r="E214" s="644"/>
      <c r="F214" s="115"/>
    </row>
    <row r="215" spans="1:6" s="113" customFormat="1">
      <c r="A215" s="87"/>
      <c r="C215" s="113" t="s">
        <v>584</v>
      </c>
      <c r="D215" s="87"/>
      <c r="E215" s="644"/>
      <c r="F215" s="115"/>
    </row>
    <row r="216" spans="1:6" s="113" customFormat="1">
      <c r="A216" s="87"/>
      <c r="C216" s="113" t="s">
        <v>585</v>
      </c>
      <c r="D216" s="87"/>
      <c r="E216" s="644"/>
    </row>
    <row r="217" spans="1:6" s="113" customFormat="1">
      <c r="A217" s="87"/>
      <c r="C217" s="113" t="s">
        <v>586</v>
      </c>
      <c r="D217" s="87"/>
      <c r="E217" s="644"/>
    </row>
    <row r="218" spans="1:6" s="113" customFormat="1">
      <c r="A218" s="87"/>
      <c r="C218" s="113" t="s">
        <v>587</v>
      </c>
      <c r="D218" s="87"/>
      <c r="E218" s="644"/>
    </row>
    <row r="219" spans="1:6" s="113" customFormat="1">
      <c r="A219" s="87"/>
      <c r="C219" s="113" t="s">
        <v>121</v>
      </c>
      <c r="D219" s="87">
        <v>185</v>
      </c>
      <c r="E219" s="645"/>
      <c r="F219" s="100">
        <f>D219*E219</f>
        <v>0</v>
      </c>
    </row>
    <row r="220" spans="1:6">
      <c r="E220" s="640"/>
      <c r="F220" s="14"/>
    </row>
    <row r="221" spans="1:6" s="113" customFormat="1">
      <c r="A221" s="87">
        <v>4</v>
      </c>
      <c r="C221" s="113" t="s">
        <v>581</v>
      </c>
      <c r="D221" s="87"/>
      <c r="E221" s="644"/>
      <c r="F221" s="115"/>
    </row>
    <row r="222" spans="1:6" s="113" customFormat="1">
      <c r="A222" s="87"/>
      <c r="C222" s="113" t="s">
        <v>582</v>
      </c>
      <c r="D222" s="87"/>
      <c r="E222" s="644"/>
      <c r="F222" s="115"/>
    </row>
    <row r="223" spans="1:6" s="116" customFormat="1" ht="15">
      <c r="A223" s="86"/>
      <c r="C223" s="116" t="s">
        <v>590</v>
      </c>
      <c r="D223" s="86"/>
      <c r="E223" s="646"/>
    </row>
    <row r="224" spans="1:6" s="113" customFormat="1">
      <c r="A224" s="87"/>
      <c r="C224" s="113" t="s">
        <v>583</v>
      </c>
      <c r="D224" s="87"/>
      <c r="E224" s="644"/>
      <c r="F224" s="115"/>
    </row>
    <row r="225" spans="1:6" s="113" customFormat="1">
      <c r="A225" s="87"/>
      <c r="C225" s="113" t="s">
        <v>584</v>
      </c>
      <c r="D225" s="87"/>
      <c r="E225" s="644"/>
      <c r="F225" s="115"/>
    </row>
    <row r="226" spans="1:6" s="113" customFormat="1">
      <c r="A226" s="87"/>
      <c r="C226" s="113" t="s">
        <v>585</v>
      </c>
      <c r="D226" s="87"/>
      <c r="E226" s="644"/>
    </row>
    <row r="227" spans="1:6" s="113" customFormat="1">
      <c r="A227" s="87"/>
      <c r="C227" s="113" t="s">
        <v>586</v>
      </c>
      <c r="D227" s="87"/>
      <c r="E227" s="644"/>
    </row>
    <row r="228" spans="1:6" s="113" customFormat="1">
      <c r="A228" s="87"/>
      <c r="C228" s="113" t="s">
        <v>587</v>
      </c>
      <c r="D228" s="87"/>
      <c r="E228" s="644"/>
    </row>
    <row r="229" spans="1:6" s="113" customFormat="1">
      <c r="A229" s="87"/>
      <c r="C229" s="113" t="s">
        <v>121</v>
      </c>
      <c r="D229" s="87">
        <v>54</v>
      </c>
      <c r="E229" s="645"/>
      <c r="F229" s="100">
        <f>D229*E229</f>
        <v>0</v>
      </c>
    </row>
    <row r="230" spans="1:6" s="113" customFormat="1">
      <c r="D230" s="112"/>
      <c r="E230" s="647"/>
      <c r="F230" s="100"/>
    </row>
    <row r="231" spans="1:6" s="113" customFormat="1">
      <c r="A231" s="87">
        <v>5</v>
      </c>
      <c r="C231" s="113" t="s">
        <v>591</v>
      </c>
      <c r="D231" s="87"/>
      <c r="E231" s="647"/>
    </row>
    <row r="232" spans="1:6" s="113" customFormat="1">
      <c r="A232" s="87"/>
      <c r="C232" s="113" t="s">
        <v>592</v>
      </c>
      <c r="D232" s="87"/>
      <c r="E232" s="647"/>
    </row>
    <row r="233" spans="1:6" s="116" customFormat="1" ht="15">
      <c r="A233" s="86"/>
      <c r="C233" s="116" t="s">
        <v>593</v>
      </c>
      <c r="D233" s="86"/>
      <c r="E233" s="646"/>
    </row>
    <row r="234" spans="1:6" s="116" customFormat="1" ht="15">
      <c r="A234" s="86"/>
      <c r="C234" s="116" t="s">
        <v>590</v>
      </c>
      <c r="D234" s="86"/>
      <c r="E234" s="646"/>
    </row>
    <row r="235" spans="1:6" s="113" customFormat="1">
      <c r="A235" s="87"/>
      <c r="C235" s="113" t="s">
        <v>583</v>
      </c>
      <c r="D235" s="87"/>
      <c r="E235" s="647"/>
    </row>
    <row r="236" spans="1:6" s="113" customFormat="1">
      <c r="A236" s="87"/>
      <c r="C236" s="113" t="s">
        <v>584</v>
      </c>
      <c r="D236" s="87"/>
      <c r="E236" s="647"/>
    </row>
    <row r="237" spans="1:6" s="113" customFormat="1">
      <c r="A237" s="87"/>
      <c r="C237" s="113" t="s">
        <v>585</v>
      </c>
      <c r="D237" s="87"/>
      <c r="E237" s="647"/>
    </row>
    <row r="238" spans="1:6" s="113" customFormat="1">
      <c r="A238" s="87"/>
      <c r="C238" s="113" t="s">
        <v>586</v>
      </c>
      <c r="D238" s="87"/>
      <c r="E238" s="647"/>
    </row>
    <row r="239" spans="1:6" s="113" customFormat="1">
      <c r="A239" s="87"/>
      <c r="C239" s="113" t="s">
        <v>587</v>
      </c>
      <c r="D239" s="87"/>
      <c r="E239" s="647"/>
    </row>
    <row r="240" spans="1:6" s="113" customFormat="1">
      <c r="A240" s="87"/>
      <c r="C240" s="113" t="s">
        <v>588</v>
      </c>
      <c r="D240" s="87"/>
      <c r="E240" s="647"/>
    </row>
    <row r="241" spans="1:6" s="113" customFormat="1">
      <c r="A241" s="87"/>
      <c r="C241" s="113" t="s">
        <v>121</v>
      </c>
      <c r="D241" s="87">
        <v>41</v>
      </c>
      <c r="E241" s="645"/>
      <c r="F241" s="100">
        <f>D241*E241</f>
        <v>0</v>
      </c>
    </row>
    <row r="242" spans="1:6" s="113" customFormat="1">
      <c r="A242" s="87"/>
      <c r="D242" s="87"/>
      <c r="E242" s="645"/>
      <c r="F242" s="115"/>
    </row>
    <row r="243" spans="1:6" s="113" customFormat="1">
      <c r="A243" s="87">
        <v>6</v>
      </c>
      <c r="C243" s="113" t="s">
        <v>591</v>
      </c>
      <c r="D243" s="87"/>
      <c r="E243" s="645"/>
      <c r="F243" s="115"/>
    </row>
    <row r="244" spans="1:6" s="113" customFormat="1">
      <c r="A244" s="87"/>
      <c r="C244" s="113" t="s">
        <v>592</v>
      </c>
      <c r="D244" s="87"/>
      <c r="E244" s="645"/>
      <c r="F244" s="115"/>
    </row>
    <row r="245" spans="1:6" s="116" customFormat="1" ht="15">
      <c r="A245" s="86"/>
      <c r="C245" s="116" t="s">
        <v>593</v>
      </c>
      <c r="D245" s="86"/>
      <c r="E245" s="646"/>
    </row>
    <row r="246" spans="1:6" s="116" customFormat="1" ht="15">
      <c r="A246" s="86"/>
      <c r="C246" s="116" t="s">
        <v>590</v>
      </c>
      <c r="D246" s="86"/>
      <c r="E246" s="646"/>
    </row>
    <row r="247" spans="1:6" s="113" customFormat="1">
      <c r="A247" s="87"/>
      <c r="C247" s="113" t="s">
        <v>583</v>
      </c>
      <c r="D247" s="87"/>
      <c r="E247" s="645"/>
      <c r="F247" s="115"/>
    </row>
    <row r="248" spans="1:6" s="113" customFormat="1">
      <c r="A248" s="87"/>
      <c r="C248" s="113" t="s">
        <v>584</v>
      </c>
      <c r="D248" s="87"/>
      <c r="E248" s="645"/>
      <c r="F248" s="115"/>
    </row>
    <row r="249" spans="1:6" s="113" customFormat="1">
      <c r="A249" s="87"/>
      <c r="C249" s="113" t="s">
        <v>585</v>
      </c>
      <c r="D249" s="87"/>
      <c r="E249" s="645"/>
      <c r="F249" s="115"/>
    </row>
    <row r="250" spans="1:6" s="113" customFormat="1">
      <c r="A250" s="87"/>
      <c r="C250" s="113" t="s">
        <v>586</v>
      </c>
      <c r="D250" s="87"/>
      <c r="E250" s="645"/>
      <c r="F250" s="115"/>
    </row>
    <row r="251" spans="1:6" s="113" customFormat="1">
      <c r="A251" s="87"/>
      <c r="C251" s="113" t="s">
        <v>587</v>
      </c>
      <c r="D251" s="87"/>
      <c r="E251" s="645"/>
      <c r="F251" s="115"/>
    </row>
    <row r="252" spans="1:6" s="113" customFormat="1">
      <c r="A252" s="87"/>
      <c r="C252" s="113" t="s">
        <v>588</v>
      </c>
      <c r="D252" s="87"/>
      <c r="E252" s="645"/>
      <c r="F252" s="115"/>
    </row>
    <row r="253" spans="1:6" s="113" customFormat="1">
      <c r="A253" s="87"/>
      <c r="C253" s="113" t="s">
        <v>121</v>
      </c>
      <c r="D253" s="87">
        <v>17</v>
      </c>
      <c r="E253" s="645"/>
      <c r="F253" s="100">
        <f>D253*E253</f>
        <v>0</v>
      </c>
    </row>
    <row r="254" spans="1:6" s="113" customFormat="1">
      <c r="A254" s="87"/>
      <c r="D254" s="112"/>
      <c r="E254" s="648"/>
      <c r="F254" s="100"/>
    </row>
    <row r="255" spans="1:6" s="113" customFormat="1">
      <c r="A255" s="87">
        <v>7</v>
      </c>
      <c r="C255" s="113" t="s">
        <v>594</v>
      </c>
      <c r="D255" s="112"/>
      <c r="E255" s="647"/>
      <c r="F255" s="89"/>
    </row>
    <row r="256" spans="1:6" s="113" customFormat="1">
      <c r="A256" s="87"/>
      <c r="C256" s="113" t="s">
        <v>595</v>
      </c>
      <c r="D256" s="112"/>
      <c r="E256" s="647"/>
      <c r="F256" s="89"/>
    </row>
    <row r="257" spans="1:8" s="113" customFormat="1">
      <c r="C257" s="113" t="s">
        <v>453</v>
      </c>
      <c r="D257" s="112">
        <v>9.6</v>
      </c>
      <c r="E257" s="647"/>
      <c r="F257" s="118">
        <f>D257*E257</f>
        <v>0</v>
      </c>
    </row>
    <row r="258" spans="1:8" s="113" customFormat="1">
      <c r="A258" s="87"/>
      <c r="D258" s="87"/>
      <c r="E258" s="648"/>
      <c r="F258" s="118"/>
    </row>
    <row r="259" spans="1:8" s="113" customFormat="1">
      <c r="A259" s="87">
        <v>8</v>
      </c>
      <c r="C259" s="113" t="s">
        <v>596</v>
      </c>
      <c r="D259" s="87"/>
      <c r="E259" s="647"/>
      <c r="F259" s="89"/>
    </row>
    <row r="260" spans="1:8" s="113" customFormat="1">
      <c r="A260" s="87"/>
      <c r="C260" s="113" t="s">
        <v>597</v>
      </c>
      <c r="D260" s="87"/>
      <c r="E260" s="647"/>
      <c r="F260" s="89"/>
    </row>
    <row r="261" spans="1:8" s="113" customFormat="1">
      <c r="A261" s="87"/>
      <c r="C261" s="113" t="s">
        <v>121</v>
      </c>
      <c r="D261" s="87">
        <v>12</v>
      </c>
      <c r="E261" s="648"/>
      <c r="F261" s="118">
        <f>D261*E261</f>
        <v>0</v>
      </c>
    </row>
    <row r="262" spans="1:8" s="113" customFormat="1" ht="11.25" customHeight="1">
      <c r="A262" s="87"/>
      <c r="D262" s="87"/>
      <c r="E262" s="647"/>
    </row>
    <row r="263" spans="1:8">
      <c r="A263" s="87">
        <v>9</v>
      </c>
      <c r="C263" s="14" t="s">
        <v>598</v>
      </c>
      <c r="E263" s="649"/>
      <c r="F263" s="100"/>
      <c r="G263" s="111"/>
      <c r="H263" s="111"/>
    </row>
    <row r="264" spans="1:8">
      <c r="C264" s="14" t="s">
        <v>599</v>
      </c>
      <c r="E264" s="649"/>
      <c r="F264" s="100"/>
      <c r="G264" s="111"/>
      <c r="H264" s="111"/>
    </row>
    <row r="265" spans="1:8">
      <c r="C265" s="14" t="s">
        <v>600</v>
      </c>
      <c r="E265" s="649"/>
      <c r="F265" s="100"/>
      <c r="G265" s="111"/>
      <c r="H265" s="111"/>
    </row>
    <row r="266" spans="1:8">
      <c r="C266" s="14" t="s">
        <v>601</v>
      </c>
      <c r="E266" s="649"/>
      <c r="F266" s="100"/>
      <c r="G266" s="111"/>
      <c r="H266" s="111"/>
    </row>
    <row r="267" spans="1:8">
      <c r="C267" s="14" t="s">
        <v>602</v>
      </c>
      <c r="E267" s="649"/>
      <c r="F267" s="100"/>
      <c r="G267" s="111"/>
      <c r="H267" s="111"/>
    </row>
    <row r="268" spans="1:8">
      <c r="C268" s="14" t="s">
        <v>603</v>
      </c>
      <c r="E268" s="649"/>
      <c r="F268" s="100"/>
    </row>
    <row r="269" spans="1:8">
      <c r="C269" s="14" t="s">
        <v>453</v>
      </c>
      <c r="D269" s="87">
        <v>198</v>
      </c>
      <c r="E269" s="649"/>
      <c r="F269" s="100">
        <f>D269*E269</f>
        <v>0</v>
      </c>
    </row>
    <row r="270" spans="1:8">
      <c r="D270" s="112"/>
      <c r="E270" s="640"/>
      <c r="F270" s="14"/>
    </row>
    <row r="271" spans="1:8">
      <c r="A271" s="87">
        <v>10</v>
      </c>
      <c r="C271" s="14" t="s">
        <v>604</v>
      </c>
      <c r="D271" s="112"/>
      <c r="E271" s="640"/>
      <c r="F271" s="14"/>
    </row>
    <row r="272" spans="1:8">
      <c r="C272" s="14" t="s">
        <v>605</v>
      </c>
      <c r="D272" s="112"/>
      <c r="E272" s="640"/>
      <c r="F272" s="14"/>
    </row>
    <row r="273" spans="1:6">
      <c r="C273" s="14" t="s">
        <v>121</v>
      </c>
      <c r="D273" s="112">
        <v>385</v>
      </c>
      <c r="E273" s="639"/>
      <c r="F273" s="100">
        <f>D273*E273</f>
        <v>0</v>
      </c>
    </row>
    <row r="274" spans="1:6">
      <c r="D274" s="112"/>
      <c r="E274" s="640"/>
    </row>
    <row r="275" spans="1:6">
      <c r="A275" s="87">
        <v>11</v>
      </c>
      <c r="C275" s="14" t="s">
        <v>667</v>
      </c>
      <c r="D275" s="112"/>
      <c r="E275" s="640"/>
    </row>
    <row r="276" spans="1:6">
      <c r="C276" s="14" t="s">
        <v>606</v>
      </c>
      <c r="D276" s="112"/>
      <c r="E276" s="640"/>
    </row>
    <row r="277" spans="1:6">
      <c r="C277" s="14" t="s">
        <v>121</v>
      </c>
      <c r="D277" s="112">
        <v>55</v>
      </c>
      <c r="E277" s="639"/>
      <c r="F277" s="100">
        <f>D277*E277</f>
        <v>0</v>
      </c>
    </row>
    <row r="278" spans="1:6">
      <c r="D278" s="112"/>
      <c r="E278" s="640"/>
    </row>
    <row r="279" spans="1:6">
      <c r="A279" s="87">
        <v>12</v>
      </c>
      <c r="C279" s="14" t="s">
        <v>607</v>
      </c>
      <c r="E279" s="640"/>
    </row>
    <row r="280" spans="1:6">
      <c r="C280" s="14" t="s">
        <v>608</v>
      </c>
      <c r="E280" s="640"/>
    </row>
    <row r="281" spans="1:6">
      <c r="C281" s="14" t="s">
        <v>315</v>
      </c>
      <c r="D281" s="87">
        <v>1</v>
      </c>
      <c r="E281" s="639"/>
      <c r="F281" s="100">
        <f>D281*E281</f>
        <v>0</v>
      </c>
    </row>
    <row r="282" spans="1:6" ht="15" thickBot="1">
      <c r="C282" s="105"/>
      <c r="D282" s="106"/>
      <c r="E282" s="641"/>
      <c r="F282" s="110"/>
    </row>
    <row r="283" spans="1:6" ht="15" thickTop="1">
      <c r="E283" s="99"/>
    </row>
    <row r="284" spans="1:6" ht="15">
      <c r="C284" s="72" t="s">
        <v>525</v>
      </c>
      <c r="D284" s="86"/>
      <c r="E284" s="72"/>
      <c r="F284" s="100">
        <f>SUM(F195:F281)</f>
        <v>0</v>
      </c>
    </row>
    <row r="285" spans="1:6" ht="15">
      <c r="C285" s="72"/>
      <c r="D285" s="86"/>
      <c r="E285" s="72"/>
      <c r="F285" s="100"/>
    </row>
    <row r="286" spans="1:6">
      <c r="A286" s="14"/>
      <c r="D286" s="14"/>
      <c r="F286" s="14"/>
    </row>
    <row r="287" spans="1:6">
      <c r="A287" s="14"/>
      <c r="D287" s="14"/>
      <c r="F287" s="14"/>
    </row>
    <row r="288" spans="1:6">
      <c r="A288" s="14"/>
      <c r="D288" s="14"/>
      <c r="F288" s="14"/>
    </row>
    <row r="289" spans="1:6">
      <c r="A289" s="14"/>
      <c r="D289" s="14"/>
      <c r="F289" s="14"/>
    </row>
    <row r="290" spans="1:6">
      <c r="A290" s="14"/>
      <c r="D290" s="14"/>
      <c r="F290" s="14"/>
    </row>
    <row r="291" spans="1:6">
      <c r="A291" s="14"/>
      <c r="D291" s="14"/>
      <c r="F291" s="14"/>
    </row>
    <row r="292" spans="1:6">
      <c r="A292" s="14"/>
      <c r="D292" s="14"/>
      <c r="F292" s="14"/>
    </row>
    <row r="293" spans="1:6">
      <c r="A293" s="14"/>
      <c r="D293" s="14"/>
      <c r="F293" s="14"/>
    </row>
    <row r="294" spans="1:6">
      <c r="A294" s="14"/>
      <c r="D294" s="14"/>
      <c r="F294" s="14"/>
    </row>
    <row r="295" spans="1:6">
      <c r="A295" s="14"/>
      <c r="D295" s="14"/>
      <c r="F295" s="14"/>
    </row>
    <row r="296" spans="1:6">
      <c r="A296" s="14"/>
      <c r="D296" s="14"/>
      <c r="F296" s="14"/>
    </row>
    <row r="297" spans="1:6">
      <c r="A297" s="14"/>
      <c r="D297" s="14"/>
      <c r="F297" s="14"/>
    </row>
    <row r="298" spans="1:6">
      <c r="A298" s="14"/>
      <c r="D298" s="14"/>
      <c r="F298" s="14"/>
    </row>
    <row r="299" spans="1:6">
      <c r="A299" s="14"/>
      <c r="D299" s="14"/>
      <c r="F299" s="14"/>
    </row>
    <row r="300" spans="1:6">
      <c r="A300" s="14"/>
      <c r="D300" s="14"/>
      <c r="F300" s="14"/>
    </row>
    <row r="301" spans="1:6" ht="15">
      <c r="A301" s="86"/>
      <c r="E301" s="99"/>
      <c r="F301" s="100"/>
    </row>
    <row r="302" spans="1:6" ht="15">
      <c r="A302" s="86"/>
      <c r="E302" s="99"/>
      <c r="F302" s="100"/>
    </row>
    <row r="303" spans="1:6" ht="15">
      <c r="A303" s="86"/>
      <c r="E303" s="99"/>
      <c r="F303" s="100"/>
    </row>
    <row r="304" spans="1:6" ht="15">
      <c r="A304" s="86"/>
      <c r="E304" s="99"/>
      <c r="F304" s="100"/>
    </row>
    <row r="305" spans="1:6" ht="15">
      <c r="A305" s="86"/>
      <c r="E305" s="99"/>
      <c r="F305" s="100"/>
    </row>
    <row r="306" spans="1:6" ht="15">
      <c r="A306" s="86"/>
      <c r="E306" s="99"/>
      <c r="F306" s="100"/>
    </row>
    <row r="307" spans="1:6" ht="15">
      <c r="A307" s="86"/>
      <c r="E307" s="99"/>
      <c r="F307" s="100"/>
    </row>
    <row r="308" spans="1:6" ht="15">
      <c r="A308" s="86"/>
      <c r="E308" s="99"/>
      <c r="F308" s="100"/>
    </row>
    <row r="309" spans="1:6" ht="15">
      <c r="A309" s="86"/>
      <c r="E309" s="99"/>
      <c r="F309" s="100"/>
    </row>
    <row r="310" spans="1:6" s="72" customFormat="1" ht="15">
      <c r="A310" s="86"/>
      <c r="D310" s="86"/>
      <c r="E310" s="91"/>
      <c r="F310" s="92"/>
    </row>
    <row r="311" spans="1:6" ht="15">
      <c r="A311" s="86"/>
      <c r="E311" s="99"/>
      <c r="F311" s="100"/>
    </row>
    <row r="312" spans="1:6" ht="15">
      <c r="A312" s="86"/>
      <c r="E312" s="99"/>
      <c r="F312" s="100"/>
    </row>
  </sheetData>
  <sheetProtection algorithmName="SHA-512" hashValue="rNRfmh3WUe902MlLsiYVR+mAfBJ/MF5tVW5ZDfpxC1o99R4FAGqY2uwmS+6v9vr5Zx0BPoDmAlr6qjNFnX3KWg==" saltValue="klR88lWJbpd4qlL2iO7TpQ==" spinCount="100000" sheet="1" formatCells="0" formatColumns="0" formatRows="0"/>
  <mergeCells count="1">
    <mergeCell ref="C9:E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10"/>
  <sheetViews>
    <sheetView topLeftCell="A13" zoomScaleNormal="100" workbookViewId="0">
      <selection activeCell="E30" sqref="E30"/>
    </sheetView>
  </sheetViews>
  <sheetFormatPr defaultColWidth="13.7109375" defaultRowHeight="14.25"/>
  <cols>
    <col min="1" max="1" width="3.85546875" style="87" customWidth="1"/>
    <col min="2" max="2" width="1.42578125" style="14" customWidth="1"/>
    <col min="3" max="3" width="57" style="14" customWidth="1"/>
    <col min="4" max="4" width="7.28515625" style="87" bestFit="1" customWidth="1"/>
    <col min="5" max="5" width="8.7109375" style="99" bestFit="1" customWidth="1"/>
    <col min="6" max="6" width="12.5703125" style="100" customWidth="1"/>
    <col min="7" max="255" width="13.7109375" style="14"/>
    <col min="256" max="256" width="3.85546875" style="14" customWidth="1"/>
    <col min="257" max="257" width="1.42578125" style="14" customWidth="1"/>
    <col min="258" max="258" width="27" style="14" customWidth="1"/>
    <col min="259" max="259" width="9.140625" style="14" customWidth="1"/>
    <col min="260" max="260" width="11" style="14" customWidth="1"/>
    <col min="261" max="261" width="12.85546875" style="14" customWidth="1"/>
    <col min="262" max="262" width="19" style="14" customWidth="1"/>
    <col min="263" max="511" width="13.7109375" style="14"/>
    <col min="512" max="512" width="3.85546875" style="14" customWidth="1"/>
    <col min="513" max="513" width="1.42578125" style="14" customWidth="1"/>
    <col min="514" max="514" width="27" style="14" customWidth="1"/>
    <col min="515" max="515" width="9.140625" style="14" customWidth="1"/>
    <col min="516" max="516" width="11" style="14" customWidth="1"/>
    <col min="517" max="517" width="12.85546875" style="14" customWidth="1"/>
    <col min="518" max="518" width="19" style="14" customWidth="1"/>
    <col min="519" max="767" width="13.7109375" style="14"/>
    <col min="768" max="768" width="3.85546875" style="14" customWidth="1"/>
    <col min="769" max="769" width="1.42578125" style="14" customWidth="1"/>
    <col min="770" max="770" width="27" style="14" customWidth="1"/>
    <col min="771" max="771" width="9.140625" style="14" customWidth="1"/>
    <col min="772" max="772" width="11" style="14" customWidth="1"/>
    <col min="773" max="773" width="12.85546875" style="14" customWidth="1"/>
    <col min="774" max="774" width="19" style="14" customWidth="1"/>
    <col min="775" max="1023" width="13.7109375" style="14"/>
    <col min="1024" max="1024" width="3.85546875" style="14" customWidth="1"/>
    <col min="1025" max="1025" width="1.42578125" style="14" customWidth="1"/>
    <col min="1026" max="1026" width="27" style="14" customWidth="1"/>
    <col min="1027" max="1027" width="9.140625" style="14" customWidth="1"/>
    <col min="1028" max="1028" width="11" style="14" customWidth="1"/>
    <col min="1029" max="1029" width="12.85546875" style="14" customWidth="1"/>
    <col min="1030" max="1030" width="19" style="14" customWidth="1"/>
    <col min="1031" max="1279" width="13.7109375" style="14"/>
    <col min="1280" max="1280" width="3.85546875" style="14" customWidth="1"/>
    <col min="1281" max="1281" width="1.42578125" style="14" customWidth="1"/>
    <col min="1282" max="1282" width="27" style="14" customWidth="1"/>
    <col min="1283" max="1283" width="9.140625" style="14" customWidth="1"/>
    <col min="1284" max="1284" width="11" style="14" customWidth="1"/>
    <col min="1285" max="1285" width="12.85546875" style="14" customWidth="1"/>
    <col min="1286" max="1286" width="19" style="14" customWidth="1"/>
    <col min="1287" max="1535" width="13.7109375" style="14"/>
    <col min="1536" max="1536" width="3.85546875" style="14" customWidth="1"/>
    <col min="1537" max="1537" width="1.42578125" style="14" customWidth="1"/>
    <col min="1538" max="1538" width="27" style="14" customWidth="1"/>
    <col min="1539" max="1539" width="9.140625" style="14" customWidth="1"/>
    <col min="1540" max="1540" width="11" style="14" customWidth="1"/>
    <col min="1541" max="1541" width="12.85546875" style="14" customWidth="1"/>
    <col min="1542" max="1542" width="19" style="14" customWidth="1"/>
    <col min="1543" max="1791" width="13.7109375" style="14"/>
    <col min="1792" max="1792" width="3.85546875" style="14" customWidth="1"/>
    <col min="1793" max="1793" width="1.42578125" style="14" customWidth="1"/>
    <col min="1794" max="1794" width="27" style="14" customWidth="1"/>
    <col min="1795" max="1795" width="9.140625" style="14" customWidth="1"/>
    <col min="1796" max="1796" width="11" style="14" customWidth="1"/>
    <col min="1797" max="1797" width="12.85546875" style="14" customWidth="1"/>
    <col min="1798" max="1798" width="19" style="14" customWidth="1"/>
    <col min="1799" max="2047" width="13.7109375" style="14"/>
    <col min="2048" max="2048" width="3.85546875" style="14" customWidth="1"/>
    <col min="2049" max="2049" width="1.42578125" style="14" customWidth="1"/>
    <col min="2050" max="2050" width="27" style="14" customWidth="1"/>
    <col min="2051" max="2051" width="9.140625" style="14" customWidth="1"/>
    <col min="2052" max="2052" width="11" style="14" customWidth="1"/>
    <col min="2053" max="2053" width="12.85546875" style="14" customWidth="1"/>
    <col min="2054" max="2054" width="19" style="14" customWidth="1"/>
    <col min="2055" max="2303" width="13.7109375" style="14"/>
    <col min="2304" max="2304" width="3.85546875" style="14" customWidth="1"/>
    <col min="2305" max="2305" width="1.42578125" style="14" customWidth="1"/>
    <col min="2306" max="2306" width="27" style="14" customWidth="1"/>
    <col min="2307" max="2307" width="9.140625" style="14" customWidth="1"/>
    <col min="2308" max="2308" width="11" style="14" customWidth="1"/>
    <col min="2309" max="2309" width="12.85546875" style="14" customWidth="1"/>
    <col min="2310" max="2310" width="19" style="14" customWidth="1"/>
    <col min="2311" max="2559" width="13.7109375" style="14"/>
    <col min="2560" max="2560" width="3.85546875" style="14" customWidth="1"/>
    <col min="2561" max="2561" width="1.42578125" style="14" customWidth="1"/>
    <col min="2562" max="2562" width="27" style="14" customWidth="1"/>
    <col min="2563" max="2563" width="9.140625" style="14" customWidth="1"/>
    <col min="2564" max="2564" width="11" style="14" customWidth="1"/>
    <col min="2565" max="2565" width="12.85546875" style="14" customWidth="1"/>
    <col min="2566" max="2566" width="19" style="14" customWidth="1"/>
    <col min="2567" max="2815" width="13.7109375" style="14"/>
    <col min="2816" max="2816" width="3.85546875" style="14" customWidth="1"/>
    <col min="2817" max="2817" width="1.42578125" style="14" customWidth="1"/>
    <col min="2818" max="2818" width="27" style="14" customWidth="1"/>
    <col min="2819" max="2819" width="9.140625" style="14" customWidth="1"/>
    <col min="2820" max="2820" width="11" style="14" customWidth="1"/>
    <col min="2821" max="2821" width="12.85546875" style="14" customWidth="1"/>
    <col min="2822" max="2822" width="19" style="14" customWidth="1"/>
    <col min="2823" max="3071" width="13.7109375" style="14"/>
    <col min="3072" max="3072" width="3.85546875" style="14" customWidth="1"/>
    <col min="3073" max="3073" width="1.42578125" style="14" customWidth="1"/>
    <col min="3074" max="3074" width="27" style="14" customWidth="1"/>
    <col min="3075" max="3075" width="9.140625" style="14" customWidth="1"/>
    <col min="3076" max="3076" width="11" style="14" customWidth="1"/>
    <col min="3077" max="3077" width="12.85546875" style="14" customWidth="1"/>
    <col min="3078" max="3078" width="19" style="14" customWidth="1"/>
    <col min="3079" max="3327" width="13.7109375" style="14"/>
    <col min="3328" max="3328" width="3.85546875" style="14" customWidth="1"/>
    <col min="3329" max="3329" width="1.42578125" style="14" customWidth="1"/>
    <col min="3330" max="3330" width="27" style="14" customWidth="1"/>
    <col min="3331" max="3331" width="9.140625" style="14" customWidth="1"/>
    <col min="3332" max="3332" width="11" style="14" customWidth="1"/>
    <col min="3333" max="3333" width="12.85546875" style="14" customWidth="1"/>
    <col min="3334" max="3334" width="19" style="14" customWidth="1"/>
    <col min="3335" max="3583" width="13.7109375" style="14"/>
    <col min="3584" max="3584" width="3.85546875" style="14" customWidth="1"/>
    <col min="3585" max="3585" width="1.42578125" style="14" customWidth="1"/>
    <col min="3586" max="3586" width="27" style="14" customWidth="1"/>
    <col min="3587" max="3587" width="9.140625" style="14" customWidth="1"/>
    <col min="3588" max="3588" width="11" style="14" customWidth="1"/>
    <col min="3589" max="3589" width="12.85546875" style="14" customWidth="1"/>
    <col min="3590" max="3590" width="19" style="14" customWidth="1"/>
    <col min="3591" max="3839" width="13.7109375" style="14"/>
    <col min="3840" max="3840" width="3.85546875" style="14" customWidth="1"/>
    <col min="3841" max="3841" width="1.42578125" style="14" customWidth="1"/>
    <col min="3842" max="3842" width="27" style="14" customWidth="1"/>
    <col min="3843" max="3843" width="9.140625" style="14" customWidth="1"/>
    <col min="3844" max="3844" width="11" style="14" customWidth="1"/>
    <col min="3845" max="3845" width="12.85546875" style="14" customWidth="1"/>
    <col min="3846" max="3846" width="19" style="14" customWidth="1"/>
    <col min="3847" max="4095" width="13.7109375" style="14"/>
    <col min="4096" max="4096" width="3.85546875" style="14" customWidth="1"/>
    <col min="4097" max="4097" width="1.42578125" style="14" customWidth="1"/>
    <col min="4098" max="4098" width="27" style="14" customWidth="1"/>
    <col min="4099" max="4099" width="9.140625" style="14" customWidth="1"/>
    <col min="4100" max="4100" width="11" style="14" customWidth="1"/>
    <col min="4101" max="4101" width="12.85546875" style="14" customWidth="1"/>
    <col min="4102" max="4102" width="19" style="14" customWidth="1"/>
    <col min="4103" max="4351" width="13.7109375" style="14"/>
    <col min="4352" max="4352" width="3.85546875" style="14" customWidth="1"/>
    <col min="4353" max="4353" width="1.42578125" style="14" customWidth="1"/>
    <col min="4354" max="4354" width="27" style="14" customWidth="1"/>
    <col min="4355" max="4355" width="9.140625" style="14" customWidth="1"/>
    <col min="4356" max="4356" width="11" style="14" customWidth="1"/>
    <col min="4357" max="4357" width="12.85546875" style="14" customWidth="1"/>
    <col min="4358" max="4358" width="19" style="14" customWidth="1"/>
    <col min="4359" max="4607" width="13.7109375" style="14"/>
    <col min="4608" max="4608" width="3.85546875" style="14" customWidth="1"/>
    <col min="4609" max="4609" width="1.42578125" style="14" customWidth="1"/>
    <col min="4610" max="4610" width="27" style="14" customWidth="1"/>
    <col min="4611" max="4611" width="9.140625" style="14" customWidth="1"/>
    <col min="4612" max="4612" width="11" style="14" customWidth="1"/>
    <col min="4613" max="4613" width="12.85546875" style="14" customWidth="1"/>
    <col min="4614" max="4614" width="19" style="14" customWidth="1"/>
    <col min="4615" max="4863" width="13.7109375" style="14"/>
    <col min="4864" max="4864" width="3.85546875" style="14" customWidth="1"/>
    <col min="4865" max="4865" width="1.42578125" style="14" customWidth="1"/>
    <col min="4866" max="4866" width="27" style="14" customWidth="1"/>
    <col min="4867" max="4867" width="9.140625" style="14" customWidth="1"/>
    <col min="4868" max="4868" width="11" style="14" customWidth="1"/>
    <col min="4869" max="4869" width="12.85546875" style="14" customWidth="1"/>
    <col min="4870" max="4870" width="19" style="14" customWidth="1"/>
    <col min="4871" max="5119" width="13.7109375" style="14"/>
    <col min="5120" max="5120" width="3.85546875" style="14" customWidth="1"/>
    <col min="5121" max="5121" width="1.42578125" style="14" customWidth="1"/>
    <col min="5122" max="5122" width="27" style="14" customWidth="1"/>
    <col min="5123" max="5123" width="9.140625" style="14" customWidth="1"/>
    <col min="5124" max="5124" width="11" style="14" customWidth="1"/>
    <col min="5125" max="5125" width="12.85546875" style="14" customWidth="1"/>
    <col min="5126" max="5126" width="19" style="14" customWidth="1"/>
    <col min="5127" max="5375" width="13.7109375" style="14"/>
    <col min="5376" max="5376" width="3.85546875" style="14" customWidth="1"/>
    <col min="5377" max="5377" width="1.42578125" style="14" customWidth="1"/>
    <col min="5378" max="5378" width="27" style="14" customWidth="1"/>
    <col min="5379" max="5379" width="9.140625" style="14" customWidth="1"/>
    <col min="5380" max="5380" width="11" style="14" customWidth="1"/>
    <col min="5381" max="5381" width="12.85546875" style="14" customWidth="1"/>
    <col min="5382" max="5382" width="19" style="14" customWidth="1"/>
    <col min="5383" max="5631" width="13.7109375" style="14"/>
    <col min="5632" max="5632" width="3.85546875" style="14" customWidth="1"/>
    <col min="5633" max="5633" width="1.42578125" style="14" customWidth="1"/>
    <col min="5634" max="5634" width="27" style="14" customWidth="1"/>
    <col min="5635" max="5635" width="9.140625" style="14" customWidth="1"/>
    <col min="5636" max="5636" width="11" style="14" customWidth="1"/>
    <col min="5637" max="5637" width="12.85546875" style="14" customWidth="1"/>
    <col min="5638" max="5638" width="19" style="14" customWidth="1"/>
    <col min="5639" max="5887" width="13.7109375" style="14"/>
    <col min="5888" max="5888" width="3.85546875" style="14" customWidth="1"/>
    <col min="5889" max="5889" width="1.42578125" style="14" customWidth="1"/>
    <col min="5890" max="5890" width="27" style="14" customWidth="1"/>
    <col min="5891" max="5891" width="9.140625" style="14" customWidth="1"/>
    <col min="5892" max="5892" width="11" style="14" customWidth="1"/>
    <col min="5893" max="5893" width="12.85546875" style="14" customWidth="1"/>
    <col min="5894" max="5894" width="19" style="14" customWidth="1"/>
    <col min="5895" max="6143" width="13.7109375" style="14"/>
    <col min="6144" max="6144" width="3.85546875" style="14" customWidth="1"/>
    <col min="6145" max="6145" width="1.42578125" style="14" customWidth="1"/>
    <col min="6146" max="6146" width="27" style="14" customWidth="1"/>
    <col min="6147" max="6147" width="9.140625" style="14" customWidth="1"/>
    <col min="6148" max="6148" width="11" style="14" customWidth="1"/>
    <col min="6149" max="6149" width="12.85546875" style="14" customWidth="1"/>
    <col min="6150" max="6150" width="19" style="14" customWidth="1"/>
    <col min="6151" max="6399" width="13.7109375" style="14"/>
    <col min="6400" max="6400" width="3.85546875" style="14" customWidth="1"/>
    <col min="6401" max="6401" width="1.42578125" style="14" customWidth="1"/>
    <col min="6402" max="6402" width="27" style="14" customWidth="1"/>
    <col min="6403" max="6403" width="9.140625" style="14" customWidth="1"/>
    <col min="6404" max="6404" width="11" style="14" customWidth="1"/>
    <col min="6405" max="6405" width="12.85546875" style="14" customWidth="1"/>
    <col min="6406" max="6406" width="19" style="14" customWidth="1"/>
    <col min="6407" max="6655" width="13.7109375" style="14"/>
    <col min="6656" max="6656" width="3.85546875" style="14" customWidth="1"/>
    <col min="6657" max="6657" width="1.42578125" style="14" customWidth="1"/>
    <col min="6658" max="6658" width="27" style="14" customWidth="1"/>
    <col min="6659" max="6659" width="9.140625" style="14" customWidth="1"/>
    <col min="6660" max="6660" width="11" style="14" customWidth="1"/>
    <col min="6661" max="6661" width="12.85546875" style="14" customWidth="1"/>
    <col min="6662" max="6662" width="19" style="14" customWidth="1"/>
    <col min="6663" max="6911" width="13.7109375" style="14"/>
    <col min="6912" max="6912" width="3.85546875" style="14" customWidth="1"/>
    <col min="6913" max="6913" width="1.42578125" style="14" customWidth="1"/>
    <col min="6914" max="6914" width="27" style="14" customWidth="1"/>
    <col min="6915" max="6915" width="9.140625" style="14" customWidth="1"/>
    <col min="6916" max="6916" width="11" style="14" customWidth="1"/>
    <col min="6917" max="6917" width="12.85546875" style="14" customWidth="1"/>
    <col min="6918" max="6918" width="19" style="14" customWidth="1"/>
    <col min="6919" max="7167" width="13.7109375" style="14"/>
    <col min="7168" max="7168" width="3.85546875" style="14" customWidth="1"/>
    <col min="7169" max="7169" width="1.42578125" style="14" customWidth="1"/>
    <col min="7170" max="7170" width="27" style="14" customWidth="1"/>
    <col min="7171" max="7171" width="9.140625" style="14" customWidth="1"/>
    <col min="7172" max="7172" width="11" style="14" customWidth="1"/>
    <col min="7173" max="7173" width="12.85546875" style="14" customWidth="1"/>
    <col min="7174" max="7174" width="19" style="14" customWidth="1"/>
    <col min="7175" max="7423" width="13.7109375" style="14"/>
    <col min="7424" max="7424" width="3.85546875" style="14" customWidth="1"/>
    <col min="7425" max="7425" width="1.42578125" style="14" customWidth="1"/>
    <col min="7426" max="7426" width="27" style="14" customWidth="1"/>
    <col min="7427" max="7427" width="9.140625" style="14" customWidth="1"/>
    <col min="7428" max="7428" width="11" style="14" customWidth="1"/>
    <col min="7429" max="7429" width="12.85546875" style="14" customWidth="1"/>
    <col min="7430" max="7430" width="19" style="14" customWidth="1"/>
    <col min="7431" max="7679" width="13.7109375" style="14"/>
    <col min="7680" max="7680" width="3.85546875" style="14" customWidth="1"/>
    <col min="7681" max="7681" width="1.42578125" style="14" customWidth="1"/>
    <col min="7682" max="7682" width="27" style="14" customWidth="1"/>
    <col min="7683" max="7683" width="9.140625" style="14" customWidth="1"/>
    <col min="7684" max="7684" width="11" style="14" customWidth="1"/>
    <col min="7685" max="7685" width="12.85546875" style="14" customWidth="1"/>
    <col min="7686" max="7686" width="19" style="14" customWidth="1"/>
    <col min="7687" max="7935" width="13.7109375" style="14"/>
    <col min="7936" max="7936" width="3.85546875" style="14" customWidth="1"/>
    <col min="7937" max="7937" width="1.42578125" style="14" customWidth="1"/>
    <col min="7938" max="7938" width="27" style="14" customWidth="1"/>
    <col min="7939" max="7939" width="9.140625" style="14" customWidth="1"/>
    <col min="7940" max="7940" width="11" style="14" customWidth="1"/>
    <col min="7941" max="7941" width="12.85546875" style="14" customWidth="1"/>
    <col min="7942" max="7942" width="19" style="14" customWidth="1"/>
    <col min="7943" max="8191" width="13.7109375" style="14"/>
    <col min="8192" max="8192" width="3.85546875" style="14" customWidth="1"/>
    <col min="8193" max="8193" width="1.42578125" style="14" customWidth="1"/>
    <col min="8194" max="8194" width="27" style="14" customWidth="1"/>
    <col min="8195" max="8195" width="9.140625" style="14" customWidth="1"/>
    <col min="8196" max="8196" width="11" style="14" customWidth="1"/>
    <col min="8197" max="8197" width="12.85546875" style="14" customWidth="1"/>
    <col min="8198" max="8198" width="19" style="14" customWidth="1"/>
    <col min="8199" max="8447" width="13.7109375" style="14"/>
    <col min="8448" max="8448" width="3.85546875" style="14" customWidth="1"/>
    <col min="8449" max="8449" width="1.42578125" style="14" customWidth="1"/>
    <col min="8450" max="8450" width="27" style="14" customWidth="1"/>
    <col min="8451" max="8451" width="9.140625" style="14" customWidth="1"/>
    <col min="8452" max="8452" width="11" style="14" customWidth="1"/>
    <col min="8453" max="8453" width="12.85546875" style="14" customWidth="1"/>
    <col min="8454" max="8454" width="19" style="14" customWidth="1"/>
    <col min="8455" max="8703" width="13.7109375" style="14"/>
    <col min="8704" max="8704" width="3.85546875" style="14" customWidth="1"/>
    <col min="8705" max="8705" width="1.42578125" style="14" customWidth="1"/>
    <col min="8706" max="8706" width="27" style="14" customWidth="1"/>
    <col min="8707" max="8707" width="9.140625" style="14" customWidth="1"/>
    <col min="8708" max="8708" width="11" style="14" customWidth="1"/>
    <col min="8709" max="8709" width="12.85546875" style="14" customWidth="1"/>
    <col min="8710" max="8710" width="19" style="14" customWidth="1"/>
    <col min="8711" max="8959" width="13.7109375" style="14"/>
    <col min="8960" max="8960" width="3.85546875" style="14" customWidth="1"/>
    <col min="8961" max="8961" width="1.42578125" style="14" customWidth="1"/>
    <col min="8962" max="8962" width="27" style="14" customWidth="1"/>
    <col min="8963" max="8963" width="9.140625" style="14" customWidth="1"/>
    <col min="8964" max="8964" width="11" style="14" customWidth="1"/>
    <col min="8965" max="8965" width="12.85546875" style="14" customWidth="1"/>
    <col min="8966" max="8966" width="19" style="14" customWidth="1"/>
    <col min="8967" max="9215" width="13.7109375" style="14"/>
    <col min="9216" max="9216" width="3.85546875" style="14" customWidth="1"/>
    <col min="9217" max="9217" width="1.42578125" style="14" customWidth="1"/>
    <col min="9218" max="9218" width="27" style="14" customWidth="1"/>
    <col min="9219" max="9219" width="9.140625" style="14" customWidth="1"/>
    <col min="9220" max="9220" width="11" style="14" customWidth="1"/>
    <col min="9221" max="9221" width="12.85546875" style="14" customWidth="1"/>
    <col min="9222" max="9222" width="19" style="14" customWidth="1"/>
    <col min="9223" max="9471" width="13.7109375" style="14"/>
    <col min="9472" max="9472" width="3.85546875" style="14" customWidth="1"/>
    <col min="9473" max="9473" width="1.42578125" style="14" customWidth="1"/>
    <col min="9474" max="9474" width="27" style="14" customWidth="1"/>
    <col min="9475" max="9475" width="9.140625" style="14" customWidth="1"/>
    <col min="9476" max="9476" width="11" style="14" customWidth="1"/>
    <col min="9477" max="9477" width="12.85546875" style="14" customWidth="1"/>
    <col min="9478" max="9478" width="19" style="14" customWidth="1"/>
    <col min="9479" max="9727" width="13.7109375" style="14"/>
    <col min="9728" max="9728" width="3.85546875" style="14" customWidth="1"/>
    <col min="9729" max="9729" width="1.42578125" style="14" customWidth="1"/>
    <col min="9730" max="9730" width="27" style="14" customWidth="1"/>
    <col min="9731" max="9731" width="9.140625" style="14" customWidth="1"/>
    <col min="9732" max="9732" width="11" style="14" customWidth="1"/>
    <col min="9733" max="9733" width="12.85546875" style="14" customWidth="1"/>
    <col min="9734" max="9734" width="19" style="14" customWidth="1"/>
    <col min="9735" max="9983" width="13.7109375" style="14"/>
    <col min="9984" max="9984" width="3.85546875" style="14" customWidth="1"/>
    <col min="9985" max="9985" width="1.42578125" style="14" customWidth="1"/>
    <col min="9986" max="9986" width="27" style="14" customWidth="1"/>
    <col min="9987" max="9987" width="9.140625" style="14" customWidth="1"/>
    <col min="9988" max="9988" width="11" style="14" customWidth="1"/>
    <col min="9989" max="9989" width="12.85546875" style="14" customWidth="1"/>
    <col min="9990" max="9990" width="19" style="14" customWidth="1"/>
    <col min="9991" max="10239" width="13.7109375" style="14"/>
    <col min="10240" max="10240" width="3.85546875" style="14" customWidth="1"/>
    <col min="10241" max="10241" width="1.42578125" style="14" customWidth="1"/>
    <col min="10242" max="10242" width="27" style="14" customWidth="1"/>
    <col min="10243" max="10243" width="9.140625" style="14" customWidth="1"/>
    <col min="10244" max="10244" width="11" style="14" customWidth="1"/>
    <col min="10245" max="10245" width="12.85546875" style="14" customWidth="1"/>
    <col min="10246" max="10246" width="19" style="14" customWidth="1"/>
    <col min="10247" max="10495" width="13.7109375" style="14"/>
    <col min="10496" max="10496" width="3.85546875" style="14" customWidth="1"/>
    <col min="10497" max="10497" width="1.42578125" style="14" customWidth="1"/>
    <col min="10498" max="10498" width="27" style="14" customWidth="1"/>
    <col min="10499" max="10499" width="9.140625" style="14" customWidth="1"/>
    <col min="10500" max="10500" width="11" style="14" customWidth="1"/>
    <col min="10501" max="10501" width="12.85546875" style="14" customWidth="1"/>
    <col min="10502" max="10502" width="19" style="14" customWidth="1"/>
    <col min="10503" max="10751" width="13.7109375" style="14"/>
    <col min="10752" max="10752" width="3.85546875" style="14" customWidth="1"/>
    <col min="10753" max="10753" width="1.42578125" style="14" customWidth="1"/>
    <col min="10754" max="10754" width="27" style="14" customWidth="1"/>
    <col min="10755" max="10755" width="9.140625" style="14" customWidth="1"/>
    <col min="10756" max="10756" width="11" style="14" customWidth="1"/>
    <col min="10757" max="10757" width="12.85546875" style="14" customWidth="1"/>
    <col min="10758" max="10758" width="19" style="14" customWidth="1"/>
    <col min="10759" max="11007" width="13.7109375" style="14"/>
    <col min="11008" max="11008" width="3.85546875" style="14" customWidth="1"/>
    <col min="11009" max="11009" width="1.42578125" style="14" customWidth="1"/>
    <col min="11010" max="11010" width="27" style="14" customWidth="1"/>
    <col min="11011" max="11011" width="9.140625" style="14" customWidth="1"/>
    <col min="11012" max="11012" width="11" style="14" customWidth="1"/>
    <col min="11013" max="11013" width="12.85546875" style="14" customWidth="1"/>
    <col min="11014" max="11014" width="19" style="14" customWidth="1"/>
    <col min="11015" max="11263" width="13.7109375" style="14"/>
    <col min="11264" max="11264" width="3.85546875" style="14" customWidth="1"/>
    <col min="11265" max="11265" width="1.42578125" style="14" customWidth="1"/>
    <col min="11266" max="11266" width="27" style="14" customWidth="1"/>
    <col min="11267" max="11267" width="9.140625" style="14" customWidth="1"/>
    <col min="11268" max="11268" width="11" style="14" customWidth="1"/>
    <col min="11269" max="11269" width="12.85546875" style="14" customWidth="1"/>
    <col min="11270" max="11270" width="19" style="14" customWidth="1"/>
    <col min="11271" max="11519" width="13.7109375" style="14"/>
    <col min="11520" max="11520" width="3.85546875" style="14" customWidth="1"/>
    <col min="11521" max="11521" width="1.42578125" style="14" customWidth="1"/>
    <col min="11522" max="11522" width="27" style="14" customWidth="1"/>
    <col min="11523" max="11523" width="9.140625" style="14" customWidth="1"/>
    <col min="11524" max="11524" width="11" style="14" customWidth="1"/>
    <col min="11525" max="11525" width="12.85546875" style="14" customWidth="1"/>
    <col min="11526" max="11526" width="19" style="14" customWidth="1"/>
    <col min="11527" max="11775" width="13.7109375" style="14"/>
    <col min="11776" max="11776" width="3.85546875" style="14" customWidth="1"/>
    <col min="11777" max="11777" width="1.42578125" style="14" customWidth="1"/>
    <col min="11778" max="11778" width="27" style="14" customWidth="1"/>
    <col min="11779" max="11779" width="9.140625" style="14" customWidth="1"/>
    <col min="11780" max="11780" width="11" style="14" customWidth="1"/>
    <col min="11781" max="11781" width="12.85546875" style="14" customWidth="1"/>
    <col min="11782" max="11782" width="19" style="14" customWidth="1"/>
    <col min="11783" max="12031" width="13.7109375" style="14"/>
    <col min="12032" max="12032" width="3.85546875" style="14" customWidth="1"/>
    <col min="12033" max="12033" width="1.42578125" style="14" customWidth="1"/>
    <col min="12034" max="12034" width="27" style="14" customWidth="1"/>
    <col min="12035" max="12035" width="9.140625" style="14" customWidth="1"/>
    <col min="12036" max="12036" width="11" style="14" customWidth="1"/>
    <col min="12037" max="12037" width="12.85546875" style="14" customWidth="1"/>
    <col min="12038" max="12038" width="19" style="14" customWidth="1"/>
    <col min="12039" max="12287" width="13.7109375" style="14"/>
    <col min="12288" max="12288" width="3.85546875" style="14" customWidth="1"/>
    <col min="12289" max="12289" width="1.42578125" style="14" customWidth="1"/>
    <col min="12290" max="12290" width="27" style="14" customWidth="1"/>
    <col min="12291" max="12291" width="9.140625" style="14" customWidth="1"/>
    <col min="12292" max="12292" width="11" style="14" customWidth="1"/>
    <col min="12293" max="12293" width="12.85546875" style="14" customWidth="1"/>
    <col min="12294" max="12294" width="19" style="14" customWidth="1"/>
    <col min="12295" max="12543" width="13.7109375" style="14"/>
    <col min="12544" max="12544" width="3.85546875" style="14" customWidth="1"/>
    <col min="12545" max="12545" width="1.42578125" style="14" customWidth="1"/>
    <col min="12546" max="12546" width="27" style="14" customWidth="1"/>
    <col min="12547" max="12547" width="9.140625" style="14" customWidth="1"/>
    <col min="12548" max="12548" width="11" style="14" customWidth="1"/>
    <col min="12549" max="12549" width="12.85546875" style="14" customWidth="1"/>
    <col min="12550" max="12550" width="19" style="14" customWidth="1"/>
    <col min="12551" max="12799" width="13.7109375" style="14"/>
    <col min="12800" max="12800" width="3.85546875" style="14" customWidth="1"/>
    <col min="12801" max="12801" width="1.42578125" style="14" customWidth="1"/>
    <col min="12802" max="12802" width="27" style="14" customWidth="1"/>
    <col min="12803" max="12803" width="9.140625" style="14" customWidth="1"/>
    <col min="12804" max="12804" width="11" style="14" customWidth="1"/>
    <col min="12805" max="12805" width="12.85546875" style="14" customWidth="1"/>
    <col min="12806" max="12806" width="19" style="14" customWidth="1"/>
    <col min="12807" max="13055" width="13.7109375" style="14"/>
    <col min="13056" max="13056" width="3.85546875" style="14" customWidth="1"/>
    <col min="13057" max="13057" width="1.42578125" style="14" customWidth="1"/>
    <col min="13058" max="13058" width="27" style="14" customWidth="1"/>
    <col min="13059" max="13059" width="9.140625" style="14" customWidth="1"/>
    <col min="13060" max="13060" width="11" style="14" customWidth="1"/>
    <col min="13061" max="13061" width="12.85546875" style="14" customWidth="1"/>
    <col min="13062" max="13062" width="19" style="14" customWidth="1"/>
    <col min="13063" max="13311" width="13.7109375" style="14"/>
    <col min="13312" max="13312" width="3.85546875" style="14" customWidth="1"/>
    <col min="13313" max="13313" width="1.42578125" style="14" customWidth="1"/>
    <col min="13314" max="13314" width="27" style="14" customWidth="1"/>
    <col min="13315" max="13315" width="9.140625" style="14" customWidth="1"/>
    <col min="13316" max="13316" width="11" style="14" customWidth="1"/>
    <col min="13317" max="13317" width="12.85546875" style="14" customWidth="1"/>
    <col min="13318" max="13318" width="19" style="14" customWidth="1"/>
    <col min="13319" max="13567" width="13.7109375" style="14"/>
    <col min="13568" max="13568" width="3.85546875" style="14" customWidth="1"/>
    <col min="13569" max="13569" width="1.42578125" style="14" customWidth="1"/>
    <col min="13570" max="13570" width="27" style="14" customWidth="1"/>
    <col min="13571" max="13571" width="9.140625" style="14" customWidth="1"/>
    <col min="13572" max="13572" width="11" style="14" customWidth="1"/>
    <col min="13573" max="13573" width="12.85546875" style="14" customWidth="1"/>
    <col min="13574" max="13574" width="19" style="14" customWidth="1"/>
    <col min="13575" max="13823" width="13.7109375" style="14"/>
    <col min="13824" max="13824" width="3.85546875" style="14" customWidth="1"/>
    <col min="13825" max="13825" width="1.42578125" style="14" customWidth="1"/>
    <col min="13826" max="13826" width="27" style="14" customWidth="1"/>
    <col min="13827" max="13827" width="9.140625" style="14" customWidth="1"/>
    <col min="13828" max="13828" width="11" style="14" customWidth="1"/>
    <col min="13829" max="13829" width="12.85546875" style="14" customWidth="1"/>
    <col min="13830" max="13830" width="19" style="14" customWidth="1"/>
    <col min="13831" max="14079" width="13.7109375" style="14"/>
    <col min="14080" max="14080" width="3.85546875" style="14" customWidth="1"/>
    <col min="14081" max="14081" width="1.42578125" style="14" customWidth="1"/>
    <col min="14082" max="14082" width="27" style="14" customWidth="1"/>
    <col min="14083" max="14083" width="9.140625" style="14" customWidth="1"/>
    <col min="14084" max="14084" width="11" style="14" customWidth="1"/>
    <col min="14085" max="14085" width="12.85546875" style="14" customWidth="1"/>
    <col min="14086" max="14086" width="19" style="14" customWidth="1"/>
    <col min="14087" max="14335" width="13.7109375" style="14"/>
    <col min="14336" max="14336" width="3.85546875" style="14" customWidth="1"/>
    <col min="14337" max="14337" width="1.42578125" style="14" customWidth="1"/>
    <col min="14338" max="14338" width="27" style="14" customWidth="1"/>
    <col min="14339" max="14339" width="9.140625" style="14" customWidth="1"/>
    <col min="14340" max="14340" width="11" style="14" customWidth="1"/>
    <col min="14341" max="14341" width="12.85546875" style="14" customWidth="1"/>
    <col min="14342" max="14342" width="19" style="14" customWidth="1"/>
    <col min="14343" max="14591" width="13.7109375" style="14"/>
    <col min="14592" max="14592" width="3.85546875" style="14" customWidth="1"/>
    <col min="14593" max="14593" width="1.42578125" style="14" customWidth="1"/>
    <col min="14594" max="14594" width="27" style="14" customWidth="1"/>
    <col min="14595" max="14595" width="9.140625" style="14" customWidth="1"/>
    <col min="14596" max="14596" width="11" style="14" customWidth="1"/>
    <col min="14597" max="14597" width="12.85546875" style="14" customWidth="1"/>
    <col min="14598" max="14598" width="19" style="14" customWidth="1"/>
    <col min="14599" max="14847" width="13.7109375" style="14"/>
    <col min="14848" max="14848" width="3.85546875" style="14" customWidth="1"/>
    <col min="14849" max="14849" width="1.42578125" style="14" customWidth="1"/>
    <col min="14850" max="14850" width="27" style="14" customWidth="1"/>
    <col min="14851" max="14851" width="9.140625" style="14" customWidth="1"/>
    <col min="14852" max="14852" width="11" style="14" customWidth="1"/>
    <col min="14853" max="14853" width="12.85546875" style="14" customWidth="1"/>
    <col min="14854" max="14854" width="19" style="14" customWidth="1"/>
    <col min="14855" max="15103" width="13.7109375" style="14"/>
    <col min="15104" max="15104" width="3.85546875" style="14" customWidth="1"/>
    <col min="15105" max="15105" width="1.42578125" style="14" customWidth="1"/>
    <col min="15106" max="15106" width="27" style="14" customWidth="1"/>
    <col min="15107" max="15107" width="9.140625" style="14" customWidth="1"/>
    <col min="15108" max="15108" width="11" style="14" customWidth="1"/>
    <col min="15109" max="15109" width="12.85546875" style="14" customWidth="1"/>
    <col min="15110" max="15110" width="19" style="14" customWidth="1"/>
    <col min="15111" max="15359" width="13.7109375" style="14"/>
    <col min="15360" max="15360" width="3.85546875" style="14" customWidth="1"/>
    <col min="15361" max="15361" width="1.42578125" style="14" customWidth="1"/>
    <col min="15362" max="15362" width="27" style="14" customWidth="1"/>
    <col min="15363" max="15363" width="9.140625" style="14" customWidth="1"/>
    <col min="15364" max="15364" width="11" style="14" customWidth="1"/>
    <col min="15365" max="15365" width="12.85546875" style="14" customWidth="1"/>
    <col min="15366" max="15366" width="19" style="14" customWidth="1"/>
    <col min="15367" max="15615" width="13.7109375" style="14"/>
    <col min="15616" max="15616" width="3.85546875" style="14" customWidth="1"/>
    <col min="15617" max="15617" width="1.42578125" style="14" customWidth="1"/>
    <col min="15618" max="15618" width="27" style="14" customWidth="1"/>
    <col min="15619" max="15619" width="9.140625" style="14" customWidth="1"/>
    <col min="15620" max="15620" width="11" style="14" customWidth="1"/>
    <col min="15621" max="15621" width="12.85546875" style="14" customWidth="1"/>
    <col min="15622" max="15622" width="19" style="14" customWidth="1"/>
    <col min="15623" max="15871" width="13.7109375" style="14"/>
    <col min="15872" max="15872" width="3.85546875" style="14" customWidth="1"/>
    <col min="15873" max="15873" width="1.42578125" style="14" customWidth="1"/>
    <col min="15874" max="15874" width="27" style="14" customWidth="1"/>
    <col min="15875" max="15875" width="9.140625" style="14" customWidth="1"/>
    <col min="15876" max="15876" width="11" style="14" customWidth="1"/>
    <col min="15877" max="15877" width="12.85546875" style="14" customWidth="1"/>
    <col min="15878" max="15878" width="19" style="14" customWidth="1"/>
    <col min="15879" max="16127" width="13.7109375" style="14"/>
    <col min="16128" max="16128" width="3.85546875" style="14" customWidth="1"/>
    <col min="16129" max="16129" width="1.42578125" style="14" customWidth="1"/>
    <col min="16130" max="16130" width="27" style="14" customWidth="1"/>
    <col min="16131" max="16131" width="9.140625" style="14" customWidth="1"/>
    <col min="16132" max="16132" width="11" style="14" customWidth="1"/>
    <col min="16133" max="16133" width="12.85546875" style="14" customWidth="1"/>
    <col min="16134" max="16134" width="19" style="14" customWidth="1"/>
    <col min="16135" max="16384" width="13.7109375" style="14"/>
  </cols>
  <sheetData>
    <row r="1" spans="1:6" ht="15" thickBot="1">
      <c r="A1" s="106"/>
      <c r="B1" s="105"/>
      <c r="C1" s="105"/>
      <c r="D1" s="106"/>
      <c r="E1" s="107"/>
      <c r="F1" s="108"/>
    </row>
    <row r="2" spans="1:6" ht="15" thickTop="1"/>
    <row r="3" spans="1:6" s="72" customFormat="1" ht="15">
      <c r="A3" s="87"/>
      <c r="C3" s="90" t="s">
        <v>609</v>
      </c>
      <c r="D3" s="86"/>
      <c r="E3" s="91"/>
      <c r="F3" s="92"/>
    </row>
    <row r="4" spans="1:6" s="72" customFormat="1" ht="15">
      <c r="A4" s="87"/>
      <c r="C4" s="90"/>
      <c r="D4" s="86"/>
      <c r="E4" s="91"/>
      <c r="F4" s="92"/>
    </row>
    <row r="5" spans="1:6" s="72" customFormat="1" ht="15.75" thickBot="1">
      <c r="A5" s="87"/>
      <c r="C5" s="90"/>
      <c r="D5" s="86"/>
      <c r="E5" s="91"/>
      <c r="F5" s="92"/>
    </row>
    <row r="6" spans="1:6" s="72" customFormat="1" ht="15.75" thickBot="1">
      <c r="A6" s="86"/>
      <c r="C6" s="93" t="s">
        <v>610</v>
      </c>
      <c r="D6" s="94"/>
      <c r="E6" s="95"/>
      <c r="F6" s="96">
        <f>SUM(F32)</f>
        <v>0</v>
      </c>
    </row>
    <row r="7" spans="1:6" s="72" customFormat="1" ht="15.75" thickBot="1">
      <c r="A7" s="86"/>
      <c r="C7" s="90"/>
      <c r="D7" s="86"/>
      <c r="E7" s="91"/>
      <c r="F7" s="92"/>
    </row>
    <row r="8" spans="1:6" s="72" customFormat="1" ht="15.75" thickBot="1">
      <c r="A8" s="87"/>
      <c r="C8" s="93" t="s">
        <v>611</v>
      </c>
      <c r="D8" s="94"/>
      <c r="E8" s="95"/>
      <c r="F8" s="96">
        <f>SUM(F85)</f>
        <v>0</v>
      </c>
    </row>
    <row r="9" spans="1:6" s="72" customFormat="1" ht="15.75" thickBot="1">
      <c r="A9" s="87"/>
      <c r="D9" s="86"/>
      <c r="E9" s="97"/>
      <c r="F9" s="98"/>
    </row>
    <row r="10" spans="1:6" s="72" customFormat="1" ht="15.75" thickBot="1">
      <c r="A10" s="87"/>
      <c r="C10" s="93" t="s">
        <v>612</v>
      </c>
      <c r="D10" s="94"/>
      <c r="E10" s="95"/>
      <c r="F10" s="96">
        <f>SUM(F97)</f>
        <v>0</v>
      </c>
    </row>
    <row r="11" spans="1:6" s="72" customFormat="1" ht="15.75" thickBot="1">
      <c r="A11" s="87"/>
      <c r="C11" s="90"/>
      <c r="D11" s="86"/>
      <c r="E11" s="91"/>
      <c r="F11" s="92"/>
    </row>
    <row r="12" spans="1:6" s="72" customFormat="1" ht="15.75" thickBot="1">
      <c r="A12" s="87"/>
      <c r="C12" s="93" t="s">
        <v>613</v>
      </c>
      <c r="D12" s="94"/>
      <c r="E12" s="95"/>
      <c r="F12" s="96">
        <f>SUM(F112)</f>
        <v>0</v>
      </c>
    </row>
    <row r="13" spans="1:6" s="72" customFormat="1" ht="15.75" thickBot="1">
      <c r="A13" s="87"/>
      <c r="D13" s="86"/>
      <c r="E13" s="97"/>
      <c r="F13" s="98"/>
    </row>
    <row r="14" spans="1:6" s="72" customFormat="1" ht="34.9" customHeight="1" thickBot="1">
      <c r="A14" s="87"/>
      <c r="C14" s="698" t="s">
        <v>307</v>
      </c>
      <c r="D14" s="699"/>
      <c r="E14" s="699"/>
      <c r="F14" s="122">
        <f>0.1*SUM(F6:F12)</f>
        <v>0</v>
      </c>
    </row>
    <row r="15" spans="1:6" s="72" customFormat="1" ht="15">
      <c r="A15" s="87"/>
      <c r="D15" s="86"/>
      <c r="E15" s="97"/>
      <c r="F15" s="98"/>
    </row>
    <row r="16" spans="1:6" ht="15" thickBot="1"/>
    <row r="17" spans="1:7" ht="15.75" thickTop="1" thickBot="1">
      <c r="C17" s="101"/>
      <c r="D17" s="102"/>
      <c r="E17" s="103"/>
      <c r="F17" s="104"/>
    </row>
    <row r="18" spans="1:7" s="72" customFormat="1" ht="15.75" thickBot="1">
      <c r="A18" s="87"/>
      <c r="C18" s="93" t="s">
        <v>141</v>
      </c>
      <c r="D18" s="94"/>
      <c r="E18" s="95"/>
      <c r="F18" s="96">
        <f>SUM(F3:F14)</f>
        <v>0</v>
      </c>
      <c r="G18" s="109"/>
    </row>
    <row r="19" spans="1:7" s="72" customFormat="1" ht="15">
      <c r="A19" s="87"/>
      <c r="D19" s="86"/>
      <c r="E19" s="91"/>
      <c r="F19" s="92"/>
    </row>
    <row r="20" spans="1:7" s="72" customFormat="1" ht="15">
      <c r="A20" s="87"/>
      <c r="D20" s="86"/>
      <c r="E20" s="91"/>
      <c r="F20" s="92"/>
    </row>
    <row r="21" spans="1:7" ht="15">
      <c r="C21" s="72" t="s">
        <v>614</v>
      </c>
      <c r="D21" s="14"/>
    </row>
    <row r="22" spans="1:7">
      <c r="A22" s="14"/>
      <c r="C22" s="14" t="s">
        <v>527</v>
      </c>
      <c r="D22" s="14"/>
    </row>
    <row r="23" spans="1:7">
      <c r="A23" s="14"/>
    </row>
    <row r="24" spans="1:7" ht="15">
      <c r="C24" s="72" t="s">
        <v>610</v>
      </c>
    </row>
    <row r="26" spans="1:7">
      <c r="A26" s="87">
        <v>1</v>
      </c>
      <c r="C26" s="14" t="s">
        <v>615</v>
      </c>
      <c r="E26" s="639"/>
    </row>
    <row r="27" spans="1:7">
      <c r="C27" s="14" t="s">
        <v>616</v>
      </c>
      <c r="E27" s="639"/>
    </row>
    <row r="28" spans="1:7">
      <c r="C28" s="14" t="s">
        <v>617</v>
      </c>
      <c r="E28" s="639"/>
    </row>
    <row r="29" spans="1:7">
      <c r="E29" s="639"/>
    </row>
    <row r="30" spans="1:7">
      <c r="C30" s="14" t="s">
        <v>668</v>
      </c>
      <c r="D30" s="87">
        <v>4</v>
      </c>
      <c r="E30" s="639"/>
      <c r="F30" s="100">
        <f>D30*E30</f>
        <v>0</v>
      </c>
    </row>
    <row r="31" spans="1:7" ht="15" thickBot="1">
      <c r="A31" s="106"/>
      <c r="B31" s="105"/>
      <c r="C31" s="105"/>
      <c r="D31" s="106"/>
      <c r="E31" s="650"/>
      <c r="F31" s="108"/>
    </row>
    <row r="32" spans="1:7" s="72" customFormat="1" ht="15.75" thickTop="1">
      <c r="A32" s="86"/>
      <c r="C32" s="72" t="s">
        <v>141</v>
      </c>
      <c r="D32" s="86"/>
      <c r="E32" s="651"/>
      <c r="F32" s="92">
        <f>SUM(F30:F30)</f>
        <v>0</v>
      </c>
    </row>
    <row r="33" spans="1:12" s="72" customFormat="1" ht="15">
      <c r="A33" s="86"/>
      <c r="D33" s="86"/>
      <c r="E33" s="651"/>
      <c r="F33" s="92"/>
    </row>
    <row r="34" spans="1:12">
      <c r="A34" s="14"/>
      <c r="D34" s="14"/>
      <c r="E34" s="640"/>
      <c r="F34" s="89"/>
    </row>
    <row r="35" spans="1:12" s="72" customFormat="1" ht="15">
      <c r="A35" s="87"/>
      <c r="C35" s="72" t="s">
        <v>618</v>
      </c>
      <c r="D35" s="86"/>
      <c r="E35" s="651"/>
      <c r="F35" s="92"/>
    </row>
    <row r="36" spans="1:12">
      <c r="E36" s="639"/>
    </row>
    <row r="37" spans="1:12">
      <c r="A37" s="87">
        <v>1</v>
      </c>
      <c r="C37" s="14" t="s">
        <v>578</v>
      </c>
      <c r="E37" s="639"/>
    </row>
    <row r="38" spans="1:12">
      <c r="C38" s="14" t="s">
        <v>579</v>
      </c>
      <c r="E38" s="639"/>
    </row>
    <row r="39" spans="1:12">
      <c r="C39" s="14" t="s">
        <v>580</v>
      </c>
      <c r="E39" s="639"/>
    </row>
    <row r="40" spans="1:12">
      <c r="C40" s="14" t="s">
        <v>121</v>
      </c>
      <c r="D40" s="112">
        <v>142</v>
      </c>
      <c r="E40" s="639"/>
      <c r="F40" s="100">
        <f>D40*E40</f>
        <v>0</v>
      </c>
    </row>
    <row r="41" spans="1:12">
      <c r="E41" s="639"/>
    </row>
    <row r="42" spans="1:12" s="113" customFormat="1">
      <c r="A42" s="87">
        <v>2</v>
      </c>
      <c r="C42" s="113" t="s">
        <v>619</v>
      </c>
      <c r="D42" s="87"/>
      <c r="E42" s="652"/>
      <c r="I42" s="87"/>
      <c r="J42" s="114"/>
      <c r="K42" s="114"/>
      <c r="L42" s="115"/>
    </row>
    <row r="43" spans="1:12" s="113" customFormat="1">
      <c r="A43" s="87"/>
      <c r="C43" s="113" t="s">
        <v>620</v>
      </c>
      <c r="D43" s="87"/>
      <c r="E43" s="652"/>
      <c r="I43" s="87"/>
      <c r="J43" s="114"/>
      <c r="K43" s="114"/>
      <c r="L43" s="115"/>
    </row>
    <row r="44" spans="1:12" s="113" customFormat="1">
      <c r="A44" s="87"/>
      <c r="C44" s="119" t="s">
        <v>621</v>
      </c>
      <c r="D44" s="120"/>
      <c r="E44" s="652"/>
      <c r="I44" s="87"/>
      <c r="J44" s="114"/>
      <c r="K44" s="114"/>
      <c r="L44" s="115"/>
    </row>
    <row r="45" spans="1:12" s="113" customFormat="1">
      <c r="A45" s="87"/>
      <c r="C45" s="113" t="s">
        <v>622</v>
      </c>
      <c r="D45" s="87"/>
      <c r="E45" s="652"/>
      <c r="I45" s="87"/>
      <c r="J45" s="114"/>
      <c r="K45" s="114"/>
      <c r="L45" s="115"/>
    </row>
    <row r="46" spans="1:12" s="113" customFormat="1">
      <c r="A46" s="87"/>
      <c r="C46" s="113" t="s">
        <v>623</v>
      </c>
      <c r="D46" s="87"/>
      <c r="E46" s="652"/>
      <c r="I46" s="87"/>
      <c r="J46" s="114"/>
      <c r="K46" s="114"/>
      <c r="L46" s="115"/>
    </row>
    <row r="47" spans="1:12" s="113" customFormat="1">
      <c r="A47" s="87"/>
      <c r="C47" s="113" t="s">
        <v>587</v>
      </c>
      <c r="D47" s="87"/>
      <c r="E47" s="652"/>
      <c r="I47" s="87"/>
      <c r="J47" s="114"/>
      <c r="K47" s="114"/>
      <c r="L47" s="115"/>
    </row>
    <row r="48" spans="1:12" s="113" customFormat="1">
      <c r="A48" s="87"/>
      <c r="C48" s="113" t="s">
        <v>121</v>
      </c>
      <c r="D48" s="112">
        <v>110</v>
      </c>
      <c r="E48" s="644"/>
      <c r="F48" s="100">
        <f>D48*E48</f>
        <v>0</v>
      </c>
      <c r="I48" s="87"/>
    </row>
    <row r="49" spans="1:12">
      <c r="E49" s="639"/>
    </row>
    <row r="50" spans="1:12" s="113" customFormat="1">
      <c r="A50" s="87">
        <v>3</v>
      </c>
      <c r="C50" s="113" t="s">
        <v>619</v>
      </c>
      <c r="D50" s="87"/>
      <c r="E50" s="652"/>
      <c r="I50" s="87"/>
      <c r="J50" s="114"/>
      <c r="K50" s="114"/>
      <c r="L50" s="115"/>
    </row>
    <row r="51" spans="1:12" s="113" customFormat="1">
      <c r="A51" s="87"/>
      <c r="C51" s="113" t="s">
        <v>592</v>
      </c>
      <c r="D51" s="87"/>
      <c r="E51" s="652"/>
      <c r="I51" s="87"/>
      <c r="J51" s="114"/>
      <c r="K51" s="114"/>
      <c r="L51" s="115"/>
    </row>
    <row r="52" spans="1:12" s="113" customFormat="1">
      <c r="A52" s="87"/>
      <c r="C52" s="113" t="s">
        <v>622</v>
      </c>
      <c r="D52" s="87"/>
      <c r="E52" s="652"/>
      <c r="I52" s="87"/>
      <c r="J52" s="114"/>
      <c r="K52" s="114"/>
      <c r="L52" s="115"/>
    </row>
    <row r="53" spans="1:12" s="113" customFormat="1">
      <c r="A53" s="87"/>
      <c r="C53" s="113" t="s">
        <v>623</v>
      </c>
      <c r="D53" s="87"/>
      <c r="E53" s="652"/>
      <c r="I53" s="87"/>
      <c r="J53" s="114"/>
      <c r="K53" s="114"/>
      <c r="L53" s="115"/>
    </row>
    <row r="54" spans="1:12" s="113" customFormat="1">
      <c r="A54" s="87"/>
      <c r="C54" s="113" t="s">
        <v>624</v>
      </c>
      <c r="D54" s="87"/>
      <c r="E54" s="652"/>
      <c r="I54" s="87"/>
      <c r="J54" s="114"/>
      <c r="K54" s="114"/>
      <c r="L54" s="115"/>
    </row>
    <row r="55" spans="1:12" s="113" customFormat="1">
      <c r="A55" s="87"/>
      <c r="C55" s="113" t="s">
        <v>121</v>
      </c>
      <c r="D55" s="112">
        <v>20</v>
      </c>
      <c r="E55" s="644"/>
      <c r="F55" s="100">
        <f>D55*E55</f>
        <v>0</v>
      </c>
      <c r="I55" s="87"/>
    </row>
    <row r="56" spans="1:12" s="113" customFormat="1">
      <c r="D56" s="112"/>
      <c r="E56" s="652"/>
      <c r="F56" s="118"/>
      <c r="H56" s="87"/>
      <c r="I56" s="117"/>
      <c r="J56" s="117"/>
      <c r="K56" s="117"/>
    </row>
    <row r="57" spans="1:12" s="113" customFormat="1">
      <c r="A57" s="87">
        <v>4</v>
      </c>
      <c r="C57" s="113" t="s">
        <v>625</v>
      </c>
      <c r="D57" s="112"/>
      <c r="E57" s="652"/>
      <c r="F57" s="89"/>
      <c r="H57" s="87"/>
      <c r="I57" s="117"/>
      <c r="J57" s="117"/>
      <c r="K57" s="117"/>
    </row>
    <row r="58" spans="1:12" s="113" customFormat="1">
      <c r="A58" s="87"/>
      <c r="C58" s="113" t="s">
        <v>626</v>
      </c>
      <c r="D58" s="112"/>
      <c r="E58" s="652"/>
      <c r="F58" s="89"/>
      <c r="H58" s="87"/>
      <c r="I58" s="117"/>
      <c r="J58" s="117"/>
      <c r="K58" s="117"/>
    </row>
    <row r="59" spans="1:12" s="113" customFormat="1">
      <c r="C59" s="113" t="s">
        <v>121</v>
      </c>
      <c r="D59" s="112">
        <v>238</v>
      </c>
      <c r="E59" s="652"/>
      <c r="F59" s="118">
        <f>D59*E59</f>
        <v>0</v>
      </c>
      <c r="H59" s="87"/>
      <c r="I59" s="117"/>
      <c r="J59" s="117"/>
      <c r="K59" s="117"/>
    </row>
    <row r="60" spans="1:12" s="113" customFormat="1">
      <c r="A60" s="87"/>
      <c r="D60" s="112"/>
      <c r="E60" s="653"/>
      <c r="F60" s="118"/>
    </row>
    <row r="61" spans="1:12" s="113" customFormat="1">
      <c r="A61" s="87">
        <v>5</v>
      </c>
      <c r="C61" s="113" t="s">
        <v>594</v>
      </c>
      <c r="D61" s="112"/>
      <c r="E61" s="652"/>
      <c r="F61" s="89"/>
      <c r="H61" s="87"/>
      <c r="I61" s="117"/>
      <c r="J61" s="117"/>
      <c r="K61" s="117"/>
    </row>
    <row r="62" spans="1:12" s="113" customFormat="1">
      <c r="A62" s="87"/>
      <c r="C62" s="113" t="s">
        <v>595</v>
      </c>
      <c r="D62" s="112"/>
      <c r="E62" s="652"/>
      <c r="F62" s="89"/>
      <c r="H62" s="87"/>
      <c r="I62" s="117"/>
      <c r="J62" s="117"/>
      <c r="K62" s="117"/>
    </row>
    <row r="63" spans="1:12" s="113" customFormat="1">
      <c r="C63" s="113" t="s">
        <v>453</v>
      </c>
      <c r="D63" s="112">
        <v>1.9</v>
      </c>
      <c r="E63" s="652"/>
      <c r="F63" s="118">
        <f>D63*E63</f>
        <v>0</v>
      </c>
      <c r="H63" s="87"/>
      <c r="I63" s="117"/>
      <c r="J63" s="117"/>
      <c r="K63" s="117"/>
    </row>
    <row r="64" spans="1:12" s="113" customFormat="1" ht="11.25" customHeight="1">
      <c r="A64" s="87"/>
      <c r="D64" s="87"/>
      <c r="E64" s="652"/>
      <c r="I64" s="87"/>
      <c r="J64" s="117"/>
      <c r="K64" s="117"/>
      <c r="L64" s="121"/>
    </row>
    <row r="65" spans="1:12" s="113" customFormat="1">
      <c r="A65" s="87">
        <v>6</v>
      </c>
      <c r="C65" s="113" t="s">
        <v>627</v>
      </c>
      <c r="D65" s="112"/>
      <c r="E65" s="652"/>
    </row>
    <row r="66" spans="1:12" s="113" customFormat="1">
      <c r="A66" s="87"/>
      <c r="C66" s="113" t="s">
        <v>628</v>
      </c>
      <c r="D66" s="112"/>
      <c r="E66" s="652"/>
    </row>
    <row r="67" spans="1:12" s="113" customFormat="1">
      <c r="A67" s="87"/>
      <c r="C67" s="113" t="s">
        <v>629</v>
      </c>
      <c r="D67" s="112"/>
      <c r="E67" s="652"/>
    </row>
    <row r="68" spans="1:12" s="113" customFormat="1">
      <c r="A68" s="87"/>
      <c r="C68" s="113" t="s">
        <v>630</v>
      </c>
      <c r="D68" s="112"/>
      <c r="E68" s="652"/>
    </row>
    <row r="69" spans="1:12" s="113" customFormat="1">
      <c r="A69" s="87"/>
      <c r="C69" s="113" t="s">
        <v>631</v>
      </c>
      <c r="D69" s="112"/>
      <c r="E69" s="652"/>
    </row>
    <row r="70" spans="1:12" s="113" customFormat="1">
      <c r="A70" s="87"/>
      <c r="C70" s="113" t="s">
        <v>6</v>
      </c>
      <c r="D70" s="112">
        <v>1</v>
      </c>
      <c r="E70" s="653"/>
      <c r="F70" s="118">
        <f>D70*E70</f>
        <v>0</v>
      </c>
    </row>
    <row r="71" spans="1:12" s="113" customFormat="1">
      <c r="A71" s="87"/>
      <c r="D71" s="112"/>
      <c r="E71" s="653"/>
      <c r="F71" s="118"/>
    </row>
    <row r="72" spans="1:12" s="113" customFormat="1">
      <c r="A72" s="87">
        <v>7</v>
      </c>
      <c r="C72" s="113" t="s">
        <v>632</v>
      </c>
      <c r="D72" s="87"/>
      <c r="E72" s="652"/>
      <c r="I72" s="87"/>
      <c r="J72" s="117"/>
      <c r="K72" s="117"/>
      <c r="L72" s="121"/>
    </row>
    <row r="73" spans="1:12" s="113" customFormat="1">
      <c r="A73" s="87"/>
      <c r="C73" s="113" t="s">
        <v>633</v>
      </c>
      <c r="D73" s="87"/>
      <c r="E73" s="652"/>
      <c r="I73" s="87"/>
      <c r="J73" s="117"/>
      <c r="K73" s="117"/>
      <c r="L73" s="121"/>
    </row>
    <row r="74" spans="1:12" s="113" customFormat="1">
      <c r="A74" s="87"/>
      <c r="C74" s="113" t="s">
        <v>121</v>
      </c>
      <c r="D74" s="87">
        <v>149</v>
      </c>
      <c r="E74" s="652"/>
      <c r="F74" s="118">
        <f>D74*E74</f>
        <v>0</v>
      </c>
      <c r="I74" s="87"/>
      <c r="J74" s="117"/>
      <c r="K74" s="117"/>
      <c r="L74" s="121"/>
    </row>
    <row r="75" spans="1:12" s="113" customFormat="1">
      <c r="A75" s="87"/>
      <c r="D75" s="87"/>
      <c r="E75" s="652"/>
      <c r="I75" s="87"/>
      <c r="J75" s="117"/>
      <c r="K75" s="117"/>
      <c r="L75" s="121"/>
    </row>
    <row r="76" spans="1:12" s="113" customFormat="1">
      <c r="A76" s="87">
        <v>8</v>
      </c>
      <c r="C76" s="113" t="s">
        <v>634</v>
      </c>
      <c r="D76" s="87"/>
      <c r="E76" s="652"/>
      <c r="F76" s="89"/>
      <c r="H76" s="87"/>
      <c r="I76" s="117"/>
      <c r="J76" s="117"/>
      <c r="K76" s="117"/>
    </row>
    <row r="77" spans="1:12" s="113" customFormat="1">
      <c r="A77" s="87"/>
      <c r="C77" s="113" t="s">
        <v>635</v>
      </c>
      <c r="D77" s="87"/>
      <c r="E77" s="652"/>
      <c r="F77" s="89"/>
      <c r="H77" s="87"/>
      <c r="I77" s="117"/>
      <c r="J77" s="117"/>
      <c r="K77" s="117"/>
    </row>
    <row r="78" spans="1:12" s="113" customFormat="1">
      <c r="A78" s="87"/>
      <c r="C78" s="113" t="s">
        <v>636</v>
      </c>
      <c r="D78" s="87"/>
      <c r="E78" s="653"/>
      <c r="F78" s="118"/>
    </row>
    <row r="79" spans="1:12" s="113" customFormat="1">
      <c r="A79" s="87"/>
      <c r="C79" s="113" t="s">
        <v>121</v>
      </c>
      <c r="D79" s="87">
        <v>4</v>
      </c>
      <c r="E79" s="653"/>
      <c r="F79" s="118">
        <f>D79*E79</f>
        <v>0</v>
      </c>
    </row>
    <row r="80" spans="1:12" s="113" customFormat="1" ht="11.25" customHeight="1">
      <c r="A80" s="87"/>
      <c r="D80" s="87"/>
      <c r="E80" s="652"/>
      <c r="I80" s="87"/>
      <c r="J80" s="117"/>
      <c r="K80" s="117"/>
      <c r="L80" s="121"/>
    </row>
    <row r="81" spans="1:14">
      <c r="A81" s="87">
        <v>9</v>
      </c>
      <c r="C81" s="113" t="s">
        <v>637</v>
      </c>
      <c r="E81" s="639"/>
      <c r="I81" s="87"/>
      <c r="M81" s="99"/>
      <c r="N81" s="99"/>
    </row>
    <row r="82" spans="1:14">
      <c r="C82" s="113" t="s">
        <v>638</v>
      </c>
      <c r="E82" s="639"/>
      <c r="I82" s="87"/>
      <c r="M82" s="99"/>
      <c r="N82" s="99"/>
    </row>
    <row r="83" spans="1:14">
      <c r="C83" s="14" t="s">
        <v>453</v>
      </c>
      <c r="D83" s="87">
        <v>77</v>
      </c>
      <c r="E83" s="639"/>
      <c r="F83" s="100">
        <f>D83*E83</f>
        <v>0</v>
      </c>
      <c r="I83" s="87"/>
      <c r="J83" s="99"/>
      <c r="K83" s="100"/>
    </row>
    <row r="84" spans="1:14" ht="15" thickBot="1">
      <c r="A84" s="106"/>
      <c r="B84" s="105"/>
      <c r="C84" s="105"/>
      <c r="D84" s="106"/>
      <c r="E84" s="650"/>
      <c r="F84" s="108"/>
    </row>
    <row r="85" spans="1:14" s="72" customFormat="1" ht="15.75" thickTop="1">
      <c r="A85" s="87"/>
      <c r="C85" s="72" t="s">
        <v>141</v>
      </c>
      <c r="D85" s="86"/>
      <c r="E85" s="651"/>
      <c r="F85" s="92">
        <f>SUM(F38:F83)</f>
        <v>0</v>
      </c>
    </row>
    <row r="86" spans="1:14" s="72" customFormat="1" ht="15">
      <c r="A86" s="87"/>
      <c r="D86" s="86"/>
      <c r="E86" s="651"/>
      <c r="F86" s="92"/>
    </row>
    <row r="87" spans="1:14">
      <c r="E87" s="639"/>
    </row>
    <row r="88" spans="1:14" s="72" customFormat="1" ht="15">
      <c r="A88" s="87"/>
      <c r="C88" s="72" t="s">
        <v>612</v>
      </c>
      <c r="D88" s="86"/>
      <c r="E88" s="651"/>
      <c r="F88" s="92"/>
    </row>
    <row r="89" spans="1:14">
      <c r="E89" s="639"/>
    </row>
    <row r="90" spans="1:14">
      <c r="E90" s="639"/>
    </row>
    <row r="91" spans="1:14" s="113" customFormat="1">
      <c r="A91" s="87">
        <v>1</v>
      </c>
      <c r="C91" s="113" t="s">
        <v>639</v>
      </c>
      <c r="D91" s="112"/>
      <c r="E91" s="654"/>
      <c r="F91" s="117"/>
    </row>
    <row r="92" spans="1:14" s="113" customFormat="1">
      <c r="A92" s="87"/>
      <c r="C92" s="113" t="s">
        <v>6</v>
      </c>
      <c r="D92" s="112">
        <v>1</v>
      </c>
      <c r="E92" s="654"/>
      <c r="F92" s="100">
        <f>D92*E92</f>
        <v>0</v>
      </c>
    </row>
    <row r="93" spans="1:14">
      <c r="E93" s="639"/>
      <c r="I93" s="87"/>
      <c r="L93" s="99"/>
    </row>
    <row r="94" spans="1:14">
      <c r="A94" s="87">
        <v>2</v>
      </c>
      <c r="C94" s="14" t="s">
        <v>640</v>
      </c>
      <c r="E94" s="639"/>
    </row>
    <row r="95" spans="1:14">
      <c r="C95" s="14" t="s">
        <v>231</v>
      </c>
      <c r="D95" s="87">
        <v>40</v>
      </c>
      <c r="E95" s="653"/>
      <c r="F95" s="100">
        <f>D95*E95</f>
        <v>0</v>
      </c>
    </row>
    <row r="96" spans="1:14" ht="15" thickBot="1">
      <c r="A96" s="106"/>
      <c r="B96" s="105"/>
      <c r="C96" s="105"/>
      <c r="D96" s="106"/>
      <c r="E96" s="650"/>
      <c r="F96" s="108"/>
    </row>
    <row r="97" spans="1:6" s="72" customFormat="1" ht="15.75" thickTop="1">
      <c r="A97" s="87"/>
      <c r="C97" s="72" t="s">
        <v>141</v>
      </c>
      <c r="D97" s="86"/>
      <c r="E97" s="651"/>
      <c r="F97" s="92">
        <f>SUM(F92:F95)</f>
        <v>0</v>
      </c>
    </row>
    <row r="98" spans="1:6">
      <c r="E98" s="639"/>
    </row>
    <row r="99" spans="1:6">
      <c r="E99" s="639"/>
    </row>
    <row r="100" spans="1:6" s="72" customFormat="1" ht="15">
      <c r="A100" s="86"/>
      <c r="C100" s="72" t="s">
        <v>613</v>
      </c>
      <c r="D100" s="86"/>
      <c r="E100" s="651"/>
      <c r="F100" s="92"/>
    </row>
    <row r="101" spans="1:6">
      <c r="E101" s="639"/>
    </row>
    <row r="102" spans="1:6">
      <c r="A102" s="87">
        <v>1</v>
      </c>
      <c r="C102" s="14" t="s">
        <v>641</v>
      </c>
      <c r="E102" s="639"/>
    </row>
    <row r="103" spans="1:6">
      <c r="C103" s="14" t="s">
        <v>6</v>
      </c>
      <c r="D103" s="87">
        <v>1</v>
      </c>
      <c r="E103" s="639"/>
      <c r="F103" s="100">
        <f>D103*E103</f>
        <v>0</v>
      </c>
    </row>
    <row r="104" spans="1:6">
      <c r="E104" s="639"/>
    </row>
    <row r="105" spans="1:6">
      <c r="A105" s="87">
        <v>2</v>
      </c>
      <c r="C105" s="14" t="s">
        <v>642</v>
      </c>
      <c r="E105" s="639"/>
    </row>
    <row r="106" spans="1:6">
      <c r="C106" s="14" t="s">
        <v>643</v>
      </c>
      <c r="E106" s="639"/>
    </row>
    <row r="107" spans="1:6">
      <c r="C107" s="14" t="s">
        <v>6</v>
      </c>
      <c r="D107" s="87">
        <v>1</v>
      </c>
      <c r="E107" s="639"/>
      <c r="F107" s="100">
        <f>D107*E107</f>
        <v>0</v>
      </c>
    </row>
    <row r="108" spans="1:6">
      <c r="E108" s="639"/>
    </row>
    <row r="109" spans="1:6">
      <c r="A109" s="87">
        <v>3</v>
      </c>
      <c r="C109" s="14" t="s">
        <v>644</v>
      </c>
      <c r="E109" s="639"/>
    </row>
    <row r="110" spans="1:6">
      <c r="C110" s="14" t="s">
        <v>271</v>
      </c>
      <c r="D110" s="87">
        <v>6</v>
      </c>
      <c r="E110" s="639"/>
      <c r="F110" s="100">
        <f>D110*E110</f>
        <v>0</v>
      </c>
    </row>
    <row r="111" spans="1:6" ht="15" thickBot="1">
      <c r="A111" s="106"/>
      <c r="B111" s="105"/>
      <c r="C111" s="105"/>
      <c r="D111" s="106"/>
      <c r="E111" s="650"/>
      <c r="F111" s="108"/>
    </row>
    <row r="112" spans="1:6" s="72" customFormat="1" ht="15.75" thickTop="1">
      <c r="A112" s="87"/>
      <c r="C112" s="72" t="s">
        <v>141</v>
      </c>
      <c r="D112" s="86"/>
      <c r="E112" s="91"/>
      <c r="F112" s="92">
        <f>SUM(F103:F110)</f>
        <v>0</v>
      </c>
    </row>
    <row r="113" spans="1:6" s="72" customFormat="1" ht="15">
      <c r="A113" s="87"/>
      <c r="D113" s="86"/>
      <c r="E113" s="91"/>
      <c r="F113" s="92"/>
    </row>
    <row r="114" spans="1:6">
      <c r="A114" s="14"/>
      <c r="D114" s="14"/>
      <c r="E114" s="14"/>
      <c r="F114" s="89"/>
    </row>
    <row r="115" spans="1:6">
      <c r="A115" s="14"/>
      <c r="D115" s="14"/>
      <c r="E115" s="14"/>
      <c r="F115" s="89"/>
    </row>
    <row r="116" spans="1:6">
      <c r="A116" s="14"/>
      <c r="D116" s="14"/>
      <c r="E116" s="14"/>
      <c r="F116" s="89"/>
    </row>
    <row r="117" spans="1:6">
      <c r="A117" s="14"/>
      <c r="D117" s="14"/>
      <c r="E117" s="14"/>
      <c r="F117" s="89"/>
    </row>
    <row r="118" spans="1:6">
      <c r="A118" s="14"/>
      <c r="D118" s="14"/>
      <c r="E118" s="14"/>
      <c r="F118" s="89"/>
    </row>
    <row r="119" spans="1:6">
      <c r="A119" s="14"/>
      <c r="D119" s="14"/>
      <c r="E119" s="14"/>
      <c r="F119" s="89"/>
    </row>
    <row r="120" spans="1:6">
      <c r="A120" s="14"/>
      <c r="D120" s="14"/>
      <c r="E120" s="14"/>
      <c r="F120" s="89"/>
    </row>
    <row r="121" spans="1:6">
      <c r="A121" s="14"/>
      <c r="D121" s="14"/>
      <c r="E121" s="14"/>
      <c r="F121" s="89"/>
    </row>
    <row r="122" spans="1:6">
      <c r="A122" s="14"/>
      <c r="D122" s="14"/>
      <c r="E122" s="14"/>
      <c r="F122" s="89"/>
    </row>
    <row r="123" spans="1:6">
      <c r="A123" s="14"/>
      <c r="D123" s="14"/>
      <c r="E123" s="14"/>
      <c r="F123" s="89"/>
    </row>
    <row r="124" spans="1:6">
      <c r="A124" s="14"/>
      <c r="D124" s="14"/>
      <c r="E124" s="14"/>
      <c r="F124" s="89"/>
    </row>
    <row r="125" spans="1:6">
      <c r="A125" s="14"/>
      <c r="D125" s="14"/>
      <c r="E125" s="14"/>
      <c r="F125" s="89"/>
    </row>
    <row r="126" spans="1:6">
      <c r="A126" s="14"/>
      <c r="D126" s="14"/>
      <c r="E126" s="14"/>
      <c r="F126" s="89"/>
    </row>
    <row r="127" spans="1:6">
      <c r="A127" s="14"/>
      <c r="D127" s="14"/>
      <c r="E127" s="14"/>
      <c r="F127" s="89"/>
    </row>
    <row r="128" spans="1:6">
      <c r="A128" s="14"/>
      <c r="D128" s="14"/>
      <c r="E128" s="14"/>
      <c r="F128" s="89"/>
    </row>
    <row r="129" spans="1:6">
      <c r="A129" s="14"/>
      <c r="D129" s="14"/>
      <c r="E129" s="14"/>
      <c r="F129" s="89"/>
    </row>
    <row r="130" spans="1:6">
      <c r="A130" s="14"/>
      <c r="D130" s="14"/>
      <c r="E130" s="14"/>
      <c r="F130" s="89"/>
    </row>
    <row r="131" spans="1:6">
      <c r="A131" s="14"/>
      <c r="D131" s="14"/>
      <c r="E131" s="14"/>
      <c r="F131" s="89"/>
    </row>
    <row r="132" spans="1:6">
      <c r="A132" s="14"/>
      <c r="D132" s="14"/>
      <c r="E132" s="14"/>
      <c r="F132" s="89"/>
    </row>
    <row r="133" spans="1:6">
      <c r="A133" s="14"/>
      <c r="D133" s="14"/>
      <c r="E133" s="14"/>
      <c r="F133" s="89"/>
    </row>
    <row r="134" spans="1:6">
      <c r="A134" s="14"/>
      <c r="D134" s="14"/>
      <c r="E134" s="14"/>
      <c r="F134" s="89"/>
    </row>
    <row r="135" spans="1:6">
      <c r="A135" s="14"/>
      <c r="D135" s="14"/>
      <c r="E135" s="14"/>
      <c r="F135" s="89"/>
    </row>
    <row r="136" spans="1:6">
      <c r="A136" s="14"/>
      <c r="D136" s="14"/>
      <c r="E136" s="14"/>
      <c r="F136" s="89"/>
    </row>
    <row r="137" spans="1:6">
      <c r="A137" s="14"/>
      <c r="D137" s="14"/>
      <c r="E137" s="14"/>
      <c r="F137" s="89"/>
    </row>
    <row r="138" spans="1:6">
      <c r="A138" s="14"/>
      <c r="D138" s="14"/>
      <c r="E138" s="14"/>
      <c r="F138" s="89"/>
    </row>
    <row r="139" spans="1:6">
      <c r="A139" s="14"/>
      <c r="D139" s="14"/>
      <c r="E139" s="14"/>
      <c r="F139" s="89"/>
    </row>
    <row r="140" spans="1:6">
      <c r="A140" s="14"/>
      <c r="D140" s="14"/>
      <c r="E140" s="14"/>
      <c r="F140" s="89"/>
    </row>
    <row r="141" spans="1:6">
      <c r="A141" s="14"/>
      <c r="D141" s="14"/>
      <c r="E141" s="14"/>
      <c r="F141" s="89"/>
    </row>
    <row r="142" spans="1:6">
      <c r="A142" s="14"/>
      <c r="D142" s="14"/>
      <c r="E142" s="14"/>
      <c r="F142" s="89"/>
    </row>
    <row r="143" spans="1:6">
      <c r="A143" s="14"/>
      <c r="D143" s="14"/>
      <c r="E143" s="14"/>
      <c r="F143" s="89"/>
    </row>
    <row r="144" spans="1:6">
      <c r="A144" s="14"/>
      <c r="D144" s="14"/>
      <c r="E144" s="14"/>
      <c r="F144" s="89"/>
    </row>
    <row r="145" spans="1:6">
      <c r="A145" s="14"/>
      <c r="D145" s="14"/>
      <c r="E145" s="14"/>
      <c r="F145" s="89"/>
    </row>
    <row r="146" spans="1:6">
      <c r="A146" s="14"/>
      <c r="D146" s="14"/>
      <c r="E146" s="14"/>
      <c r="F146" s="89"/>
    </row>
    <row r="147" spans="1:6">
      <c r="A147" s="14"/>
      <c r="D147" s="14"/>
      <c r="E147" s="14"/>
      <c r="F147" s="89"/>
    </row>
    <row r="148" spans="1:6">
      <c r="A148" s="14"/>
      <c r="D148" s="14"/>
      <c r="E148" s="14"/>
      <c r="F148" s="89"/>
    </row>
    <row r="149" spans="1:6">
      <c r="A149" s="14"/>
      <c r="D149" s="14"/>
      <c r="E149" s="14"/>
      <c r="F149" s="89"/>
    </row>
    <row r="150" spans="1:6">
      <c r="A150" s="14"/>
      <c r="D150" s="14"/>
      <c r="E150" s="14"/>
      <c r="F150" s="89"/>
    </row>
    <row r="151" spans="1:6">
      <c r="A151" s="14"/>
      <c r="D151" s="14"/>
      <c r="E151" s="14"/>
      <c r="F151" s="89"/>
    </row>
    <row r="152" spans="1:6">
      <c r="A152" s="14"/>
      <c r="D152" s="14"/>
      <c r="E152" s="14"/>
      <c r="F152" s="89"/>
    </row>
    <row r="153" spans="1:6">
      <c r="A153" s="14"/>
      <c r="D153" s="14"/>
      <c r="E153" s="14"/>
      <c r="F153" s="89"/>
    </row>
    <row r="154" spans="1:6">
      <c r="A154" s="14"/>
      <c r="D154" s="14"/>
      <c r="E154" s="14"/>
      <c r="F154" s="89"/>
    </row>
    <row r="155" spans="1:6">
      <c r="A155" s="14"/>
      <c r="D155" s="14"/>
      <c r="E155" s="14"/>
      <c r="F155" s="89"/>
    </row>
    <row r="156" spans="1:6">
      <c r="A156" s="14"/>
      <c r="D156" s="14"/>
      <c r="E156" s="14"/>
      <c r="F156" s="89"/>
    </row>
    <row r="157" spans="1:6">
      <c r="A157" s="14"/>
      <c r="D157" s="14"/>
      <c r="E157" s="14"/>
      <c r="F157" s="89"/>
    </row>
    <row r="158" spans="1:6">
      <c r="A158" s="14"/>
      <c r="D158" s="14"/>
      <c r="E158" s="14"/>
      <c r="F158" s="89"/>
    </row>
    <row r="159" spans="1:6">
      <c r="A159" s="14"/>
      <c r="D159" s="14"/>
      <c r="E159" s="14"/>
      <c r="F159" s="89"/>
    </row>
    <row r="160" spans="1:6">
      <c r="A160" s="14"/>
      <c r="D160" s="14"/>
      <c r="E160" s="14"/>
      <c r="F160" s="89"/>
    </row>
    <row r="161" spans="1:6">
      <c r="A161" s="14"/>
      <c r="D161" s="14"/>
      <c r="E161" s="14"/>
      <c r="F161" s="89"/>
    </row>
    <row r="162" spans="1:6">
      <c r="A162" s="14"/>
      <c r="D162" s="14"/>
      <c r="E162" s="14"/>
      <c r="F162" s="89"/>
    </row>
    <row r="163" spans="1:6">
      <c r="A163" s="14"/>
      <c r="D163" s="14"/>
      <c r="E163" s="14"/>
      <c r="F163" s="89"/>
    </row>
    <row r="164" spans="1:6">
      <c r="A164" s="14"/>
      <c r="D164" s="14"/>
      <c r="E164" s="14"/>
      <c r="F164" s="89"/>
    </row>
    <row r="165" spans="1:6">
      <c r="A165" s="14"/>
      <c r="D165" s="14"/>
      <c r="E165" s="14"/>
      <c r="F165" s="89"/>
    </row>
    <row r="166" spans="1:6">
      <c r="A166" s="14"/>
      <c r="D166" s="14"/>
      <c r="E166" s="14"/>
      <c r="F166" s="89"/>
    </row>
    <row r="167" spans="1:6">
      <c r="A167" s="14"/>
      <c r="D167" s="14"/>
      <c r="E167" s="14"/>
      <c r="F167" s="89"/>
    </row>
    <row r="168" spans="1:6">
      <c r="A168" s="14"/>
      <c r="D168" s="14"/>
      <c r="E168" s="14"/>
      <c r="F168" s="89"/>
    </row>
    <row r="169" spans="1:6">
      <c r="A169" s="14"/>
      <c r="D169" s="14"/>
      <c r="E169" s="14"/>
      <c r="F169" s="89"/>
    </row>
    <row r="170" spans="1:6">
      <c r="A170" s="14"/>
      <c r="D170" s="14"/>
      <c r="E170" s="14"/>
      <c r="F170" s="89"/>
    </row>
    <row r="171" spans="1:6">
      <c r="A171" s="14"/>
      <c r="D171" s="14"/>
      <c r="E171" s="14"/>
      <c r="F171" s="89"/>
    </row>
    <row r="172" spans="1:6">
      <c r="A172" s="14"/>
      <c r="D172" s="14"/>
      <c r="E172" s="14"/>
      <c r="F172" s="89"/>
    </row>
    <row r="173" spans="1:6">
      <c r="A173" s="14"/>
      <c r="D173" s="14"/>
      <c r="E173" s="14"/>
      <c r="F173" s="89"/>
    </row>
    <row r="174" spans="1:6">
      <c r="A174" s="14"/>
      <c r="D174" s="14"/>
      <c r="E174" s="14"/>
      <c r="F174" s="89"/>
    </row>
    <row r="175" spans="1:6">
      <c r="A175" s="14"/>
      <c r="D175" s="14"/>
      <c r="E175" s="14"/>
      <c r="F175" s="89"/>
    </row>
    <row r="176" spans="1:6">
      <c r="A176" s="14"/>
      <c r="D176" s="14"/>
      <c r="E176" s="14"/>
      <c r="F176" s="89"/>
    </row>
    <row r="177" spans="1:6">
      <c r="A177" s="14"/>
      <c r="D177" s="14"/>
      <c r="E177" s="14"/>
      <c r="F177" s="89"/>
    </row>
    <row r="178" spans="1:6">
      <c r="A178" s="14"/>
      <c r="D178" s="14"/>
      <c r="E178" s="14"/>
      <c r="F178" s="89"/>
    </row>
    <row r="179" spans="1:6">
      <c r="A179" s="14"/>
      <c r="D179" s="14"/>
      <c r="E179" s="14"/>
      <c r="F179" s="89"/>
    </row>
    <row r="180" spans="1:6">
      <c r="A180" s="14"/>
      <c r="D180" s="14"/>
      <c r="E180" s="14"/>
      <c r="F180" s="89"/>
    </row>
    <row r="181" spans="1:6">
      <c r="A181" s="14"/>
      <c r="D181" s="14"/>
      <c r="E181" s="14"/>
      <c r="F181" s="89"/>
    </row>
    <row r="182" spans="1:6">
      <c r="A182" s="14"/>
      <c r="D182" s="14"/>
      <c r="E182" s="14"/>
      <c r="F182" s="89"/>
    </row>
    <row r="183" spans="1:6">
      <c r="A183" s="14"/>
      <c r="D183" s="14"/>
      <c r="E183" s="14"/>
      <c r="F183" s="89"/>
    </row>
    <row r="184" spans="1:6">
      <c r="A184" s="14"/>
      <c r="D184" s="14"/>
      <c r="E184" s="14"/>
      <c r="F184" s="89"/>
    </row>
    <row r="185" spans="1:6">
      <c r="A185" s="14"/>
      <c r="D185" s="14"/>
      <c r="E185" s="14"/>
      <c r="F185" s="89"/>
    </row>
    <row r="186" spans="1:6">
      <c r="A186" s="14"/>
      <c r="D186" s="14"/>
      <c r="E186" s="14"/>
      <c r="F186" s="89"/>
    </row>
    <row r="187" spans="1:6">
      <c r="A187" s="14"/>
      <c r="D187" s="14"/>
      <c r="E187" s="14"/>
      <c r="F187" s="89"/>
    </row>
    <row r="188" spans="1:6">
      <c r="A188" s="14"/>
      <c r="D188" s="14"/>
      <c r="E188" s="14"/>
      <c r="F188" s="89"/>
    </row>
    <row r="189" spans="1:6">
      <c r="A189" s="14"/>
      <c r="D189" s="14"/>
      <c r="E189" s="14"/>
      <c r="F189" s="89"/>
    </row>
    <row r="190" spans="1:6">
      <c r="A190" s="14"/>
      <c r="D190" s="14"/>
      <c r="E190" s="14"/>
      <c r="F190" s="89"/>
    </row>
    <row r="191" spans="1:6">
      <c r="A191" s="14"/>
      <c r="D191" s="14"/>
      <c r="E191" s="14"/>
      <c r="F191" s="89"/>
    </row>
    <row r="192" spans="1:6">
      <c r="A192" s="14"/>
      <c r="D192" s="14"/>
      <c r="E192" s="14"/>
      <c r="F192" s="89"/>
    </row>
    <row r="193" spans="1:6">
      <c r="A193" s="14"/>
      <c r="D193" s="14"/>
      <c r="E193" s="14"/>
      <c r="F193" s="89"/>
    </row>
    <row r="194" spans="1:6">
      <c r="A194" s="14"/>
      <c r="D194" s="14"/>
      <c r="E194" s="14"/>
      <c r="F194" s="89"/>
    </row>
    <row r="195" spans="1:6">
      <c r="A195" s="14"/>
      <c r="D195" s="14"/>
      <c r="E195" s="14"/>
      <c r="F195" s="89"/>
    </row>
    <row r="196" spans="1:6">
      <c r="A196" s="14"/>
      <c r="D196" s="14"/>
      <c r="E196" s="14"/>
      <c r="F196" s="89"/>
    </row>
    <row r="197" spans="1:6">
      <c r="A197" s="14"/>
      <c r="D197" s="14"/>
      <c r="E197" s="14"/>
      <c r="F197" s="89"/>
    </row>
    <row r="198" spans="1:6">
      <c r="A198" s="14"/>
      <c r="D198" s="14"/>
      <c r="E198" s="14"/>
      <c r="F198" s="89"/>
    </row>
    <row r="199" spans="1:6">
      <c r="A199" s="14"/>
      <c r="D199" s="14"/>
      <c r="E199" s="14"/>
      <c r="F199" s="89"/>
    </row>
    <row r="200" spans="1:6">
      <c r="A200" s="14"/>
      <c r="D200" s="14"/>
      <c r="E200" s="14"/>
      <c r="F200" s="89"/>
    </row>
    <row r="201" spans="1:6">
      <c r="A201" s="14"/>
      <c r="D201" s="14"/>
      <c r="E201" s="14"/>
      <c r="F201" s="89"/>
    </row>
    <row r="202" spans="1:6">
      <c r="A202" s="14"/>
      <c r="D202" s="14"/>
      <c r="E202" s="14"/>
      <c r="F202" s="89"/>
    </row>
    <row r="203" spans="1:6">
      <c r="A203" s="14"/>
      <c r="D203" s="14"/>
      <c r="E203" s="14"/>
      <c r="F203" s="89"/>
    </row>
    <row r="204" spans="1:6">
      <c r="A204" s="14"/>
      <c r="D204" s="14"/>
      <c r="E204" s="14"/>
      <c r="F204" s="89"/>
    </row>
    <row r="205" spans="1:6">
      <c r="A205" s="14"/>
      <c r="D205" s="14"/>
      <c r="E205" s="14"/>
      <c r="F205" s="89"/>
    </row>
    <row r="206" spans="1:6">
      <c r="A206" s="14"/>
      <c r="D206" s="14"/>
      <c r="E206" s="14"/>
      <c r="F206" s="89"/>
    </row>
    <row r="207" spans="1:6">
      <c r="A207" s="14"/>
      <c r="D207" s="14"/>
      <c r="E207" s="14"/>
      <c r="F207" s="89"/>
    </row>
    <row r="208" spans="1:6">
      <c r="A208" s="14"/>
      <c r="D208" s="14"/>
      <c r="E208" s="14"/>
      <c r="F208" s="89"/>
    </row>
    <row r="209" spans="1:6">
      <c r="A209" s="14"/>
      <c r="D209" s="14"/>
      <c r="E209" s="14"/>
      <c r="F209" s="89"/>
    </row>
    <row r="210" spans="1:6">
      <c r="A210" s="14"/>
      <c r="D210" s="14"/>
      <c r="E210" s="14"/>
      <c r="F210" s="89"/>
    </row>
  </sheetData>
  <sheetProtection algorithmName="SHA-512" hashValue="ejRdHv/q+9OK8Ec7YX0c6CboRTyqAyc2bSJ3fjAAn4V/bXhX2k3nk+GwjynQ+zt7ta2KgCjvI1rMA9Ke7fL21Q==" saltValue="1ODzUjFronHMK8RgtmqUnQ==" spinCount="100000" sheet="1" formatCells="0" formatColumns="0" formatRows="0"/>
  <mergeCells count="1">
    <mergeCell ref="C14:E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6</vt:i4>
      </vt:variant>
    </vt:vector>
  </HeadingPairs>
  <TitlesOfParts>
    <vt:vector size="14" baseType="lpstr">
      <vt:lpstr>REK PROJ</vt:lpstr>
      <vt:lpstr>CESTA</vt:lpstr>
      <vt:lpstr>CESTA pločnik_3. faza</vt:lpstr>
      <vt:lpstr>ODVODNJAVANJE_3.faza</vt:lpstr>
      <vt:lpstr>Vodovod_3.faza</vt:lpstr>
      <vt:lpstr>CR_3.faza</vt:lpstr>
      <vt:lpstr>NN omrežje_3.faza</vt:lpstr>
      <vt:lpstr>TKO_3.faza</vt:lpstr>
      <vt:lpstr>'CESTA pločnik_3. faza'!__xlnm.Print_Area_2</vt:lpstr>
      <vt:lpstr>'CESTA pločnik_3. faza'!Področje_tiskanja</vt:lpstr>
      <vt:lpstr>ODVODNJAVANJE_3.faza!Področje_tiskanja</vt:lpstr>
      <vt:lpstr>'REK PROJ'!Področje_tiskanja</vt:lpstr>
      <vt:lpstr>'CESTA pločnik_3. faza'!Tiskanje_naslovov</vt:lpstr>
      <vt:lpstr>ODVODNJAVANJE_3.faza!Tiskanje_naslovov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Jernej Radovac</dc:creator>
  <cp:lastModifiedBy>Vilma Zupančič</cp:lastModifiedBy>
  <cp:lastPrinted>2022-04-05T11:17:47Z</cp:lastPrinted>
  <dcterms:created xsi:type="dcterms:W3CDTF">2012-09-17T13:03:51Z</dcterms:created>
  <dcterms:modified xsi:type="dcterms:W3CDTF">2022-04-06T14:24:29Z</dcterms:modified>
</cp:coreProperties>
</file>