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OPJN\Mateja\JAVNA NAROČILA\JN 2021\Obnova odseka LC 024063 Velike Malence – Dolenja Pirošica\RD\"/>
    </mc:Choice>
  </mc:AlternateContent>
  <xr:revisionPtr revIDLastSave="0" documentId="13_ncr:1_{BDFC1781-33C8-47B6-BCC2-C0628AE19F91}" xr6:coauthVersionLast="47" xr6:coauthVersionMax="47" xr10:uidLastSave="{00000000-0000-0000-0000-000000000000}"/>
  <workbookProtection workbookAlgorithmName="SHA-512" workbookHashValue="m/keeb+6CdgxYeIw/auE80zTyO2rFj/VjPPSXD1hadWRMN7Z7j2bUJsx3SdzuptbH3cwhTyBAFyeFnIV9cOLVQ==" workbookSaltValue="RtcRIOlVI2S6QPNVTQSMNw==" workbookSpinCount="100000" lockStructure="1"/>
  <bookViews>
    <workbookView xWindow="-120" yWindow="-120" windowWidth="25440" windowHeight="15390" xr2:uid="{7063CF5C-CB1D-4B9A-88C0-C660502E641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24" i="1" s="1"/>
  <c r="D22" i="1"/>
  <c r="D20" i="1"/>
  <c r="D12" i="1"/>
  <c r="D14" i="1"/>
  <c r="D16" i="1"/>
  <c r="D18" i="1"/>
  <c r="F18" i="1" s="1"/>
  <c r="D30" i="1"/>
  <c r="D28" i="1"/>
  <c r="F28" i="1" s="1"/>
  <c r="D26" i="1"/>
  <c r="F26" i="1" s="1"/>
  <c r="F22" i="1"/>
  <c r="F20" i="1"/>
  <c r="F14" i="1"/>
  <c r="F10" i="1"/>
  <c r="F32" i="1"/>
  <c r="F34" i="1"/>
  <c r="F36" i="1"/>
  <c r="F38" i="1"/>
  <c r="F8" i="1"/>
  <c r="F12" i="1"/>
  <c r="F30" i="1" l="1"/>
  <c r="F16" i="1"/>
  <c r="F40" i="1" l="1"/>
  <c r="F42" i="1" s="1"/>
  <c r="F43" i="1" l="1"/>
  <c r="F44" i="1" s="1"/>
  <c r="F45" i="1" l="1"/>
  <c r="F46" i="1" s="1"/>
</calcChain>
</file>

<file path=xl/sharedStrings.xml><?xml version="1.0" encoding="utf-8"?>
<sst xmlns="http://schemas.openxmlformats.org/spreadsheetml/2006/main" count="67" uniqueCount="54">
  <si>
    <t>POPIS DEL S KOLIČINAMI</t>
  </si>
  <si>
    <t>Modernizacija lokalne ceste Velike Malence - D. Pirošica II odsek</t>
  </si>
  <si>
    <t>Dolžina</t>
  </si>
  <si>
    <t>m</t>
  </si>
  <si>
    <t>Širina</t>
  </si>
  <si>
    <t>Zap. Št.</t>
  </si>
  <si>
    <t>Opis</t>
  </si>
  <si>
    <t>Mera</t>
  </si>
  <si>
    <t>Količina</t>
  </si>
  <si>
    <t>Znesek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</si>
  <si>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</si>
  <si>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</si>
  <si>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</si>
  <si>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</si>
  <si>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</si>
  <si>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</si>
  <si>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</si>
  <si>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</si>
  <si>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</si>
  <si>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</si>
  <si>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</si>
  <si>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</si>
  <si>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</si>
  <si>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</si>
  <si>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</si>
  <si>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Postavitev, vzdrževanje in odstranitev cestne zapore, izvedba elaborata cestne zapore in pridobitev dovoljenja za zaporo ter vsi stroški vezani na zaporo.</t>
  </si>
  <si>
    <t>Porušitev in odstranitev asfaltne krovne plasti in odvoz na deponijo  v debelini do 10 cm</t>
  </si>
  <si>
    <t>Rezanje asfaltne plasti s talno diamantno žago, debele 6 do 10 cm</t>
  </si>
  <si>
    <t>Širok izkop vezljive zemljine 3. kategorije - strojno z nakladanjem in odvozom na deponijo</t>
  </si>
  <si>
    <t>Ureditev planuma temeljnih tal vezljive zemljine 3 kategorije</t>
  </si>
  <si>
    <t>Dobava in vgradnja ločilnega  geosintetika natezne trdnosti Tmin = 12 kN/m</t>
  </si>
  <si>
    <t>Izdelava finega planuma v potrebnih naklonih</t>
  </si>
  <si>
    <t>Izdelava nosilne plasti bituminizirane zmesi AC 22 base B 50/70 A4 v debelini 8 cm</t>
  </si>
  <si>
    <t>Izdelava obrabne in zaporne plasti bituminizirane zmesi AC 8 surf B 70/100 A4, Z2 - eruptivna zrna v debelini 3 cm</t>
  </si>
  <si>
    <t>16.</t>
  </si>
  <si>
    <t>17.</t>
  </si>
  <si>
    <t>Izdelava bankine iz drobljenca, široke do 0,50 m v debelini 10 cm</t>
  </si>
  <si>
    <t>Čiščenje obstoječega jarka</t>
  </si>
  <si>
    <t>Izdelava propusta iz pvc cevi fi 315 dolžine, komplet z izkopom, zasipom in obbetoniranjem cevi</t>
  </si>
  <si>
    <t>Izdelava vtočno - iztočne glave na propustu</t>
  </si>
  <si>
    <t>Izdelava zgornje nosilne plasti bituminiziranega drobljenca zrnavosti 0/16 s cestogradbenim bitumnom v debelini 6 cm AC 16 surf B 50/70,A4</t>
  </si>
  <si>
    <t>Nepredvidena dela 5%</t>
  </si>
  <si>
    <t>kpl</t>
  </si>
  <si>
    <t>m2</t>
  </si>
  <si>
    <t>m3</t>
  </si>
  <si>
    <t>kom</t>
  </si>
  <si>
    <t>Skupaj (brez DDV)</t>
  </si>
  <si>
    <t>Skupaj s popustom</t>
  </si>
  <si>
    <t>DDV 22%</t>
  </si>
  <si>
    <t>Skupaj z DDV</t>
  </si>
  <si>
    <t>Cena enote</t>
  </si>
  <si>
    <t>Popust %</t>
  </si>
  <si>
    <t>Izdelava posteljice iz drobljenih kamnitih zrn v debelini 50 cm, vključno z dobavo materiala in utrjevanjem GP 0/100</t>
  </si>
  <si>
    <t>Izdelava nevezane nosilne plasti  enakomerno zrnatega tamponskega drobljenca iz kamnine v debelini  25 cm, vključno z dobavo materiala in utrjevanjem GW 0/32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</si>
</sst>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44" fontId="4" fillId="0" borderId="11" xfId="0" applyNumberFormat="1" applyFont="1" applyBorder="1" applyProtection="1">
      <protection locked="0"/>
    </xf>
    <xf numFmtId="44" fontId="4" fillId="0" borderId="0" xfId="0" applyNumberFormat="1" applyFont="1" applyBorder="1" applyProtection="1">
      <protection locked="0"/>
    </xf>
    <xf numFmtId="44" fontId="4" fillId="0" borderId="6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44" fontId="3" fillId="0" borderId="0" xfId="0" applyNumberFormat="1" applyFont="1" applyBorder="1" applyProtection="1">
      <protection locked="0"/>
    </xf>
    <xf numFmtId="0" fontId="4" fillId="0" borderId="0" xfId="0" applyFont="1" applyProtection="1"/>
    <xf numFmtId="0" fontId="4" fillId="0" borderId="11" xfId="0" applyFont="1" applyBorder="1" applyProtection="1"/>
    <xf numFmtId="44" fontId="4" fillId="0" borderId="11" xfId="0" applyNumberFormat="1" applyFont="1" applyBorder="1" applyProtection="1"/>
    <xf numFmtId="44" fontId="4" fillId="0" borderId="12" xfId="0" applyNumberFormat="1" applyFont="1" applyBorder="1" applyProtection="1"/>
    <xf numFmtId="44" fontId="3" fillId="0" borderId="13" xfId="0" applyNumberFormat="1" applyFont="1" applyBorder="1" applyProtection="1"/>
    <xf numFmtId="0" fontId="4" fillId="0" borderId="2" xfId="0" applyFont="1" applyBorder="1" applyProtection="1"/>
    <xf numFmtId="0" fontId="4" fillId="0" borderId="1" xfId="0" applyFont="1" applyBorder="1" applyProtection="1"/>
    <xf numFmtId="44" fontId="4" fillId="0" borderId="18" xfId="0" applyNumberFormat="1" applyFont="1" applyBorder="1" applyProtection="1"/>
    <xf numFmtId="44" fontId="4" fillId="0" borderId="5" xfId="0" applyNumberFormat="1" applyFont="1" applyBorder="1" applyProtection="1"/>
    <xf numFmtId="0" fontId="4" fillId="0" borderId="5" xfId="0" applyFont="1" applyBorder="1" applyProtection="1"/>
    <xf numFmtId="44" fontId="4" fillId="0" borderId="7" xfId="0" applyNumberFormat="1" applyFont="1" applyBorder="1" applyProtection="1"/>
    <xf numFmtId="0" fontId="4" fillId="0" borderId="15" xfId="0" applyFont="1" applyBorder="1" applyAlignment="1" applyProtection="1">
      <alignment horizontal="right" vertical="top"/>
    </xf>
    <xf numFmtId="49" fontId="2" fillId="0" borderId="17" xfId="0" applyNumberFormat="1" applyFont="1" applyBorder="1" applyAlignment="1" applyProtection="1">
      <alignment horizontal="left" vertical="justify"/>
    </xf>
    <xf numFmtId="4" fontId="4" fillId="0" borderId="11" xfId="0" applyNumberFormat="1" applyFont="1" applyBorder="1" applyProtection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49" fontId="2" fillId="2" borderId="17" xfId="0" applyNumberFormat="1" applyFont="1" applyFill="1" applyBorder="1" applyAlignment="1" applyProtection="1">
      <alignment horizontal="left" vertical="justify"/>
    </xf>
    <xf numFmtId="0" fontId="2" fillId="0" borderId="17" xfId="0" applyFont="1" applyBorder="1" applyProtection="1"/>
    <xf numFmtId="0" fontId="4" fillId="0" borderId="16" xfId="0" applyFont="1" applyBorder="1" applyAlignment="1" applyProtection="1">
      <alignment horizontal="right" vertical="top"/>
    </xf>
    <xf numFmtId="0" fontId="2" fillId="0" borderId="6" xfId="0" applyFont="1" applyBorder="1" applyProtection="1"/>
    <xf numFmtId="0" fontId="4" fillId="0" borderId="6" xfId="0" applyFont="1" applyBorder="1" applyProtection="1"/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44" fontId="4" fillId="0" borderId="12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44" fontId="3" fillId="0" borderId="13" xfId="0" applyNumberFormat="1" applyFont="1" applyBorder="1" applyProtection="1">
      <protection locked="0"/>
    </xf>
    <xf numFmtId="44" fontId="4" fillId="0" borderId="12" xfId="0" applyNumberFormat="1" applyFont="1" applyBorder="1" applyAlignment="1" applyProtection="1">
      <alignment horizontal="left"/>
    </xf>
    <xf numFmtId="0" fontId="4" fillId="0" borderId="19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357D5-9F29-46DF-A321-6277C92F4653}">
  <sheetPr>
    <pageSetUpPr fitToPage="1"/>
  </sheetPr>
  <dimension ref="A1:P48"/>
  <sheetViews>
    <sheetView tabSelected="1" topLeftCell="A6" workbookViewId="0">
      <selection activeCell="E14" sqref="E14:E15"/>
    </sheetView>
  </sheetViews>
  <sheetFormatPr defaultRowHeight="14.25" x14ac:dyDescent="0.2"/>
  <cols>
    <col min="1" max="1" width="7.5703125" style="1" customWidth="1"/>
    <col min="2" max="2" width="52.140625" style="1" customWidth="1"/>
    <col min="3" max="3" width="7.5703125" style="1" customWidth="1"/>
    <col min="4" max="4" width="10.7109375" style="1" customWidth="1"/>
    <col min="5" max="5" width="13.85546875" style="1" customWidth="1"/>
    <col min="6" max="6" width="15.5703125" style="1" customWidth="1"/>
    <col min="7" max="7" width="2.140625" style="1" customWidth="1"/>
    <col min="8" max="8" width="11" style="1" customWidth="1"/>
    <col min="9" max="9" width="15.5703125" style="1" customWidth="1"/>
    <col min="10" max="10" width="2" style="1" customWidth="1"/>
    <col min="11" max="11" width="9.140625" style="1"/>
    <col min="12" max="12" width="15.85546875" style="1" customWidth="1"/>
    <col min="13" max="13" width="2.5703125" style="1" customWidth="1"/>
    <col min="14" max="14" width="9.140625" style="1"/>
    <col min="15" max="15" width="15.5703125" style="1" customWidth="1"/>
    <col min="16" max="16384" width="9.140625" style="1"/>
  </cols>
  <sheetData>
    <row r="1" spans="1:16" ht="15" x14ac:dyDescent="0.25">
      <c r="A1" s="46" t="s">
        <v>0</v>
      </c>
      <c r="B1" s="46"/>
      <c r="C1" s="46"/>
      <c r="D1" s="46"/>
      <c r="E1" s="46"/>
      <c r="F1" s="46"/>
    </row>
    <row r="2" spans="1:16" x14ac:dyDescent="0.2">
      <c r="A2" s="10"/>
      <c r="B2" s="10"/>
      <c r="C2" s="10"/>
      <c r="D2" s="15" t="s">
        <v>2</v>
      </c>
      <c r="E2" s="15">
        <v>1000</v>
      </c>
      <c r="F2" s="15" t="s">
        <v>3</v>
      </c>
    </row>
    <row r="3" spans="1:16" ht="15" x14ac:dyDescent="0.25">
      <c r="A3" s="47" t="s">
        <v>1</v>
      </c>
      <c r="B3" s="47"/>
      <c r="C3" s="47"/>
      <c r="D3" s="16" t="s">
        <v>4</v>
      </c>
      <c r="E3" s="16">
        <v>5</v>
      </c>
      <c r="F3" s="16" t="s">
        <v>3</v>
      </c>
      <c r="G3" s="2"/>
    </row>
    <row r="4" spans="1:16" x14ac:dyDescent="0.2">
      <c r="A4" s="3"/>
      <c r="B4" s="3"/>
      <c r="C4" s="3"/>
      <c r="D4" s="3"/>
      <c r="E4" s="3"/>
      <c r="F4" s="3"/>
      <c r="G4" s="3"/>
    </row>
    <row r="5" spans="1:16" ht="15" thickBot="1" x14ac:dyDescent="0.25"/>
    <row r="6" spans="1:16" ht="15.75" thickBot="1" x14ac:dyDescent="0.3">
      <c r="A6" s="31" t="s">
        <v>5</v>
      </c>
      <c r="B6" s="32" t="s">
        <v>6</v>
      </c>
      <c r="C6" s="32" t="s">
        <v>7</v>
      </c>
      <c r="D6" s="32" t="s">
        <v>8</v>
      </c>
      <c r="E6" s="32" t="s">
        <v>50</v>
      </c>
      <c r="F6" s="33" t="s">
        <v>9</v>
      </c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34"/>
      <c r="B7" s="35"/>
      <c r="C7" s="35"/>
      <c r="D7" s="35"/>
      <c r="E7" s="35"/>
      <c r="F7" s="36"/>
      <c r="H7" s="4"/>
      <c r="I7" s="4"/>
      <c r="J7" s="4"/>
      <c r="K7" s="4"/>
      <c r="L7" s="4"/>
      <c r="M7" s="4"/>
      <c r="N7" s="4"/>
      <c r="O7" s="4"/>
      <c r="P7" s="4"/>
    </row>
    <row r="8" spans="1:16" ht="38.25" x14ac:dyDescent="0.2">
      <c r="A8" s="21" t="s">
        <v>10</v>
      </c>
      <c r="B8" s="22" t="s">
        <v>25</v>
      </c>
      <c r="C8" s="11" t="s">
        <v>42</v>
      </c>
      <c r="D8" s="23">
        <v>1</v>
      </c>
      <c r="E8" s="5"/>
      <c r="F8" s="17">
        <f>D8*E8</f>
        <v>0</v>
      </c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21"/>
      <c r="B9" s="24"/>
      <c r="C9" s="24"/>
      <c r="D9" s="25"/>
      <c r="E9" s="6"/>
      <c r="F9" s="18"/>
      <c r="H9" s="4"/>
      <c r="I9" s="4"/>
      <c r="J9" s="4"/>
      <c r="K9" s="4"/>
      <c r="L9" s="4"/>
      <c r="M9" s="4"/>
      <c r="N9" s="4"/>
      <c r="O9" s="4"/>
      <c r="P9" s="4"/>
    </row>
    <row r="10" spans="1:16" ht="25.5" x14ac:dyDescent="0.2">
      <c r="A10" s="21" t="s">
        <v>11</v>
      </c>
      <c r="B10" s="22" t="s">
        <v>27</v>
      </c>
      <c r="C10" s="11" t="s">
        <v>3</v>
      </c>
      <c r="D10" s="23">
        <v>20</v>
      </c>
      <c r="E10" s="5"/>
      <c r="F10" s="17">
        <f t="shared" ref="F10:F38" si="0">D10*E10</f>
        <v>0</v>
      </c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21"/>
      <c r="B11" s="24"/>
      <c r="C11" s="24"/>
      <c r="D11" s="25"/>
      <c r="E11" s="6"/>
      <c r="F11" s="18"/>
      <c r="H11" s="4"/>
      <c r="I11" s="4"/>
      <c r="J11" s="4"/>
      <c r="K11" s="4"/>
      <c r="L11" s="4"/>
      <c r="M11" s="4"/>
      <c r="N11" s="4"/>
      <c r="O11" s="4"/>
      <c r="P11" s="4"/>
    </row>
    <row r="12" spans="1:16" ht="25.5" x14ac:dyDescent="0.2">
      <c r="A12" s="21" t="s">
        <v>12</v>
      </c>
      <c r="B12" s="22" t="s">
        <v>26</v>
      </c>
      <c r="C12" s="11" t="s">
        <v>43</v>
      </c>
      <c r="D12" s="23">
        <f>E2*E3</f>
        <v>5000</v>
      </c>
      <c r="E12" s="5"/>
      <c r="F12" s="17">
        <f t="shared" si="0"/>
        <v>0</v>
      </c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21"/>
      <c r="B13" s="24"/>
      <c r="C13" s="24"/>
      <c r="D13" s="25"/>
      <c r="E13" s="6"/>
      <c r="F13" s="18"/>
      <c r="H13" s="4"/>
      <c r="I13" s="4"/>
      <c r="J13" s="4"/>
      <c r="K13" s="4"/>
      <c r="L13" s="4"/>
      <c r="M13" s="4"/>
      <c r="N13" s="4"/>
      <c r="O13" s="4"/>
      <c r="P13" s="4"/>
    </row>
    <row r="14" spans="1:16" ht="25.5" x14ac:dyDescent="0.2">
      <c r="A14" s="21" t="s">
        <v>13</v>
      </c>
      <c r="B14" s="22" t="s">
        <v>28</v>
      </c>
      <c r="C14" s="11" t="s">
        <v>44</v>
      </c>
      <c r="D14" s="23">
        <f>E2*(E3+1)*0.75</f>
        <v>4500</v>
      </c>
      <c r="E14" s="5"/>
      <c r="F14" s="17">
        <f t="shared" si="0"/>
        <v>0</v>
      </c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21"/>
      <c r="B15" s="24"/>
      <c r="C15" s="24"/>
      <c r="D15" s="25"/>
      <c r="E15" s="6"/>
      <c r="F15" s="18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">
      <c r="A16" s="21" t="s">
        <v>14</v>
      </c>
      <c r="B16" s="22" t="s">
        <v>29</v>
      </c>
      <c r="C16" s="11" t="s">
        <v>43</v>
      </c>
      <c r="D16" s="23">
        <f>E2*(E3+1)</f>
        <v>6000</v>
      </c>
      <c r="E16" s="5"/>
      <c r="F16" s="17">
        <f t="shared" si="0"/>
        <v>0</v>
      </c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21"/>
      <c r="B17" s="24"/>
      <c r="C17" s="24"/>
      <c r="D17" s="25"/>
      <c r="E17" s="6"/>
      <c r="F17" s="18"/>
      <c r="H17" s="4"/>
      <c r="I17" s="4"/>
      <c r="J17" s="4"/>
      <c r="K17" s="4"/>
      <c r="L17" s="4"/>
      <c r="M17" s="4"/>
      <c r="N17" s="4"/>
      <c r="O17" s="4"/>
      <c r="P17" s="4"/>
    </row>
    <row r="18" spans="1:16" ht="25.5" x14ac:dyDescent="0.2">
      <c r="A18" s="21" t="s">
        <v>15</v>
      </c>
      <c r="B18" s="22" t="s">
        <v>52</v>
      </c>
      <c r="C18" s="11" t="s">
        <v>44</v>
      </c>
      <c r="D18" s="23">
        <f>E2*(E3+1)*0.5</f>
        <v>3000</v>
      </c>
      <c r="E18" s="5"/>
      <c r="F18" s="17">
        <f t="shared" si="0"/>
        <v>0</v>
      </c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21"/>
      <c r="B19" s="24"/>
      <c r="C19" s="24"/>
      <c r="D19" s="25"/>
      <c r="E19" s="6"/>
      <c r="F19" s="18"/>
      <c r="H19" s="4"/>
      <c r="I19" s="4"/>
      <c r="J19" s="4"/>
      <c r="K19" s="4"/>
      <c r="L19" s="4"/>
      <c r="M19" s="4"/>
      <c r="N19" s="4"/>
      <c r="O19" s="4"/>
      <c r="P19" s="4"/>
    </row>
    <row r="20" spans="1:16" ht="38.25" x14ac:dyDescent="0.2">
      <c r="A20" s="21" t="s">
        <v>16</v>
      </c>
      <c r="B20" s="22" t="s">
        <v>53</v>
      </c>
      <c r="C20" s="11" t="s">
        <v>44</v>
      </c>
      <c r="D20" s="23">
        <f>E2*(E3+1)*0.25</f>
        <v>1500</v>
      </c>
      <c r="E20" s="5"/>
      <c r="F20" s="17">
        <f t="shared" si="0"/>
        <v>0</v>
      </c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21"/>
      <c r="B21" s="24"/>
      <c r="C21" s="24"/>
      <c r="D21" s="25"/>
      <c r="E21" s="6"/>
      <c r="F21" s="18"/>
      <c r="H21" s="4"/>
      <c r="I21" s="4"/>
      <c r="J21" s="4"/>
      <c r="K21" s="4"/>
      <c r="L21" s="4"/>
      <c r="M21" s="4"/>
      <c r="N21" s="4"/>
      <c r="O21" s="4"/>
      <c r="P21" s="4"/>
    </row>
    <row r="22" spans="1:16" ht="25.5" x14ac:dyDescent="0.2">
      <c r="A22" s="21" t="s">
        <v>17</v>
      </c>
      <c r="B22" s="26" t="s">
        <v>30</v>
      </c>
      <c r="C22" s="11" t="s">
        <v>43</v>
      </c>
      <c r="D22" s="23">
        <f>E2*(E3+1)</f>
        <v>6000</v>
      </c>
      <c r="E22" s="5"/>
      <c r="F22" s="17">
        <f t="shared" si="0"/>
        <v>0</v>
      </c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21"/>
      <c r="B23" s="24"/>
      <c r="C23" s="24"/>
      <c r="D23" s="25"/>
      <c r="E23" s="6"/>
      <c r="F23" s="18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21" t="s">
        <v>18</v>
      </c>
      <c r="B24" s="22" t="s">
        <v>31</v>
      </c>
      <c r="C24" s="11" t="s">
        <v>43</v>
      </c>
      <c r="D24" s="23">
        <f>E2*(E3+1)</f>
        <v>6000</v>
      </c>
      <c r="E24" s="5"/>
      <c r="F24" s="17">
        <f t="shared" si="0"/>
        <v>0</v>
      </c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21"/>
      <c r="B25" s="24"/>
      <c r="C25" s="24"/>
      <c r="D25" s="25"/>
      <c r="E25" s="6"/>
      <c r="F25" s="18"/>
      <c r="H25" s="4"/>
      <c r="I25" s="4"/>
      <c r="J25" s="4"/>
      <c r="K25" s="4"/>
      <c r="L25" s="4"/>
      <c r="M25" s="4"/>
      <c r="N25" s="4"/>
      <c r="O25" s="4"/>
      <c r="P25" s="4"/>
    </row>
    <row r="26" spans="1:16" ht="25.5" x14ac:dyDescent="0.2">
      <c r="A26" s="21" t="s">
        <v>19</v>
      </c>
      <c r="B26" s="22" t="s">
        <v>32</v>
      </c>
      <c r="C26" s="11" t="s">
        <v>43</v>
      </c>
      <c r="D26" s="23">
        <f>E2*E3</f>
        <v>5000</v>
      </c>
      <c r="E26" s="5"/>
      <c r="F26" s="17">
        <f t="shared" si="0"/>
        <v>0</v>
      </c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21"/>
      <c r="B27" s="24"/>
      <c r="C27" s="24"/>
      <c r="D27" s="25"/>
      <c r="E27" s="6"/>
      <c r="F27" s="18"/>
      <c r="H27" s="4"/>
      <c r="I27" s="4"/>
      <c r="J27" s="4"/>
      <c r="K27" s="4"/>
      <c r="L27" s="4"/>
      <c r="M27" s="4"/>
      <c r="N27" s="4"/>
      <c r="O27" s="4"/>
      <c r="P27" s="4"/>
    </row>
    <row r="28" spans="1:16" ht="25.5" x14ac:dyDescent="0.2">
      <c r="A28" s="21" t="s">
        <v>20</v>
      </c>
      <c r="B28" s="22" t="s">
        <v>33</v>
      </c>
      <c r="C28" s="11" t="s">
        <v>43</v>
      </c>
      <c r="D28" s="23">
        <f>E2*E3</f>
        <v>5000</v>
      </c>
      <c r="E28" s="5"/>
      <c r="F28" s="17">
        <f t="shared" si="0"/>
        <v>0</v>
      </c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21"/>
      <c r="B29" s="24"/>
      <c r="C29" s="24"/>
      <c r="D29" s="25"/>
      <c r="E29" s="6"/>
      <c r="F29" s="18"/>
      <c r="H29" s="4"/>
      <c r="I29" s="4"/>
      <c r="J29" s="4"/>
      <c r="K29" s="4"/>
      <c r="L29" s="4"/>
      <c r="M29" s="4"/>
      <c r="N29" s="4"/>
      <c r="O29" s="4"/>
      <c r="P29" s="4"/>
    </row>
    <row r="30" spans="1:16" ht="25.5" x14ac:dyDescent="0.2">
      <c r="A30" s="21" t="s">
        <v>21</v>
      </c>
      <c r="B30" s="22" t="s">
        <v>36</v>
      </c>
      <c r="C30" s="11" t="s">
        <v>3</v>
      </c>
      <c r="D30" s="23">
        <f>E2*2</f>
        <v>2000</v>
      </c>
      <c r="E30" s="5"/>
      <c r="F30" s="17">
        <f t="shared" si="0"/>
        <v>0</v>
      </c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21"/>
      <c r="B31" s="24"/>
      <c r="C31" s="24"/>
      <c r="D31" s="25"/>
      <c r="E31" s="6"/>
      <c r="F31" s="18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">
      <c r="A32" s="21" t="s">
        <v>22</v>
      </c>
      <c r="B32" s="27" t="s">
        <v>37</v>
      </c>
      <c r="C32" s="11" t="s">
        <v>3</v>
      </c>
      <c r="D32" s="23">
        <v>500</v>
      </c>
      <c r="E32" s="5"/>
      <c r="F32" s="17">
        <f t="shared" si="0"/>
        <v>0</v>
      </c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21"/>
      <c r="B33" s="24"/>
      <c r="C33" s="24"/>
      <c r="D33" s="25"/>
      <c r="E33" s="6"/>
      <c r="F33" s="18"/>
      <c r="H33" s="4"/>
      <c r="I33" s="4"/>
      <c r="J33" s="4"/>
      <c r="K33" s="4"/>
      <c r="L33" s="4"/>
      <c r="M33" s="4"/>
      <c r="N33" s="4"/>
      <c r="O33" s="4"/>
      <c r="P33" s="4"/>
    </row>
    <row r="34" spans="1:16" ht="25.5" x14ac:dyDescent="0.2">
      <c r="A34" s="21" t="s">
        <v>23</v>
      </c>
      <c r="B34" s="22" t="s">
        <v>38</v>
      </c>
      <c r="C34" s="11" t="s">
        <v>3</v>
      </c>
      <c r="D34" s="23">
        <v>15</v>
      </c>
      <c r="E34" s="5"/>
      <c r="F34" s="17">
        <f t="shared" si="0"/>
        <v>0</v>
      </c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">
      <c r="A35" s="21"/>
      <c r="B35" s="24"/>
      <c r="C35" s="24"/>
      <c r="D35" s="25"/>
      <c r="E35" s="6"/>
      <c r="F35" s="18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">
      <c r="A36" s="21" t="s">
        <v>24</v>
      </c>
      <c r="B36" s="27" t="s">
        <v>39</v>
      </c>
      <c r="C36" s="11" t="s">
        <v>45</v>
      </c>
      <c r="D36" s="23">
        <v>2</v>
      </c>
      <c r="E36" s="5"/>
      <c r="F36" s="17">
        <f t="shared" si="0"/>
        <v>0</v>
      </c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">
      <c r="A37" s="21"/>
      <c r="B37" s="24"/>
      <c r="C37" s="24"/>
      <c r="D37" s="25"/>
      <c r="E37" s="6"/>
      <c r="F37" s="18"/>
      <c r="H37" s="4"/>
      <c r="I37" s="4"/>
      <c r="J37" s="4"/>
      <c r="K37" s="4"/>
      <c r="L37" s="4"/>
      <c r="M37" s="4"/>
      <c r="N37" s="4"/>
      <c r="O37" s="4"/>
      <c r="P37" s="4"/>
    </row>
    <row r="38" spans="1:16" ht="38.25" x14ac:dyDescent="0.2">
      <c r="A38" s="21" t="s">
        <v>34</v>
      </c>
      <c r="B38" s="22" t="s">
        <v>40</v>
      </c>
      <c r="C38" s="11" t="s">
        <v>43</v>
      </c>
      <c r="D38" s="23">
        <v>200</v>
      </c>
      <c r="E38" s="5"/>
      <c r="F38" s="17">
        <f t="shared" si="0"/>
        <v>0</v>
      </c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">
      <c r="A39" s="21"/>
      <c r="B39" s="24"/>
      <c r="C39" s="24"/>
      <c r="D39" s="24"/>
      <c r="E39" s="4"/>
      <c r="F39" s="19"/>
      <c r="H39" s="4"/>
      <c r="I39" s="4"/>
      <c r="J39" s="4"/>
      <c r="K39" s="4"/>
      <c r="L39" s="4"/>
      <c r="M39" s="4"/>
      <c r="N39" s="4"/>
      <c r="O39" s="4"/>
      <c r="P39" s="4"/>
    </row>
    <row r="40" spans="1:16" ht="15" thickBot="1" x14ac:dyDescent="0.25">
      <c r="A40" s="28" t="s">
        <v>35</v>
      </c>
      <c r="B40" s="29" t="s">
        <v>41</v>
      </c>
      <c r="C40" s="30"/>
      <c r="D40" s="30">
        <v>5</v>
      </c>
      <c r="E40" s="38"/>
      <c r="F40" s="20">
        <f>SUM(F8:F38)*(D40/100)</f>
        <v>0</v>
      </c>
      <c r="G40" s="7"/>
      <c r="H40" s="6"/>
      <c r="I40" s="6"/>
      <c r="J40" s="6"/>
      <c r="K40" s="6"/>
      <c r="L40" s="6"/>
      <c r="M40" s="6"/>
      <c r="N40" s="6"/>
      <c r="O40" s="6"/>
      <c r="P40" s="4"/>
    </row>
    <row r="41" spans="1:16" x14ac:dyDescent="0.2">
      <c r="H41" s="4"/>
      <c r="I41" s="4"/>
      <c r="J41" s="4"/>
      <c r="K41" s="4"/>
      <c r="L41" s="4"/>
      <c r="M41" s="4"/>
      <c r="N41" s="4"/>
      <c r="O41" s="4"/>
      <c r="P41" s="4"/>
    </row>
    <row r="42" spans="1:16" ht="15.75" thickBot="1" x14ac:dyDescent="0.3">
      <c r="A42" s="39"/>
      <c r="B42" s="40" t="s">
        <v>46</v>
      </c>
      <c r="C42" s="37"/>
      <c r="D42" s="37"/>
      <c r="E42" s="4"/>
      <c r="F42" s="12">
        <f>SUM(F8:F40)</f>
        <v>0</v>
      </c>
      <c r="G42" s="5"/>
      <c r="H42" s="6"/>
      <c r="I42" s="6"/>
      <c r="J42" s="6"/>
      <c r="K42" s="6"/>
      <c r="L42" s="6"/>
      <c r="M42" s="6"/>
      <c r="N42" s="6"/>
      <c r="O42" s="6"/>
      <c r="P42" s="4"/>
    </row>
    <row r="43" spans="1:16" ht="15.75" thickBot="1" x14ac:dyDescent="0.3">
      <c r="B43" s="40" t="s">
        <v>51</v>
      </c>
      <c r="C43" s="8"/>
      <c r="D43" s="8"/>
      <c r="E43" s="45"/>
      <c r="F43" s="44">
        <f>(F42*E43)/100</f>
        <v>0</v>
      </c>
      <c r="G43" s="8"/>
      <c r="H43" s="4"/>
      <c r="I43" s="4"/>
      <c r="J43" s="4"/>
      <c r="K43" s="4"/>
      <c r="L43" s="4"/>
      <c r="M43" s="4"/>
      <c r="N43" s="4"/>
      <c r="O43" s="4"/>
      <c r="P43" s="4"/>
    </row>
    <row r="44" spans="1:16" ht="15" x14ac:dyDescent="0.25">
      <c r="B44" s="40" t="s">
        <v>47</v>
      </c>
      <c r="C44" s="8"/>
      <c r="D44" s="8"/>
      <c r="E44" s="37"/>
      <c r="F44" s="13">
        <f>F42-F43</f>
        <v>0</v>
      </c>
      <c r="G44" s="41"/>
      <c r="H44" s="6"/>
      <c r="I44" s="6"/>
      <c r="J44" s="6"/>
      <c r="K44" s="6"/>
      <c r="L44" s="6"/>
      <c r="M44" s="6"/>
      <c r="N44" s="6"/>
      <c r="O44" s="6"/>
      <c r="P44" s="4"/>
    </row>
    <row r="45" spans="1:16" ht="15" x14ac:dyDescent="0.25">
      <c r="B45" s="40" t="s">
        <v>48</v>
      </c>
      <c r="C45" s="8"/>
      <c r="D45" s="8"/>
      <c r="E45" s="8"/>
      <c r="F45" s="13">
        <f>F44*0.22</f>
        <v>0</v>
      </c>
      <c r="G45" s="41"/>
      <c r="H45" s="6"/>
      <c r="I45" s="6"/>
      <c r="J45" s="6"/>
      <c r="K45" s="6"/>
      <c r="L45" s="6"/>
      <c r="M45" s="6"/>
      <c r="N45" s="6"/>
      <c r="O45" s="6"/>
      <c r="P45" s="4"/>
    </row>
    <row r="46" spans="1:16" ht="15.75" thickBot="1" x14ac:dyDescent="0.3">
      <c r="B46" s="40" t="s">
        <v>49</v>
      </c>
      <c r="C46" s="42"/>
      <c r="D46" s="42"/>
      <c r="E46" s="42"/>
      <c r="F46" s="14">
        <f>SUM(F44+F45)</f>
        <v>0</v>
      </c>
      <c r="G46" s="43"/>
      <c r="H46" s="9"/>
      <c r="I46" s="9"/>
      <c r="J46" s="9"/>
      <c r="K46" s="9"/>
      <c r="L46" s="9"/>
      <c r="M46" s="9"/>
      <c r="N46" s="9"/>
      <c r="O46" s="9"/>
      <c r="P46" s="4"/>
    </row>
    <row r="47" spans="1:16" ht="15" thickTop="1" x14ac:dyDescent="0.2"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">
      <c r="H48" s="4"/>
      <c r="I48" s="4"/>
      <c r="J48" s="4"/>
      <c r="K48" s="4"/>
      <c r="L48" s="4"/>
      <c r="M48" s="4"/>
      <c r="N48" s="4"/>
      <c r="O48" s="4"/>
      <c r="P48" s="4"/>
    </row>
  </sheetData>
  <sheetProtection algorithmName="SHA-512" hashValue="2y6D87XhFNRwZWcmMFg8dlusSCn4nXXwJv3zP7wnXPf5jTjOzejZCoPvCZk4g/4LJycEwCMuj8o8NbfPv8fKZw==" saltValue="ialx4ZuduKJWvnuXT67GjQ==" spinCount="100000" sheet="1" objects="1" scenarios="1"/>
  <mergeCells count="2">
    <mergeCell ref="A1:F1"/>
    <mergeCell ref="A3:C3"/>
  </mergeCells>
  <phoneticPr fontId="1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 Lipej</dc:creator>
  <cp:lastModifiedBy>Vilma Zupančič</cp:lastModifiedBy>
  <cp:lastPrinted>2021-05-24T07:45:19Z</cp:lastPrinted>
  <dcterms:created xsi:type="dcterms:W3CDTF">2021-03-23T13:34:21Z</dcterms:created>
  <dcterms:modified xsi:type="dcterms:W3CDTF">2021-05-31T08:29:50Z</dcterms:modified>
</cp:coreProperties>
</file>