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C:\Users\vilma.zupancic\OneDrive - Obcina Brezice\SLUZBA\JAVNA NAROČILA\POSTOPKI\Odprti postopek\OIOPJN\Vrtec Artiče - Sklop 2\RD\"/>
    </mc:Choice>
  </mc:AlternateContent>
  <xr:revisionPtr revIDLastSave="106" documentId="11_0C97C49ACA0CCB589C4BA73A616F62DBA5E89397" xr6:coauthVersionLast="45" xr6:coauthVersionMax="45" xr10:uidLastSave="{A8B30DE4-3498-43B7-ABF5-07A60A3BB61D}"/>
  <bookViews>
    <workbookView xWindow="-120" yWindow="-120" windowWidth="25440" windowHeight="15390" tabRatio="778" activeTab="2" xr2:uid="{00000000-000D-0000-FFFF-FFFF00000000}"/>
  </bookViews>
  <sheets>
    <sheet name="REKAPITULACIJA" sheetId="13" r:id="rId1"/>
    <sheet name="30_GEO sonde" sheetId="29" r:id="rId2"/>
    <sheet name="31_GEO sonde EI" sheetId="31" r:id="rId3"/>
    <sheet name="SPLOŠNO" sheetId="30" r:id="rId4"/>
  </sheets>
  <definedNames>
    <definedName name="_xlnm.Print_Area" localSheetId="1">'30_GEO sonde'!$A$1:$J$211</definedName>
    <definedName name="_xlnm.Print_Area" localSheetId="0">REKAPITULACIJA!$A$1:$G$32</definedName>
    <definedName name="_xlnm.Print_Titles" localSheetId="1">'30_GEO sonde'!$1:$2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6" i="31" l="1"/>
  <c r="J42" i="31"/>
  <c r="J39" i="31"/>
  <c r="J35" i="31"/>
  <c r="B6" i="31"/>
  <c r="J46" i="31" l="1"/>
  <c r="E22" i="13" s="1"/>
  <c r="B38" i="31"/>
  <c r="B41" i="31" s="1"/>
  <c r="J111" i="29"/>
  <c r="J110" i="29"/>
  <c r="J109" i="29"/>
  <c r="J36" i="29" l="1"/>
  <c r="J173" i="29"/>
  <c r="J130" i="29"/>
  <c r="J116" i="29"/>
  <c r="J113" i="29"/>
  <c r="J161" i="29"/>
  <c r="J155" i="29"/>
  <c r="J134" i="29"/>
  <c r="J104" i="29" l="1"/>
  <c r="J192" i="29"/>
  <c r="J176" i="29"/>
  <c r="J171" i="29"/>
  <c r="J125" i="29"/>
  <c r="J106" i="29"/>
  <c r="J102" i="29"/>
  <c r="J96" i="29"/>
  <c r="J88" i="29"/>
  <c r="J78" i="29"/>
  <c r="J75" i="29"/>
  <c r="J72" i="29"/>
  <c r="J71" i="29"/>
  <c r="J67" i="29"/>
  <c r="J58" i="29"/>
  <c r="J56" i="29"/>
  <c r="J53" i="29"/>
  <c r="J50" i="29"/>
  <c r="J47" i="29"/>
  <c r="J46" i="29"/>
  <c r="J42" i="29"/>
  <c r="J34" i="29"/>
  <c r="J32" i="29"/>
  <c r="J28" i="29"/>
  <c r="J23" i="29"/>
  <c r="J21" i="29"/>
  <c r="J17" i="29"/>
  <c r="J14" i="29"/>
  <c r="J12" i="29"/>
  <c r="J10" i="29"/>
  <c r="J8" i="29"/>
  <c r="J6" i="29"/>
  <c r="J208" i="29" l="1"/>
  <c r="E21" i="13" s="1"/>
  <c r="F208" i="29" l="1"/>
  <c r="B6" i="29" l="1"/>
  <c r="E23" i="13" l="1"/>
  <c r="B8" i="29"/>
  <c r="E24" i="13" l="1"/>
  <c r="E25" i="13"/>
  <c r="E26" i="13" s="1"/>
  <c r="E27" i="13" s="1"/>
  <c r="E28" i="13" s="1"/>
  <c r="B10" i="29"/>
  <c r="B12" i="29" l="1"/>
  <c r="B14" i="29" s="1"/>
  <c r="B17" i="29" l="1"/>
  <c r="B21" i="29" s="1"/>
  <c r="B23" i="29" l="1"/>
  <c r="B27" i="29" s="1"/>
  <c r="B32" i="29" l="1"/>
  <c r="B34" i="29" s="1"/>
  <c r="B36" i="29" l="1"/>
  <c r="B42" i="29" s="1"/>
  <c r="B45" i="29" l="1"/>
  <c r="B49" i="29" s="1"/>
  <c r="B52" i="29" s="1"/>
  <c r="B56" i="29" s="1"/>
  <c r="B58" i="29" s="1"/>
  <c r="B67" i="29" s="1"/>
  <c r="B70" i="29" s="1"/>
  <c r="B74" i="29" s="1"/>
  <c r="B78" i="29" l="1"/>
  <c r="B88" i="29" s="1"/>
  <c r="B96" i="29" l="1"/>
  <c r="B102" i="29" s="1"/>
  <c r="B104" i="29" s="1"/>
  <c r="B106" i="29" s="1"/>
  <c r="B113" i="29" l="1"/>
  <c r="B116" i="29" s="1"/>
  <c r="B125" i="29" l="1"/>
  <c r="B130" i="29" s="1"/>
  <c r="B134" i="29" s="1"/>
  <c r="B155" i="29" l="1"/>
  <c r="B161" i="29" s="1"/>
  <c r="B170" i="29" l="1"/>
  <c r="B173" i="29" s="1"/>
  <c r="B176" i="29" s="1"/>
  <c r="B192" i="29" s="1"/>
  <c r="E30" i="13" l="1"/>
</calcChain>
</file>

<file path=xl/sharedStrings.xml><?xml version="1.0" encoding="utf-8"?>
<sst xmlns="http://schemas.openxmlformats.org/spreadsheetml/2006/main" count="451" uniqueCount="263">
  <si>
    <t>kos</t>
  </si>
  <si>
    <t>kpl</t>
  </si>
  <si>
    <t>m</t>
  </si>
  <si>
    <t>točka</t>
  </si>
  <si>
    <t>Opis</t>
  </si>
  <si>
    <t>količina</t>
  </si>
  <si>
    <t>e.m.</t>
  </si>
  <si>
    <t>cena (€)</t>
  </si>
  <si>
    <t>cena (€)/kos</t>
  </si>
  <si>
    <t>€</t>
  </si>
  <si>
    <t>ur</t>
  </si>
  <si>
    <t xml:space="preserve">Rekapitulacija </t>
  </si>
  <si>
    <t>št. načrta:</t>
  </si>
  <si>
    <t>št. projekta:</t>
  </si>
  <si>
    <t>Investitor:</t>
  </si>
  <si>
    <t>naslov:</t>
  </si>
  <si>
    <t>objekt:</t>
  </si>
  <si>
    <t>Vse točke popisa imajo v ceni vključeno strošek dobave in montaže !</t>
  </si>
  <si>
    <t>Tipi opreme služijo kot predlog, predlagana je lahko tudi enakovredna ali boljša oprema</t>
  </si>
  <si>
    <t xml:space="preserve">  SPK – 5</t>
  </si>
  <si>
    <t>l</t>
  </si>
  <si>
    <t xml:space="preserve"> SKUPAJ:</t>
  </si>
  <si>
    <t>Termometer s kazalcem, merilni element bimetal premer okrova 80 mm, merilno območje 0 do 120°C, merilna natančnost 1% od končne vrednosti skale, vključno z varilno obojko</t>
  </si>
  <si>
    <t>1 kos</t>
  </si>
  <si>
    <t>1 kpl</t>
  </si>
  <si>
    <t xml:space="preserve">  17140-00</t>
  </si>
  <si>
    <t>Občina Brežice</t>
  </si>
  <si>
    <t>Cesta prvih borcev 18</t>
  </si>
  <si>
    <t>8250 Brežice</t>
  </si>
  <si>
    <t>Osnovna šola Artiče</t>
  </si>
  <si>
    <t>p N2 = 3 bar (n)</t>
  </si>
  <si>
    <t>primar:  solar (-15°C)</t>
  </si>
  <si>
    <t>temperatura vstop: 7°C</t>
  </si>
  <si>
    <t>sekundar:  voda</t>
  </si>
  <si>
    <t>temperatura izstop: 10°C</t>
  </si>
  <si>
    <t>4 kos</t>
  </si>
  <si>
    <t>Krogelni ventil DN15</t>
  </si>
  <si>
    <t>Krogelni ventil DN40</t>
  </si>
  <si>
    <t>GEO SONDE</t>
  </si>
  <si>
    <t>30.</t>
  </si>
  <si>
    <t>GEO sonde</t>
  </si>
  <si>
    <t>SPLOŠNI OPIS:</t>
  </si>
  <si>
    <t>Vsa vgrajena oprema in instalacije na objektu je do prevzema s strani investitorja (pooblaščene osebe) v lasti izvajalca.</t>
  </si>
  <si>
    <t>Izvajalec je dolžan imeti znanja, ki so predpisano zahtevana v 77. členu ZGO-1 in tam opredeljena skozi obvezni delovodski in mojstrski izpit, iz česar izhaja, da je strokovno usposobljena oseba za posamezno vrsto inštalacije in pozna vse potrebne standardne izvedbene detajle.</t>
  </si>
  <si>
    <t xml:space="preserve">Pred pričetkom del mora izvajalec del pripraviti in predati tehnične predloge ponujene strojne opreme v potrditev, ki zajemajo vse iz popisa zahtevane tehnične podatke, tovarniške risbe postavitve in dokazila s potrdili o ustreznosti. </t>
  </si>
  <si>
    <t xml:space="preserve">Pri tem morajo biti podani tehnični podatki in risbe povsem usklajeni z zahtevanim obsegom in se morajo povsem nanašati na natančno ponujeni tip in velikost ter ne samo na vrsto opreme (enostavne fotokopije iz generalnega kataloga proizvajalcev v namen potjevanja opreme niso sprejemljive). </t>
  </si>
  <si>
    <t>Nobeno naročilo ponujene opreme ne more biti sprovedeno, dokler ni s strani investitorja pooblaščen(e)ih oseb(e) izvedena preverba ustreznosti in ta tudi pisno potrjena.</t>
  </si>
  <si>
    <t xml:space="preserve">Dobava in postavitev opreme in sistemov se izvede po priloženi dokumentaciji, načrtih in tekstualnem delu, ki se dopolnijo s podrobnejšimi risbami posameznih izbranih dobaviteljev opreme. </t>
  </si>
  <si>
    <t xml:space="preserve">lzvajalec mora predvidena dela izvesti v zahtevani kvaliteti in lahko vgrajuje samo materiale in opremo, ki ima ustrezne ateste in certifikate (potrdila o skladnosti) ter je potrjena tudi s strani predstavnika investitorja. </t>
  </si>
  <si>
    <t xml:space="preserve">Prav tako se mora držati navodil proizvajalca opreme za postavitev te oprerne in sicer tako, da se po izvedbi zagonov pridobi dogovorjena garancija. </t>
  </si>
  <si>
    <t>Vgrajena oprema in material mora biti do dobave neuporabljena, nova in opremljena z zahtevano dokazno dokumentacijo.</t>
  </si>
  <si>
    <t xml:space="preserve">Izvajalec je dolžan izvesti preizkusni pogon posameznih sistemov po opravljeni izvedbi, tlačnemu preizkusu, dezinfekciji sitemov in in pisnem obvestilu investitorju, da je sistem pripravljen za preizkusni pogon. </t>
  </si>
  <si>
    <t xml:space="preserve">Preizkusni pogon se izvrši v sodelovanju z predstavniki tehničnih služb, poblaščenim serviserjem vgrajenih naprav, izvajalcem električnih napeljav, CNS in investitorjem po načinu, ki ga določa izvajalska pogodba (standard) oziroma jo predstavi investitor. </t>
  </si>
  <si>
    <t xml:space="preserve">Podroben tehnični opis opreme in elementov z jasno navedenimi robnimi pogoji je podan v nadaljevanju. Negativna odstopanja od razpisanih tehničnih zmogljivosti, učinkovitosti in kakovosti strojne opreme, materiala in del niso sprejemljiva, saj se razpisane obravnavajo kot najmanjše potrebne.  </t>
  </si>
  <si>
    <t xml:space="preserve">Popis je veljaven le v kombinaciji z vsemi grafičnimi prilogami, risbami, načrti, tehničnim poročilom, sestavami konstrukcij, geomehanskim oziroma geološkim poročilom in ostalimi sestavinami PGD in PZI projekta. Natančnejši opisi, način in kvaliteta izdelave, barve, velikost elementov, načini pritrjevanja, načini stikovanja z ostalimi elementi objekta, morebitna požarna varnost konstrukcij ali gradbenih elementov in podobno so razvidni iz prej naštetih sestavin PZI projekta. </t>
  </si>
  <si>
    <t>Ponudba mora vsebovati ves pritrdilni, vezni, spojni, tesnilni, nosilni, izolativni material in ustrezne podkostrukcije, dobavo in vgradnjo zaključnih profilov, pločevin in kotnikov, izdelavo vseh potrebnih podkonstrukcij, dodatnega izsekavanja AB in zidanih sten, ponovnega odpiranja montažnih sten in podobna dela potrebna za vgradnjo posameznega elementa objekta, izvedbo vseh drobnih gradbenih, obrtniških in instalacijskih del ter ostalega, če tudi to ni neposredno navedeno v popisu GOI del, a je kljub temu razvidno iz grafičnih prilog in ostalih prej naštetih sestavnih delov  PZI projekta.</t>
  </si>
  <si>
    <t>Nujna je tudi kombinacija popisa s požarnim elaboratom, ki opredeljuje požarno varnost posameznih konstrukcij in gradbenih elementov objekta. Obvezno je upoštevati vse zahteve iz študije požarne varnosti. Ponudba, ki se sklicuje zgolj na tekstualni del popisa ni veljavna oziroma je nepopolna in nepravilna. Z oddajo ponudbe vsak ponudnik izjavlja, da je skrbno preučil vse prej omenjene sestavne dele  PZI projekta in da je v skupno vrednost vključil vsa dodatna, nepredvidena in presežna dela ter material, ki zagotavljajo popolno, zaključeno in celostno izvedbo objekta, ki ga obravnava projekt  kot tudi vsa dela, ki niso neposredno opisana ali našteta v tekstualnem delu popisa, a so kljub temu razvidna iz grafičnih prilog in ostalih prej naštetih sestavnih delov PGD in PZI projekta.</t>
  </si>
  <si>
    <t>Za vse nejasnosti mora ponudnik v razpisnem roku, ki je namenjen postavljanju vprašanj, pisno kontaktirati investitorja. Kontaktiranje ali postavljanje vprašanj neposredno odgovornemu vodji projekta, projektantskim organizacijam, ki so sodelovale pri izdelavi projekta ali posameznim odgovornim projektantom ni dovoljeno.</t>
  </si>
  <si>
    <t>Vsi jekleni elementi (četudi ni v načrtu ali popisu GOI del posebej označeno) morajo biti primerno protikorozijsko zaščiteni (vroče cinkanje in barvanje v RAL po izboru odg. proj. arhitekture ali drugo zahtevano zaščito za jeklene konstrukcije) tako, da je zagotovljen garancijski rok in življenjska doba, ki jo zahteva investitor.</t>
  </si>
  <si>
    <t>Vse vrednosti instalacijskih del v ponudbi, četudi ni to posebej označeno ali navedeno v popisu GOI del, morajo upoštevati vsa dela namenjena prilagajanju trenutnemu stanju na gradbišču. V skupni vrednosti ponudbe mora biti vključeno tudi morebitno dodatno izsekavanje utorov in prebojev v zidane ali armirano-betonske stene, ponovno demontiranje in montiranje vseh vrst montažnih sten, vsa dodatna dela za zagotavljanje primernih križanj med posameznimi instalacijskimi vodi, izdelava vseh vrst ojačitev konstrukcij in podobna dela, ki zagotavljajo kakovostno vgradnjo vseh vrst instalacijskih vodov in niso posebej navedena v popisu GOI del. V ponudbi morajo biti upoštevana vsa drobna strojna in elektro instalacijska dela in transporti. Skupna ponudbena vrednost mora vključevati vse stroške morebitnega sušenja in gretja objekta konstrukcij, tlakov ali estrihov.</t>
  </si>
  <si>
    <t>Pred oddajo ponudbe je izvajalec dolžen izvesti ogled objekta skupaj z vzdrževalno službo investitorja in točno definirati potrebna vzdrževalna dela na obstoječih instalacijah.</t>
  </si>
  <si>
    <t xml:space="preserve">PONUDBA SE ODDAJA PO PRINCIPU KLJUČ V ROKE. ENOTNA CENA MORA VSEBOVATI: </t>
  </si>
  <si>
    <t>-</t>
  </si>
  <si>
    <t>vsa potrebna pripravljalna dela</t>
  </si>
  <si>
    <t>vse potrebne transporte, notranje in zunanje</t>
  </si>
  <si>
    <t>vse potrebno delo in material</t>
  </si>
  <si>
    <t>vsa potrebna pomožna sredstva za vgrajevanje na objektu kot so lestve, odri in podobno</t>
  </si>
  <si>
    <t>usklajevanje z osnovnim načrtom in posvetovanje s projektantom, nadzornikom, investitorjem, naročnikom</t>
  </si>
  <si>
    <t>terminsko usklajevanje del z ostalimi izvajalci na objektu</t>
  </si>
  <si>
    <t>čiščenje prostorov po končanih delih in odvoz odpadnega meteriala na stalno mestno deponijo. Evidenčne liste dostave opreme na deponijo nujno predati naročniku del.</t>
  </si>
  <si>
    <t>plačilo komunalnega prispevka za stalno mestno deponijo odpadnega materiala</t>
  </si>
  <si>
    <t xml:space="preserve">vsa potrebna higijensko tehnična preventivna zaščita delavcev na gradbišču </t>
  </si>
  <si>
    <t>izdelavo vseh potrebnih detajlov in dopolnilnih del, katera je potrebno izvesti za dokončanje posameznih del, tudi če potrebni detajli niso podrobno navedeni in opisani v popisu del, in so ta dopolnila nujna za pravilno funkcioniranje posameznih sistemov in elementov na obravnavanem objektu.</t>
  </si>
  <si>
    <t>merjenje na objektu</t>
  </si>
  <si>
    <t>skladiščenje materiala na gradbišču</t>
  </si>
  <si>
    <t>preizkušanje kvalitete za vse materiale, ki se vgrajujejo in dokazovanje kvalitete z atesti</t>
  </si>
  <si>
    <t>ves potrebni glavni, pomožni, pritrdilni, nosilni, izolativni, tesnilni in vezni material ter električni kabli in potrebni elektro material za priključitev elementov (klimatov, obtočne črpalke, mešalni ventili, temperaturna tipala, senzorji, ...) na električno in signalno omrežje</t>
  </si>
  <si>
    <t>popravilo eventuelno povzročene škode ostalim izvajalcem na gradbišču</t>
  </si>
  <si>
    <t>vse potrebne zaščitne premaze</t>
  </si>
  <si>
    <t>merjenje na objektu, pred pričetkom izdelave posameznih elementov</t>
  </si>
  <si>
    <t>popravilo nekvalitetno izvedenih del oziroma zamenjava elementov</t>
  </si>
  <si>
    <t>izdelava tehnoloških risb za proizvodnjo s potrebnimi detajli</t>
  </si>
  <si>
    <t xml:space="preserve">izdelava in izrez odprtin za vgradnjo inštalacijskih in drugih elementov </t>
  </si>
  <si>
    <t>izdelava vseh izračunov vezanih na izdelavo elementov, potrebnih za doseganje predpisanih zahtev</t>
  </si>
  <si>
    <t xml:space="preserve">priprava podatkov za izdelavo PID dokumentacije </t>
  </si>
  <si>
    <t xml:space="preserve">izpiranje/izpihovanje cevovodov, tlačni preizkus, meritve, regulacija sistema, zagon, poskusno obratovanje </t>
  </si>
  <si>
    <t xml:space="preserve">tlačni preizkus ogrevalnega sistema po DIN 18380, vključno s potrebnim materialom (čepi), ter izdelavo pisnega poročila o uspešno opravljenem tlačnem preizkusu. Navodila v tehničnem poročilu.  </t>
  </si>
  <si>
    <t>gradbena pomoč in nadzorovanje izdelave izkopa za polaganje novih zunanjih vodovodnih cevi, niveliranje dna jarka, zasipanje v plasteh, polaganje opozorilnega traku (gradbena dela so zajeti v gradbenih delih in niso predmet tega projekta)</t>
  </si>
  <si>
    <t xml:space="preserve">prenos, spuščanje in polaganje vodovodnih cevi, fazonskih kosov in armatur za zunanji vodovod v pripravljen jarek, ter poravnavanje v vertikalni in horizontalni smeri </t>
  </si>
  <si>
    <t>grelni preizkus ogrevalnega sistema za ugotavljanje doseganja projektnih temperatur po posameznih prostorih</t>
  </si>
  <si>
    <t>šolanje vzdrževalcev s strani pooblaščenih serviserjev in dobaviteljev naprav za manjša popravila oz. vzdrževanja vgrajenih armatur, prezraćčevalnih naprav, ogrevalnih naprav, …</t>
  </si>
  <si>
    <t xml:space="preserve">deponija vodovodnih in kanaizacijskih cevi, sanitarnih elementov vključno z zavarovanjem materiala </t>
  </si>
  <si>
    <t xml:space="preserve">praznjenje in polnjenje cevovodov potrebnih za izvedbo del </t>
  </si>
  <si>
    <t>Električno grelo RDW 2-9 U</t>
  </si>
  <si>
    <t>vgrajen zaščitni termostat</t>
  </si>
  <si>
    <t>Pe= 6/7.5/9 kW, 
priključna napetost 3x400V</t>
  </si>
  <si>
    <t>DN50</t>
  </si>
  <si>
    <t>medij: etilenglikol: 34%</t>
  </si>
  <si>
    <t>Izdelava hidrogeološkega in rudarskega projekta za vrtanje vrtin v 2 izvodih ter pridobivanje soglasij, mnenj in dovoljenj</t>
  </si>
  <si>
    <t xml:space="preserve">Organizacija in selitev rudarske opreme (vrtalna garnitura, kompresor, vrtalno drogovje, obložne cevi, agregat, bivalni kontejner, itd.) na lokacijo in nazaj. </t>
  </si>
  <si>
    <t>Priprava delovišča: postavitev vrtalne garniture, kompresorja, postavitev opreme, pospravljanje opreme po končanem vrtanju, priprava opreme za transport z delovišča. Premik iz vrtine na vrtino.</t>
  </si>
  <si>
    <t>Izvedba horizontalnih povezav vgrajenih geosond do zbirnega jaška brez gradbenih del, skupaj s polaganjem povezav. Povezave se izdelajo z elektrofuzijskim varjenjem in sicer preko Y spojnih kosov 40-32-32. V postavko so vključene el. fuzijske spojke za varjenje, povezovalne cevi PE 100, 40x4,6 mm, SDR 11, skladno z EN-12201.</t>
  </si>
  <si>
    <t>Polnjenje sistema geotermalnih sond z glikol-koncentratom, mešanice 30% glycol/70% voda.</t>
  </si>
  <si>
    <t>Gradbena dela: izkop povezovalnih jarkov do globine 1,20 m in potrebne širine z odmetom na rob jarka. Dobava prodnate frakcije 0-4 mm in vgradnja v deb. 0,20 m skupaj z razstiranjem in nabijanjem. Zasip položenih PEHD povezav s prodnato frakcijo 0-4 mm v debelini 0,2 m. Zasip jarkov z izkopanino ter odvoz viška materialov na stalno deponijo.</t>
  </si>
  <si>
    <t>Dobava in montaža ustrezne ekspanzijske posode geotermalnega polja, vključno s pritrdilnim, spojnim in tesnilnim materialom.</t>
  </si>
  <si>
    <t>Dobava in vgradnja obtočne črpalke geotermalnega polja (cirkulacijska črpalka primarja toplotne črpalke), vključno s pritrdilnim, tesnilnim in spojnim materialom.</t>
  </si>
  <si>
    <t xml:space="preserve">Dobava in vgradnja obtočne črpalke sekundarja toplotne črpalke (cirkulacijska črpalka sekundarja), vključno s pritrdilnim, tesnilnim in spojnim materialom. </t>
  </si>
  <si>
    <t xml:space="preserve">Dobava in vgradnja obtočne črpalke za ogrevanje sanitarne vode iz toplotne črpalke (cirkulacijska črpalka STV), vključno s pritrdilnim, tesnilnim in spojnim materialom. </t>
  </si>
  <si>
    <t>Min Q = 3,8 m3/h</t>
  </si>
  <si>
    <t>Min H = 6 met</t>
  </si>
  <si>
    <t>Izvedba prikopa toplotne črpalke cevno inštalacijo ogrevanja iz jeklenih šivnih cevi in kovanih kosov. Jeklene cevi, kovani kosi, odzračevalni lončki, pritrdilni, tesnilni in spojni material je v ceni postavke.</t>
  </si>
  <si>
    <t>Dobava in vgradnja kalorimetrov (toplotna črpalka ogrevanje, toplotna črpalka STV, pasivno hlajenje</t>
  </si>
  <si>
    <t>Dobava in vgradnja zalogovnika ogrevne vode in priklop na sistem ogrevanja kpl. Z zalogovnikom, ventili, pritrdilnim, tesnilnim in spojnim materialom.</t>
  </si>
  <si>
    <t>Volumen zalogovnika: 1000 lit</t>
  </si>
  <si>
    <t>Površina toplotnega izmenjevalca: min. 5 m2</t>
  </si>
  <si>
    <t>Dobava in vgradnja razstavljivega toplotnega prenosnika za pasivno hlajenje</t>
  </si>
  <si>
    <t>Dobava in vgradnja 3-potnega preklopnega ventila, el. pogon</t>
  </si>
  <si>
    <t>1. Stopnja (kaskada ogrevanje)</t>
  </si>
  <si>
    <t>Dimenzije stopnje (V X D X Š): 1300 X 950 X 550</t>
  </si>
  <si>
    <t>Hladilno sredstvo: R407C</t>
  </si>
  <si>
    <t>Izstopna temperatura do 62 stopinj celzija</t>
  </si>
  <si>
    <t>2. Stopnja (kaskada STV/ogrevanje)</t>
  </si>
  <si>
    <t>Hladilno sredstvo: R134a</t>
  </si>
  <si>
    <t>Potreben pretok primar: 2,8 m3/h</t>
  </si>
  <si>
    <t>Potreben pretok sekundar: 3,8 m3/h</t>
  </si>
  <si>
    <t>Toplotna moč (B5/W45) = 24,10 kW</t>
  </si>
  <si>
    <t>COP (B5/W45) = 4,55</t>
  </si>
  <si>
    <t>Toplotna moč (B5/W50) = 23,50 kW</t>
  </si>
  <si>
    <t>COP (B5/W50) = 4,10</t>
  </si>
  <si>
    <t>Maksimalni tok: 21A</t>
  </si>
  <si>
    <t>Maksimalna el. Moč: 8,2 kw</t>
  </si>
  <si>
    <t>Izstopna temperatura do 72 stopinj celzija</t>
  </si>
  <si>
    <t>upor: 30 kPa</t>
  </si>
  <si>
    <t>klp</t>
  </si>
  <si>
    <t>37 sond skupna dolžina L= 1.680 m</t>
  </si>
  <si>
    <t>dim.: fi 1400mm x 1.000 (H)mm</t>
  </si>
  <si>
    <t>vhodni pokrov DN800, pohoden</t>
  </si>
  <si>
    <t>GeoChamber1400_20loops</t>
  </si>
  <si>
    <t>Strojnica</t>
  </si>
  <si>
    <t>Izvedba zbiranika/razdelinika primarnega vira toplotne črpalke in prikop na dovod iz geotermalnega polja (stena kotlovnice) iz el. varilnih kosov in cevi PE 110, 110 x 10, mm, SDR 11, skladno z EN-12201. Na  zbiralniku/razdelilniku se izdela odzračevanje z avtomatskimi odzračevalnimi lončki, na najvišji točki. El. varilni kosi, PE cevi, odzračevalni lončki, termometri, pritrdilni, tesnilni in spojni material je v ceni postavke.</t>
  </si>
  <si>
    <t xml:space="preserve">Dobava in vgradnja električnih zapornih ventilov na zbiralniku/razdelilniku primarnega vira toplotne črpalke dimenzije 6/4". Za vsako stopnjo toplotne črpalke se dobavi in vgradi po en električni zaporni ventil. Ventili z motornimi pogoni, pritrdilni, tesnilni in spojni material je v ceni postavke. </t>
  </si>
  <si>
    <t xml:space="preserve">Dobava in vgradnja ventilov za hidravlično uravnovešanje sistema na zbiralniku/razdelilniku primarnega vira toplotne črpalke dimenzije 6/4". Za vsako stopnjo toplotne črpalke se dobavi in vgradi po en balansirni ventil 6/4". Balansirni ventili, pritrdilni, spojni in tesnilni materal je v ceni postavke. </t>
  </si>
  <si>
    <t>Volumen ekspanzijske posode min. 500 lit</t>
  </si>
  <si>
    <t>Dobava in vgradnja varnostnega in polnilnega seta geotermalnega polja. V postavki vključen varnostni ventil 2,5 bar, manometer 0 do 6 bar in polnilna pipca 1", vključno s pritrdilnim, spojnim in tesnilnim materialom.</t>
  </si>
  <si>
    <t>Min Q = 19 m3/h</t>
  </si>
  <si>
    <t>Min H = 14 m</t>
  </si>
  <si>
    <t>zaporna loputa DN80</t>
  </si>
  <si>
    <t>3 kos</t>
  </si>
  <si>
    <t>nepovratna loputa DN80</t>
  </si>
  <si>
    <t>stikalo pretoka (flusostat)</t>
  </si>
  <si>
    <t xml:space="preserve">Dobava in vgradnja električnih zapornih ventilov na zbiralniku/razdelilniku sekundarja toplotne črpalke dimenzije 6/4".  Za vsako stopnjo toplotne črpalke se dobavi in vgradi po en zaporni ventil. Če je visokotemperaturna toplotna črpalka za ogrevanje STV vezana na način, da je z njo omogočeno tudi ogrevanje se dodatni vgradi še en električni preklopni ventil. Ventili z motornimi pogoni, pritrdilni, tesnilni in spojni material je v ceni postavke. </t>
  </si>
  <si>
    <t>Min Q = 22,2 m3/h</t>
  </si>
  <si>
    <t>Min H = 8 m</t>
  </si>
  <si>
    <t>2 kos</t>
  </si>
  <si>
    <t>priključki DN125</t>
  </si>
  <si>
    <t>Dobava in vgradnja zalogovnika sanitarne vode, s toplotnim prenosnikom, kpl. z zalogovnikom, ventili, pritrdilnim, tesnilnim in spojnim materialom.</t>
  </si>
  <si>
    <t>Toplotna moč: 200 kW</t>
  </si>
  <si>
    <t xml:space="preserve">Dobava in vgradnja kaskadne toplotne črpalke, ogrevanje,  kompletno s pritrdilnim, veznim in spojnim materialom. </t>
  </si>
  <si>
    <t>Potreben pretok primar: 7,8 m3/h</t>
  </si>
  <si>
    <t>Potreben pretok sekundar: 9,2 m3/h</t>
  </si>
  <si>
    <t>Toplotna moč (B0/W35) = 50,1 kW</t>
  </si>
  <si>
    <t>COP (B0/W35) = 5,16</t>
  </si>
  <si>
    <t>Toplotna moč (B0/W55) = 44,9 kW</t>
  </si>
  <si>
    <t>COP (B0/W55) = 3,43</t>
  </si>
  <si>
    <t>Maksimalni tok: 32A</t>
  </si>
  <si>
    <t>Maksimalna el. Moč: 16,3 kw</t>
  </si>
  <si>
    <t>Zaprta membranska posoda SQ 200.6, kompletno z montažnim materialom.</t>
  </si>
  <si>
    <t>Vcel= 200 l; PN6</t>
  </si>
  <si>
    <t>zaporna pipa za DLV 25A posode 1"</t>
  </si>
  <si>
    <t>Varnostni ventil DN20 za sistem geosond, kompletno z montažnim materialom.</t>
  </si>
  <si>
    <t>Odprta plastična posoda V= 10l (preliv VV)</t>
  </si>
  <si>
    <t>pretok: 34.000 l/h</t>
  </si>
  <si>
    <t>temperatura izstop: 13°C</t>
  </si>
  <si>
    <t>temperatura vstop: 16°C</t>
  </si>
  <si>
    <t>pretok: 28.000 l/h</t>
  </si>
  <si>
    <t>filter  DN80</t>
  </si>
  <si>
    <t>motorni zaporni ventil HFE 3-80 DN50</t>
  </si>
  <si>
    <t>Nepovratna loputa DN80</t>
  </si>
  <si>
    <t xml:space="preserve">Dobava in vgradnja obtočne črpalke primar - pasivno hlajenje, vključno s pritrdilnim, tesnilnim in spojnim materialom. </t>
  </si>
  <si>
    <t>Min Q = 34 m3/h</t>
  </si>
  <si>
    <t>Min Q = 28 m3/h</t>
  </si>
  <si>
    <t>Min H = 9 m</t>
  </si>
  <si>
    <t>Zaporna loputa DN80</t>
  </si>
  <si>
    <t xml:space="preserve">Avtomatski polnilni sklop s cevnim ločevalnikom </t>
  </si>
  <si>
    <t>Naprava za dvig tlaka in polnjenje sistema ogrevanja</t>
  </si>
  <si>
    <t>tip: Transfero TV 4.1 E connect; Pe= 750W / 230V</t>
  </si>
  <si>
    <t>Transfero TU 200 primarna posoda</t>
  </si>
  <si>
    <t>Pleno P BA4 R (za Trensfero Connect)</t>
  </si>
  <si>
    <t>Statico SD 50.10 raztezna posoda</t>
  </si>
  <si>
    <t>DLV 20 servisni ventil za raztezno posodo</t>
  </si>
  <si>
    <t>TA Hydronics servis - zagon Transfero T_</t>
  </si>
  <si>
    <t>ocena investicije na m/geosonde</t>
  </si>
  <si>
    <t>I. faza: vrtec+šola</t>
  </si>
  <si>
    <t>zaporna loputa z montažnim materialom DN125</t>
  </si>
  <si>
    <t>zaporna loputa z montažnim materialom DN100</t>
  </si>
  <si>
    <t>čistilni kos z montažnim materialom DN125</t>
  </si>
  <si>
    <t>skupna dolžina geosond L= 1520 m</t>
  </si>
  <si>
    <t>skupna dolžina geosond  L= 1440 m</t>
  </si>
  <si>
    <t>Dobava in vgradnja geosonde - cevi dimenzije 4x (32x3,0 mm, SDR 11, PE 100 RC) v izdelano vrtino. Preizkušanje vgrajene sonde na pretok in tlak. Dobava injektirne cevi in uteži geosonde je vključena v postavko. Vgradijo se vse sonde, ki so potrebne za nemoteno delovanje toplotne črpalke. Cevi geosonde so izdelane skladno z EN-12201</t>
  </si>
  <si>
    <r>
      <t>Globinsko vrtanje  vrtine s sistemom dvojne rotacije fi 152/127 oz. po metodi obloženega vrtanja do predvidene globine vrtanja. Po potrebi  vključen odvzem vzorcev na 3-5 m iz 10% vrtin. Globina in število vrtin mora zagotoviti delovanje toplotne črpalke izhodne moči do</t>
    </r>
    <r>
      <rPr>
        <b/>
        <sz val="12"/>
        <rFont val="Arial Narrow"/>
        <family val="2"/>
        <charset val="238"/>
      </rPr>
      <t xml:space="preserve"> 200 </t>
    </r>
    <r>
      <rPr>
        <sz val="12"/>
        <rFont val="Arial Narrow"/>
        <family val="2"/>
        <charset val="238"/>
      </rPr>
      <t>kw. Predvidena globina 80m</t>
    </r>
  </si>
  <si>
    <t>Izvedba horizontalnih povezav vgrajenih geosond od zbirnega jaška do notranje stene kotlovnice brez gradbenih del, skupaj s polaganjem povezav. Povezave se izdelajo z elektrofuzijskim varjenjem cevi in spojnih kosov. V postavko so vključene el. fuzijske spojke za varjenje, povezovalne cevi PE 100, 90 x 8,2 mm, SDR 11</t>
  </si>
  <si>
    <t>Izvedba zbiranika/razdelinika sekundarja toplotne črpalke in prikop na cevno inštalacijo ogrevanja iz jeklenih šivnih cevi in kovanih kosov. Na zbiralniku/razdelilniku se izdela odzračevanje z avtomatskimi odzračevalnimi lončki, na najvišji točki, na skupnem dovodu in povratku se vgradi termomanometer. Jeklene cevi, kovani kosi, odzračevalni lončki, termometri, pritrdilni, tesnilni in spojni material je v ceni postavke. Telo zbiralnika/razdelilnika je iz jeklenih cevi 114,3 x 3,6 mm, vhodi/izhodi za topotno črpalko pa so dimenzije 6x  (48,3 x 2,6 mm).</t>
  </si>
  <si>
    <t>Elektroinstalacije</t>
  </si>
  <si>
    <t>31.</t>
  </si>
  <si>
    <t>Dobava in montaža el. razdelilca EKtpv - vsebina po opisu in PZI shemi</t>
  </si>
  <si>
    <t xml:space="preserve">- ohišje nadometno, kovinsko, dim. 800x1400x400 mm, v zaščiti IP55,
enakovredno: "SCHRACK" WSM </t>
  </si>
  <si>
    <t>- montažna plošča MPP</t>
  </si>
  <si>
    <t>Vsa oprema v razdelilcu mora biti dimenzinirana za min. krakostični tok 10kA.</t>
  </si>
  <si>
    <t>- glavno stikalo 200A/400V/3p
enakovredno: MC2-PN-200 "SCHRACK"</t>
  </si>
  <si>
    <t>- varovalčno stikalo, 3p, do 63A (25-50A)</t>
  </si>
  <si>
    <t>- varovalčno stikalo, 3p, do 160A (3x100A)</t>
  </si>
  <si>
    <t xml:space="preserve">- stikalo 63A/400V/3p/min.10kA </t>
  </si>
  <si>
    <t xml:space="preserve">- stikalo 32A/400V/3p/min.10kA </t>
  </si>
  <si>
    <t>- stikalo 10A/1p/1-0 
enakovredno: CG4-A200, VE21 "SCHRACK"</t>
  </si>
  <si>
    <t>kom</t>
  </si>
  <si>
    <t>- stikalo 20A/230V/1p
enakovredno: CG8-A200 "SCHRACK"</t>
  </si>
  <si>
    <t>- stikalo izbirno 10A, 1p, 1-0-2, 
enakovredno: CG4-A210, FT-2 "SCHRACK"</t>
  </si>
  <si>
    <t xml:space="preserve">- inštalacijski kontaktor  20A, 2p, 230V 
enakovredno: R20-20/24 "SCHRACK" </t>
  </si>
  <si>
    <t xml:space="preserve">- močnostni kontaktor  5,5kW 25A,AC1 3p, 24V 
enakovredno: K3-14A10 24 "SCHRACK" </t>
  </si>
  <si>
    <t xml:space="preserve">- močnostni kontaktor  7,5kW 32A,AC1 3p, 24V 
enakovredno: K3-18A10 24 "SCHRACK" </t>
  </si>
  <si>
    <t>- trnasformator 230/24V, 250W</t>
  </si>
  <si>
    <t>- prenapetostni odvodnik razred II 20kA</t>
  </si>
  <si>
    <t>- instalacijski odklopnik B,C 6-16/1</t>
  </si>
  <si>
    <t>- instalacijski odklopnik B,C 10-16/3</t>
  </si>
  <si>
    <t>- instalacijski odklopnik B 10/2</t>
  </si>
  <si>
    <t>- signalna svetilka, 250V "Zelena"</t>
  </si>
  <si>
    <t>- zbiralka Cu 30x5 mm</t>
  </si>
  <si>
    <t>- zbiralka trifazna Cu 16 mm2</t>
  </si>
  <si>
    <t>- zbiralka N in PE Cu 16 mm2</t>
  </si>
  <si>
    <t>- montažna letev</t>
  </si>
  <si>
    <t>- cilindrični vložek za enoten sistemski ključ</t>
  </si>
  <si>
    <t>- predal za načrt</t>
  </si>
  <si>
    <t>- v. sponke, PG uvodnice, ožičenje, vezni in montažni material s priborom, napisne ploščice ter enopolna shema dejanskega stanja</t>
  </si>
  <si>
    <t>KOMPLET el. razdelilec EKtpv</t>
  </si>
  <si>
    <t>Dobava in polaganje kabla, položen delno v  v novo kabelsko kanalizacijo, delno na kabelske police v objektu, komplet z vsem potrebnim materialom in priborom</t>
  </si>
  <si>
    <t>- NYY-J 4x150+95mm2 (energetika)</t>
  </si>
  <si>
    <t>El. meritve, preizkus funkcionalnosti, atesti, izjave, ter storitve pooblaščenega preglednika po Pravilniku o zahtevah za NN inštalacije v stavbah, vključno s poročilom o vpisu preseka, tipa kabla in moči priključene naprave</t>
  </si>
  <si>
    <t>komplet</t>
  </si>
  <si>
    <t>ponujena oprema ali material</t>
  </si>
  <si>
    <t>kot npr. Firšt ali enakovredno tip EMV 110 DN 40</t>
  </si>
  <si>
    <t>kot npr. COMAP 6/4" ali enakovredno</t>
  </si>
  <si>
    <t>IMP PUMPS ali enakovredno</t>
  </si>
  <si>
    <t>Ustreza kot npr. NMT MAX C 65/180 F340</t>
  </si>
  <si>
    <t xml:space="preserve">ustreza kot npr. Firšt ali enakovredno EMV 110 DN 40 </t>
  </si>
  <si>
    <t>Ustreza proizvod kot npr. NMT MAX C 50/180 F280</t>
  </si>
  <si>
    <t>Ustreza proizvod kot npr. NMT SMART 32-100</t>
  </si>
  <si>
    <t>kot npr. Caleffi ali enakovredno tip: BA seria 574, DN15</t>
  </si>
  <si>
    <t>kot npr.  IMI Hydronic ali enakovredno</t>
  </si>
  <si>
    <t>kot npr. Bosch tip HP 1000 DUO ali enakoverdno</t>
  </si>
  <si>
    <t>Ustreza kot npr. NMT MAX C 50/120 F280</t>
  </si>
  <si>
    <t>kot npr. Firšt tip EMV 110 930 ali enakovredno</t>
  </si>
  <si>
    <t>kot npr:  Plistor GEO-BW-40 ali enakovredno</t>
  </si>
  <si>
    <t>kot npr. Plistor GEO-BW-20-VT ali enakovredno</t>
  </si>
  <si>
    <t>Stabilizacija sonde s posebno injekcijsko mešanico preko injektirane naprave. Dobava in dostava injekcijske mase je vključena v postavko. Injektirajo se vse vgrajene sonde, ki so potrebne za nemoteno delovanje toplotne črpalke. Ustreza kot npr. FISCHER ali enakovredno GeoSolid 240HS ali HDG EXTRO HS skladno z VDI 4640, koeficient toplotne prevodnosti &gt;= 2,0 W/mK</t>
  </si>
  <si>
    <t>Dobava in vgradnja razdelilno/zbiralnega jaška geotermalnega polja. Postavka vključuje dobavo in vgradnjo jaška z zbiralnikom/razdelilnikom za število vej (geosond), ki so potrebne za povezavo vseh izdelanih sond na razdelilnik/zbiralnik. Za vsako vejo (geosondo) mora biti vgrajen merlilec pretoka in ventil. Na zbiralnik/razdelilnik se vgradi polnilna pica, manometer in odzračevalni lonček. Ustreza proizvod kot npr.  Z.I.S. ali enakovredno</t>
  </si>
  <si>
    <t>kot npr.: IMI Hydronic Engineering ali enakovredno</t>
  </si>
  <si>
    <t xml:space="preserve">Skupaj </t>
  </si>
  <si>
    <t>Nepredvidena dela - 7 % vseh del</t>
  </si>
  <si>
    <t>Skupaj vsa dela</t>
  </si>
  <si>
    <t xml:space="preserve">Popust </t>
  </si>
  <si>
    <t>Skupaj vsa dela s popustom</t>
  </si>
  <si>
    <t>Davek na dodano vrednost (22%)</t>
  </si>
  <si>
    <t>Skupaj z DDV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</si>
</sst>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 #,##0.00\ &quot;€&quot;_-;\-* #,##0.00\ &quot;€&quot;_-;_-* &quot;-&quot;??\ &quot;€&quot;_-;_-@_-"/>
    <numFmt numFmtId="164" formatCode="_-* #,##0.00\ _€_-;\-* #,##0.00\ _€_-;_-* &quot;-&quot;??\ _€_-;_-@_-"/>
    <numFmt numFmtId="165" formatCode="_-* #,##0.00\ _S_I_T_-;\-* #,##0.00\ _S_I_T_-;_-* &quot;-&quot;??\ _S_I_T_-;_-@_-"/>
    <numFmt numFmtId="166" formatCode="_-* #,##0.00\ &quot;SIT&quot;_-;\-* #,##0.00\ &quot;SIT&quot;_-;_-* &quot;-&quot;??\ &quot;SIT&quot;_-;_-@_-"/>
    <numFmt numFmtId="167" formatCode="\$#,##0\ ;\(\$#,##0\)"/>
    <numFmt numFmtId="168" formatCode="m\o\n\th\ d\,\ yyyy"/>
    <numFmt numFmtId="169" formatCode="_(* #,##0_);_(* \(#,##0\);_(* &quot;-&quot;_);_(@_)"/>
    <numFmt numFmtId="170" formatCode="_(* #,##0.00_);_(* \(#,##0.00\);_(* &quot;-&quot;??_);_(@_)"/>
    <numFmt numFmtId="171" formatCode="#,#00"/>
    <numFmt numFmtId="172" formatCode="#,"/>
    <numFmt numFmtId="173" formatCode="&quot;L.&quot;\ #,##0;[Red]\-&quot;L.&quot;\ #,##0"/>
    <numFmt numFmtId="174" formatCode="_(&quot;$&quot;* #,##0_);_(&quot;$&quot;* \(#,##0\);_(&quot;$&quot;* &quot;-&quot;_);_(@_)"/>
    <numFmt numFmtId="175" formatCode="_(&quot;$&quot;* #,##0.00_);_(&quot;$&quot;* \(#,##0.00\);_(&quot;$&quot;* &quot;-&quot;??_);_(@_)"/>
    <numFmt numFmtId="176" formatCode="_-* #,##0.00\ _D_i_n_-;\-* #,##0.00\ _D_i_n_-;_-* &quot;-&quot;??\ _D_i_n_-;_-@_-"/>
    <numFmt numFmtId="177" formatCode="&quot;On&quot;;&quot;On&quot;;&quot;Off&quot;"/>
    <numFmt numFmtId="178" formatCode="_-&quot;€&quot;\ * #,##0.00_-;\-&quot;€&quot;\ * #,##0.00_-;_-&quot;€&quot;\ * &quot;-&quot;??_-;_-@_-"/>
    <numFmt numFmtId="179" formatCode="_-&quot;€ &quot;* #,##0.00_-;&quot;-€ &quot;* #,##0.00_-;_-&quot;€ &quot;* \-??_-;_-@_-"/>
  </numFmts>
  <fonts count="110">
    <font>
      <sz val="11"/>
      <color theme="1"/>
      <name val="Calibri"/>
      <family val="2"/>
      <charset val="238"/>
      <scheme val="minor"/>
    </font>
    <font>
      <sz val="12"/>
      <color theme="1"/>
      <name val="Arial Narrow"/>
      <family val="2"/>
      <charset val="238"/>
    </font>
    <font>
      <sz val="12"/>
      <color theme="1"/>
      <name val="Arial Narrow"/>
      <family val="2"/>
      <charset val="238"/>
    </font>
    <font>
      <sz val="12"/>
      <color theme="1"/>
      <name val="Arial Narrow"/>
      <family val="2"/>
      <charset val="238"/>
    </font>
    <font>
      <sz val="12"/>
      <color theme="1"/>
      <name val="Arial Narrow"/>
      <family val="2"/>
      <charset val="238"/>
    </font>
    <font>
      <sz val="12"/>
      <color theme="1"/>
      <name val="Arial Narrow"/>
      <family val="2"/>
      <charset val="238"/>
    </font>
    <font>
      <sz val="12"/>
      <color theme="1"/>
      <name val="Arial Narrow"/>
      <family val="2"/>
      <charset val="238"/>
    </font>
    <font>
      <sz val="12"/>
      <color theme="1"/>
      <name val="Arial Narrow"/>
      <family val="2"/>
      <charset val="238"/>
    </font>
    <font>
      <sz val="12"/>
      <color indexed="8"/>
      <name val="Calibri"/>
      <family val="2"/>
      <charset val="238"/>
    </font>
    <font>
      <sz val="12"/>
      <color indexed="8"/>
      <name val="Calibri"/>
      <family val="2"/>
      <charset val="238"/>
    </font>
    <font>
      <sz val="9"/>
      <color indexed="8"/>
      <name val="Calibri"/>
      <family val="2"/>
      <charset val="238"/>
    </font>
    <font>
      <sz val="10"/>
      <name val="Arial"/>
      <family val="2"/>
      <charset val="238"/>
    </font>
    <font>
      <sz val="20"/>
      <color indexed="8"/>
      <name val="Calibri"/>
      <family val="2"/>
      <charset val="238"/>
    </font>
    <font>
      <sz val="14"/>
      <color indexed="8"/>
      <name val="Calibri"/>
      <family val="2"/>
      <charset val="238"/>
    </font>
    <font>
      <sz val="12"/>
      <color indexed="8"/>
      <name val="Arial Narrow"/>
      <family val="2"/>
      <charset val="238"/>
    </font>
    <font>
      <b/>
      <sz val="12"/>
      <name val="Arial Narrow"/>
      <family val="2"/>
      <charset val="238"/>
    </font>
    <font>
      <sz val="12"/>
      <name val="Arial Narrow"/>
      <family val="2"/>
      <charset val="238"/>
    </font>
    <font>
      <b/>
      <sz val="12"/>
      <color theme="1"/>
      <name val="Arial Narrow"/>
      <family val="2"/>
      <charset val="238"/>
    </font>
    <font>
      <b/>
      <sz val="14"/>
      <color indexed="8"/>
      <name val="Arial Narrow"/>
      <family val="2"/>
      <charset val="238"/>
    </font>
    <font>
      <sz val="20"/>
      <color indexed="8"/>
      <name val="Arial Narrow"/>
      <family val="2"/>
      <charset val="238"/>
    </font>
    <font>
      <b/>
      <sz val="16"/>
      <color theme="1"/>
      <name val="Arial Narrow"/>
      <family val="2"/>
      <charset val="238"/>
    </font>
    <font>
      <sz val="14"/>
      <color indexed="8"/>
      <name val="Arial Narrow"/>
      <family val="2"/>
      <charset val="238"/>
    </font>
    <font>
      <b/>
      <i/>
      <sz val="12"/>
      <name val="Arial Narrow"/>
      <family val="2"/>
      <charset val="238"/>
    </font>
    <font>
      <sz val="11"/>
      <color theme="1"/>
      <name val="Calibri"/>
      <family val="2"/>
      <charset val="238"/>
      <scheme val="minor"/>
    </font>
    <font>
      <sz val="9"/>
      <color indexed="8"/>
      <name val="Arial Narrow"/>
      <family val="2"/>
      <charset val="238"/>
    </font>
    <font>
      <sz val="10"/>
      <name val="Arial CE"/>
      <charset val="238"/>
    </font>
    <font>
      <sz val="10"/>
      <color indexed="64"/>
      <name val="Arial"/>
      <family val="2"/>
      <charset val="238"/>
    </font>
    <font>
      <sz val="11"/>
      <color indexed="8"/>
      <name val="Calibri"/>
      <family val="2"/>
      <charset val="238"/>
    </font>
    <font>
      <sz val="10"/>
      <color rgb="FFFF0000"/>
      <name val="Arial Narrow"/>
      <family val="2"/>
      <charset val="238"/>
    </font>
    <font>
      <sz val="9"/>
      <name val="Courier New CE"/>
      <charset val="238"/>
    </font>
    <font>
      <b/>
      <sz val="18"/>
      <color theme="3"/>
      <name val="Cambria"/>
      <family val="2"/>
      <charset val="238"/>
      <scheme val="major"/>
    </font>
    <font>
      <sz val="11"/>
      <name val="Arial"/>
      <family val="2"/>
      <charset val="238"/>
    </font>
    <font>
      <sz val="11"/>
      <color theme="0"/>
      <name val="Calibri"/>
      <family val="2"/>
      <charset val="238"/>
      <scheme val="minor"/>
    </font>
    <font>
      <sz val="11"/>
      <color rgb="FF9C0006"/>
      <name val="Calibri"/>
      <family val="2"/>
      <charset val="238"/>
      <scheme val="minor"/>
    </font>
    <font>
      <b/>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rgb="FF00610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b/>
      <sz val="11"/>
      <color rgb="FF3F3F3F"/>
      <name val="Calibri"/>
      <family val="2"/>
      <charset val="238"/>
      <scheme val="minor"/>
    </font>
    <font>
      <b/>
      <sz val="11"/>
      <color theme="1"/>
      <name val="Calibri"/>
      <family val="2"/>
      <charset val="238"/>
      <scheme val="minor"/>
    </font>
    <font>
      <sz val="11"/>
      <color rgb="FFFF0000"/>
      <name val="Calibri"/>
      <family val="2"/>
      <charset val="238"/>
      <scheme val="minor"/>
    </font>
    <font>
      <u/>
      <sz val="10"/>
      <color indexed="12"/>
      <name val="Arial CE"/>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sz val="10"/>
      <color indexed="8"/>
      <name val="Arial"/>
      <family val="2"/>
      <charset val="238"/>
    </font>
    <font>
      <sz val="12"/>
      <name val="Times New Roman"/>
      <family val="1"/>
    </font>
    <font>
      <sz val="10"/>
      <color indexed="8"/>
      <name val="Arial CE"/>
      <family val="2"/>
      <charset val="238"/>
    </font>
    <font>
      <sz val="1"/>
      <color indexed="8"/>
      <name val="Courier"/>
      <family val="1"/>
      <charset val="238"/>
    </font>
    <font>
      <b/>
      <sz val="18"/>
      <color indexed="24"/>
      <name val="Helvetica"/>
      <family val="2"/>
    </font>
    <font>
      <b/>
      <sz val="12"/>
      <color indexed="24"/>
      <name val="Helvetica"/>
      <family val="2"/>
    </font>
    <font>
      <b/>
      <sz val="1"/>
      <color indexed="8"/>
      <name val="Courier"/>
      <family val="1"/>
      <charset val="238"/>
    </font>
    <font>
      <u/>
      <sz val="8.8000000000000007"/>
      <color indexed="12"/>
      <name val="Arial CE"/>
      <charset val="238"/>
    </font>
    <font>
      <sz val="11"/>
      <name val="Arial Narrow CE"/>
      <charset val="238"/>
    </font>
    <font>
      <sz val="8"/>
      <name val="MS Sans Serif"/>
      <family val="2"/>
      <charset val="238"/>
    </font>
    <font>
      <sz val="10"/>
      <name val="Helv"/>
      <charset val="204"/>
    </font>
    <font>
      <sz val="10"/>
      <color indexed="8"/>
      <name val="MS Sans Serif"/>
      <family val="2"/>
      <charset val="238"/>
    </font>
    <font>
      <sz val="10"/>
      <name val="MS Sans Serif"/>
      <family val="2"/>
      <charset val="238"/>
    </font>
    <font>
      <sz val="10"/>
      <color indexed="64"/>
      <name val="Arial"/>
      <family val="2"/>
      <charset val="238"/>
    </font>
    <font>
      <sz val="5"/>
      <name val="Courier New CE"/>
      <family val="3"/>
      <charset val="238"/>
    </font>
    <font>
      <b/>
      <sz val="10"/>
      <name val="Courier New CE"/>
      <family val="3"/>
      <charset val="238"/>
    </font>
    <font>
      <sz val="9"/>
      <name val="Courier New"/>
      <family val="3"/>
      <charset val="238"/>
    </font>
    <font>
      <sz val="10"/>
      <name val="Arial CE"/>
      <family val="2"/>
      <charset val="238"/>
    </font>
    <font>
      <u/>
      <sz val="10"/>
      <color indexed="12"/>
      <name val="Trebuchet MS"/>
      <family val="2"/>
    </font>
    <font>
      <sz val="10"/>
      <color indexed="64"/>
      <name val="Arial"/>
      <family val="2"/>
      <charset val="238"/>
    </font>
    <font>
      <sz val="10"/>
      <name val="Arial"/>
      <family val="2"/>
      <charset val="238"/>
    </font>
    <font>
      <u/>
      <sz val="12"/>
      <name val="Arial Narrow"/>
      <family val="2"/>
      <charset val="238"/>
    </font>
    <font>
      <sz val="11"/>
      <name val="Times New Roman"/>
      <family val="1"/>
      <charset val="1"/>
    </font>
    <font>
      <sz val="10"/>
      <color indexed="64"/>
      <name val="Arial"/>
      <family val="2"/>
      <charset val="238"/>
    </font>
    <font>
      <sz val="10"/>
      <name val="Courier"/>
      <family val="1"/>
      <charset val="238"/>
    </font>
    <font>
      <sz val="10"/>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0"/>
      <name val="Calibri"/>
      <family val="2"/>
    </font>
    <font>
      <sz val="11"/>
      <color indexed="10"/>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sz val="11"/>
      <color indexed="20"/>
      <name val="Calibri"/>
      <family val="2"/>
    </font>
    <font>
      <sz val="11"/>
      <color indexed="17"/>
      <name val="Calibri"/>
      <family val="2"/>
    </font>
    <font>
      <sz val="10"/>
      <name val="Arial Narrow"/>
      <family val="2"/>
      <charset val="238"/>
    </font>
    <font>
      <b/>
      <sz val="14"/>
      <name val="Arial Narrow"/>
      <family val="2"/>
      <charset val="238"/>
    </font>
    <font>
      <b/>
      <sz val="12"/>
      <color indexed="8"/>
      <name val="Arial Narrow"/>
      <family val="2"/>
      <charset val="238"/>
    </font>
    <font>
      <sz val="10"/>
      <color indexed="8"/>
      <name val="Arial Narrow"/>
      <family val="2"/>
      <charset val="238"/>
    </font>
    <font>
      <sz val="10"/>
      <color theme="1"/>
      <name val="Arial"/>
      <family val="2"/>
      <charset val="238"/>
    </font>
    <font>
      <b/>
      <sz val="14"/>
      <color indexed="8"/>
      <name val="Calibri"/>
      <family val="2"/>
      <charset val="238"/>
    </font>
    <font>
      <i/>
      <sz val="14"/>
      <color indexed="8"/>
      <name val="Calibri"/>
      <family val="2"/>
      <charset val="238"/>
    </font>
    <font>
      <i/>
      <sz val="14"/>
      <color indexed="8"/>
      <name val="Arial Narrow"/>
      <family val="2"/>
      <charset val="238"/>
    </font>
  </fonts>
  <fills count="7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43"/>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theme="4" tint="0.79998168889431442"/>
        <bgColor indexed="64"/>
      </patternFill>
    </fill>
    <fill>
      <patternFill patternType="solid">
        <fgColor theme="6" tint="0.39994506668294322"/>
        <bgColor indexed="64"/>
      </patternFill>
    </fill>
    <fill>
      <patternFill patternType="solid">
        <fgColor theme="0" tint="-0.14999847407452621"/>
        <bgColor indexed="64"/>
      </patternFill>
    </fill>
    <fill>
      <patternFill patternType="solid">
        <fgColor indexed="9"/>
        <bgColor indexed="26"/>
      </patternFill>
    </fill>
    <fill>
      <patternFill patternType="solid">
        <fgColor indexed="31"/>
        <bgColor indexed="41"/>
      </patternFill>
    </fill>
    <fill>
      <patternFill patternType="solid">
        <fgColor indexed="27"/>
        <bgColor indexed="42"/>
      </patternFill>
    </fill>
    <fill>
      <patternFill patternType="solid">
        <fgColor indexed="22"/>
        <bgColor indexed="44"/>
      </patternFill>
    </fill>
    <fill>
      <patternFill patternType="solid">
        <fgColor indexed="47"/>
        <bgColor indexed="31"/>
      </patternFill>
    </fill>
    <fill>
      <patternFill patternType="solid">
        <fgColor indexed="49"/>
        <bgColor indexed="40"/>
      </patternFill>
    </fill>
    <fill>
      <patternFill patternType="solid">
        <fgColor indexed="43"/>
        <bgColor indexed="26"/>
      </patternFill>
    </fill>
    <fill>
      <patternFill patternType="solid">
        <fgColor indexed="55"/>
        <bgColor indexed="23"/>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26"/>
        <bgColor indexed="9"/>
      </patternFill>
    </fill>
    <fill>
      <patternFill patternType="solid">
        <fgColor indexed="45"/>
        <bgColor indexed="29"/>
      </patternFill>
    </fill>
    <fill>
      <patternFill patternType="solid">
        <fgColor indexed="42"/>
        <bgColor indexed="27"/>
      </patternFill>
    </fill>
    <fill>
      <patternFill patternType="solid">
        <fgColor theme="9" tint="0.59996337778862885"/>
        <bgColor indexed="64"/>
      </patternFill>
    </fill>
    <fill>
      <patternFill patternType="solid">
        <fgColor theme="9" tint="0.39997558519241921"/>
        <bgColor indexed="64"/>
      </patternFill>
    </fill>
  </fills>
  <borders count="24">
    <border>
      <left/>
      <right/>
      <top/>
      <bottom/>
      <diagonal/>
    </border>
    <border>
      <left/>
      <right/>
      <top/>
      <bottom style="thin">
        <color indexed="64"/>
      </bottom>
      <diagonal/>
    </border>
    <border>
      <left/>
      <right/>
      <top/>
      <bottom style="medium">
        <color indexed="64"/>
      </bottom>
      <diagonal/>
    </border>
    <border>
      <left/>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s>
  <cellStyleXfs count="380">
    <xf numFmtId="0" fontId="0" fillId="0" borderId="0"/>
    <xf numFmtId="0" fontId="11" fillId="0" borderId="0" applyBorder="0"/>
    <xf numFmtId="0" fontId="23" fillId="0" borderId="0"/>
    <xf numFmtId="0" fontId="25" fillId="0" borderId="0"/>
    <xf numFmtId="0" fontId="26" fillId="0" borderId="0"/>
    <xf numFmtId="0" fontId="27" fillId="0" borderId="0"/>
    <xf numFmtId="165" fontId="25" fillId="0" borderId="0" applyFont="0" applyFill="0" applyBorder="0" applyAlignment="0" applyProtection="0"/>
    <xf numFmtId="0" fontId="30" fillId="0" borderId="0" applyNumberFormat="0" applyFill="0" applyBorder="0" applyAlignment="0" applyProtection="0"/>
    <xf numFmtId="0" fontId="23" fillId="0" borderId="0"/>
    <xf numFmtId="0" fontId="11" fillId="0" borderId="0"/>
    <xf numFmtId="0" fontId="23" fillId="0" borderId="0"/>
    <xf numFmtId="0" fontId="7" fillId="0" borderId="0"/>
    <xf numFmtId="0" fontId="31" fillId="0" borderId="0"/>
    <xf numFmtId="166" fontId="11" fillId="0" borderId="0" applyFill="0" applyBorder="0" applyAlignment="0" applyProtection="0"/>
    <xf numFmtId="166" fontId="11" fillId="0" borderId="0" applyFill="0" applyBorder="0" applyAlignment="0" applyProtection="0"/>
    <xf numFmtId="0" fontId="25" fillId="0" borderId="0"/>
    <xf numFmtId="0" fontId="11" fillId="0" borderId="0"/>
    <xf numFmtId="166" fontId="11" fillId="0" borderId="0" applyFont="0" applyFill="0" applyBorder="0" applyAlignment="0" applyProtection="0"/>
    <xf numFmtId="0" fontId="7" fillId="0" borderId="0"/>
    <xf numFmtId="166" fontId="11" fillId="0" borderId="0" applyFont="0" applyFill="0" applyBorder="0" applyAlignment="0" applyProtection="0"/>
    <xf numFmtId="0" fontId="11" fillId="0" borderId="0"/>
    <xf numFmtId="0" fontId="23" fillId="10" borderId="0" applyNumberFormat="0" applyBorder="0" applyAlignment="0" applyProtection="0"/>
    <xf numFmtId="0" fontId="23" fillId="14" borderId="0" applyNumberFormat="0" applyBorder="0" applyAlignment="0" applyProtection="0"/>
    <xf numFmtId="0" fontId="23" fillId="18" borderId="0" applyNumberFormat="0" applyBorder="0" applyAlignment="0" applyProtection="0"/>
    <xf numFmtId="0" fontId="23" fillId="22" borderId="0" applyNumberFormat="0" applyBorder="0" applyAlignment="0" applyProtection="0"/>
    <xf numFmtId="0" fontId="23" fillId="26" borderId="0" applyNumberFormat="0" applyBorder="0" applyAlignment="0" applyProtection="0"/>
    <xf numFmtId="0" fontId="23" fillId="30" borderId="0" applyNumberFormat="0" applyBorder="0" applyAlignment="0" applyProtection="0"/>
    <xf numFmtId="0" fontId="23" fillId="11"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3" fillId="31" borderId="0" applyNumberFormat="0" applyBorder="0" applyAlignment="0" applyProtection="0"/>
    <xf numFmtId="0" fontId="32" fillId="12" borderId="0" applyNumberFormat="0" applyBorder="0" applyAlignment="0" applyProtection="0"/>
    <xf numFmtId="0" fontId="32" fillId="16" borderId="0" applyNumberFormat="0" applyBorder="0" applyAlignment="0" applyProtection="0"/>
    <xf numFmtId="0" fontId="32" fillId="20" borderId="0" applyNumberFormat="0" applyBorder="0" applyAlignment="0" applyProtection="0"/>
    <xf numFmtId="0" fontId="32" fillId="24" borderId="0" applyNumberFormat="0" applyBorder="0" applyAlignment="0" applyProtection="0"/>
    <xf numFmtId="0" fontId="32" fillId="28" borderId="0" applyNumberFormat="0" applyBorder="0" applyAlignment="0" applyProtection="0"/>
    <xf numFmtId="0" fontId="32" fillId="32" borderId="0" applyNumberFormat="0" applyBorder="0" applyAlignment="0" applyProtection="0"/>
    <xf numFmtId="0" fontId="37" fillId="2" borderId="0" applyNumberFormat="0" applyBorder="0" applyAlignment="0" applyProtection="0"/>
    <xf numFmtId="0" fontId="47" fillId="0" borderId="0" applyNumberFormat="0" applyFill="0" applyBorder="0" applyAlignment="0" applyProtection="0">
      <alignment vertical="top"/>
      <protection locked="0"/>
    </xf>
    <xf numFmtId="0" fontId="44" fillId="6" borderId="8" applyNumberFormat="0" applyAlignment="0" applyProtection="0"/>
    <xf numFmtId="0" fontId="38" fillId="0" borderId="4" applyNumberFormat="0" applyFill="0" applyAlignment="0" applyProtection="0"/>
    <xf numFmtId="0" fontId="39" fillId="0" borderId="5" applyNumberFormat="0" applyFill="0" applyAlignment="0" applyProtection="0"/>
    <xf numFmtId="0" fontId="40" fillId="0" borderId="6" applyNumberFormat="0" applyFill="0" applyAlignment="0" applyProtection="0"/>
    <xf numFmtId="0" fontId="40" fillId="0" borderId="0" applyNumberFormat="0" applyFill="0" applyBorder="0" applyAlignment="0" applyProtection="0"/>
    <xf numFmtId="0" fontId="43" fillId="4" borderId="0" applyNumberFormat="0" applyBorder="0" applyAlignment="0" applyProtection="0"/>
    <xf numFmtId="0" fontId="23" fillId="8" borderId="11" applyNumberFormat="0" applyFont="0" applyAlignment="0" applyProtection="0"/>
    <xf numFmtId="0" fontId="46" fillId="0" borderId="0" applyNumberFormat="0" applyFill="0" applyBorder="0" applyAlignment="0" applyProtection="0"/>
    <xf numFmtId="0" fontId="36" fillId="0" borderId="0" applyNumberFormat="0" applyFill="0" applyBorder="0" applyAlignment="0" applyProtection="0"/>
    <xf numFmtId="0" fontId="32" fillId="9" borderId="0" applyNumberFormat="0" applyBorder="0" applyAlignment="0" applyProtection="0"/>
    <xf numFmtId="0" fontId="32" fillId="13" borderId="0" applyNumberFormat="0" applyBorder="0" applyAlignment="0" applyProtection="0"/>
    <xf numFmtId="0" fontId="32" fillId="17" borderId="0" applyNumberFormat="0" applyBorder="0" applyAlignment="0" applyProtection="0"/>
    <xf numFmtId="0" fontId="32" fillId="21" borderId="0" applyNumberFormat="0" applyBorder="0" applyAlignment="0" applyProtection="0"/>
    <xf numFmtId="0" fontId="32" fillId="25" borderId="0" applyNumberFormat="0" applyBorder="0" applyAlignment="0" applyProtection="0"/>
    <xf numFmtId="0" fontId="32" fillId="29" borderId="0" applyNumberFormat="0" applyBorder="0" applyAlignment="0" applyProtection="0"/>
    <xf numFmtId="0" fontId="42" fillId="0" borderId="9" applyNumberFormat="0" applyFill="0" applyAlignment="0" applyProtection="0"/>
    <xf numFmtId="0" fontId="35" fillId="7" borderId="10" applyNumberFormat="0" applyAlignment="0" applyProtection="0"/>
    <xf numFmtId="0" fontId="34" fillId="6" borderId="7" applyNumberFormat="0" applyAlignment="0" applyProtection="0"/>
    <xf numFmtId="0" fontId="33" fillId="3" borderId="0" applyNumberFormat="0" applyBorder="0" applyAlignment="0" applyProtection="0"/>
    <xf numFmtId="0" fontId="41" fillId="5" borderId="7" applyNumberFormat="0" applyAlignment="0" applyProtection="0"/>
    <xf numFmtId="0" fontId="45" fillId="0" borderId="12" applyNumberFormat="0" applyFill="0" applyAlignment="0" applyProtection="0"/>
    <xf numFmtId="0" fontId="26" fillId="0" borderId="0"/>
    <xf numFmtId="0" fontId="26" fillId="0" borderId="0"/>
    <xf numFmtId="0" fontId="25" fillId="0" borderId="0"/>
    <xf numFmtId="0" fontId="7" fillId="0" borderId="0"/>
    <xf numFmtId="0" fontId="11" fillId="0" borderId="0"/>
    <xf numFmtId="0" fontId="26" fillId="0" borderId="0"/>
    <xf numFmtId="0" fontId="7" fillId="0" borderId="0"/>
    <xf numFmtId="0" fontId="31" fillId="0" borderId="0"/>
    <xf numFmtId="0" fontId="26" fillId="0" borderId="0"/>
    <xf numFmtId="0" fontId="7" fillId="0" borderId="0"/>
    <xf numFmtId="0" fontId="11" fillId="0" borderId="0"/>
    <xf numFmtId="0" fontId="62" fillId="0" borderId="0"/>
    <xf numFmtId="0" fontId="27" fillId="33" borderId="0" applyNumberFormat="0" applyBorder="0" applyAlignment="0" applyProtection="0"/>
    <xf numFmtId="0" fontId="27" fillId="34" borderId="0" applyNumberFormat="0" applyBorder="0" applyAlignment="0" applyProtection="0"/>
    <xf numFmtId="0" fontId="27"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27" fillId="36" borderId="0" applyNumberFormat="0" applyBorder="0" applyAlignment="0" applyProtection="0"/>
    <xf numFmtId="0" fontId="27" fillId="39" borderId="0" applyNumberFormat="0" applyBorder="0" applyAlignment="0" applyProtection="0"/>
    <xf numFmtId="0" fontId="27" fillId="42" borderId="0" applyNumberFormat="0" applyBorder="0" applyAlignment="0" applyProtection="0"/>
    <xf numFmtId="0" fontId="48" fillId="43"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48" fillId="44" borderId="0" applyNumberFormat="0" applyBorder="0" applyAlignment="0" applyProtection="0"/>
    <xf numFmtId="0" fontId="48" fillId="45" borderId="0" applyNumberFormat="0" applyBorder="0" applyAlignment="0" applyProtection="0"/>
    <xf numFmtId="0" fontId="48" fillId="46" borderId="0" applyNumberFormat="0" applyBorder="0" applyAlignment="0" applyProtection="0"/>
    <xf numFmtId="0" fontId="48" fillId="50"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48" fillId="44" borderId="0" applyNumberFormat="0" applyBorder="0" applyAlignment="0" applyProtection="0"/>
    <xf numFmtId="0" fontId="48" fillId="45" borderId="0" applyNumberFormat="0" applyBorder="0" applyAlignment="0" applyProtection="0"/>
    <xf numFmtId="0" fontId="48" fillId="53" borderId="0" applyNumberFormat="0" applyBorder="0" applyAlignment="0" applyProtection="0"/>
    <xf numFmtId="0" fontId="59" fillId="34" borderId="0" applyNumberFormat="0" applyBorder="0" applyAlignment="0" applyProtection="0"/>
    <xf numFmtId="0" fontId="58" fillId="47" borderId="18" applyNumberFormat="0" applyAlignment="0" applyProtection="0"/>
    <xf numFmtId="0" fontId="57" fillId="54" borderId="17" applyNumberFormat="0" applyAlignment="0" applyProtection="0"/>
    <xf numFmtId="3" fontId="63" fillId="0" borderId="0" applyFont="0" applyFill="0" applyBorder="0" applyAlignment="0" applyProtection="0"/>
    <xf numFmtId="167" fontId="63" fillId="0" borderId="0" applyFont="0" applyFill="0" applyBorder="0" applyAlignment="0" applyProtection="0"/>
    <xf numFmtId="168" fontId="64" fillId="0" borderId="0">
      <protection locked="0"/>
    </xf>
    <xf numFmtId="169" fontId="61" fillId="0" borderId="0" applyFont="0" applyFill="0" applyBorder="0" applyAlignment="0" applyProtection="0"/>
    <xf numFmtId="170" fontId="61" fillId="0" borderId="0" applyFont="0" applyFill="0" applyBorder="0" applyAlignment="0" applyProtection="0"/>
    <xf numFmtId="0" fontId="55" fillId="0" borderId="0" applyNumberFormat="0" applyFill="0" applyBorder="0" applyAlignment="0" applyProtection="0"/>
    <xf numFmtId="171" fontId="64" fillId="0" borderId="0">
      <protection locked="0"/>
    </xf>
    <xf numFmtId="4" fontId="11" fillId="0" borderId="0" applyNumberFormat="0"/>
    <xf numFmtId="0" fontId="49" fillId="35" borderId="0" applyNumberFormat="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52" fillId="0" borderId="14" applyNumberFormat="0" applyFill="0" applyAlignment="0" applyProtection="0"/>
    <xf numFmtId="0" fontId="52" fillId="0" borderId="0" applyNumberFormat="0" applyFill="0" applyBorder="0" applyAlignment="0" applyProtection="0"/>
    <xf numFmtId="172" fontId="67" fillId="0" borderId="0">
      <protection locked="0"/>
    </xf>
    <xf numFmtId="172" fontId="67" fillId="0" borderId="0">
      <protection locked="0"/>
    </xf>
    <xf numFmtId="0" fontId="68" fillId="0" borderId="0" applyNumberFormat="0" applyFill="0" applyBorder="0" applyAlignment="0" applyProtection="0">
      <alignment vertical="top"/>
      <protection locked="0"/>
    </xf>
    <xf numFmtId="0" fontId="60" fillId="38" borderId="18" applyNumberFormat="0" applyAlignment="0" applyProtection="0"/>
    <xf numFmtId="0" fontId="56" fillId="0" borderId="16" applyNumberFormat="0" applyFill="0" applyAlignment="0" applyProtection="0"/>
    <xf numFmtId="0" fontId="69" fillId="0" borderId="0"/>
    <xf numFmtId="0" fontId="27" fillId="0" borderId="0"/>
    <xf numFmtId="0" fontId="53" fillId="48" borderId="0" applyNumberFormat="0" applyBorder="0" applyAlignment="0" applyProtection="0"/>
    <xf numFmtId="0" fontId="27" fillId="0" borderId="0"/>
    <xf numFmtId="0" fontId="70" fillId="0" borderId="0" applyAlignment="0">
      <alignment vertical="top" wrapText="1"/>
      <protection locked="0"/>
    </xf>
    <xf numFmtId="0" fontId="11" fillId="0" borderId="0"/>
    <xf numFmtId="0" fontId="27" fillId="0" borderId="0"/>
    <xf numFmtId="0" fontId="27" fillId="0" borderId="0"/>
    <xf numFmtId="0" fontId="27" fillId="0" borderId="0"/>
    <xf numFmtId="0" fontId="25" fillId="0" borderId="0" applyNumberFormat="0"/>
    <xf numFmtId="0" fontId="11" fillId="49" borderId="15" applyNumberFormat="0" applyFont="0" applyAlignment="0" applyProtection="0"/>
    <xf numFmtId="0" fontId="50" fillId="47" borderId="13" applyNumberFormat="0" applyAlignment="0" applyProtection="0"/>
    <xf numFmtId="0" fontId="71" fillId="0" borderId="0"/>
    <xf numFmtId="0" fontId="72" fillId="0" borderId="0"/>
    <xf numFmtId="0" fontId="71" fillId="0" borderId="0"/>
    <xf numFmtId="0" fontId="51" fillId="0" borderId="0" applyNumberFormat="0" applyFill="0" applyBorder="0" applyAlignment="0" applyProtection="0"/>
    <xf numFmtId="172" fontId="64" fillId="0" borderId="19">
      <protection locked="0"/>
    </xf>
    <xf numFmtId="173" fontId="73" fillId="0" borderId="0" applyFont="0" applyFill="0" applyBorder="0" applyAlignment="0" applyProtection="0"/>
    <xf numFmtId="166" fontId="69" fillId="0" borderId="0" applyFont="0" applyFill="0" applyBorder="0" applyAlignment="0" applyProtection="0"/>
    <xf numFmtId="165" fontId="69" fillId="0" borderId="0" applyFont="0" applyFill="0" applyBorder="0" applyAlignment="0" applyProtection="0"/>
    <xf numFmtId="174" fontId="61" fillId="0" borderId="0" applyFont="0" applyFill="0" applyBorder="0" applyAlignment="0" applyProtection="0"/>
    <xf numFmtId="175" fontId="61" fillId="0" borderId="0" applyFont="0" applyFill="0" applyBorder="0" applyAlignment="0" applyProtection="0"/>
    <xf numFmtId="0" fontId="54" fillId="0" borderId="0" applyNumberFormat="0" applyFill="0" applyBorder="0" applyAlignment="0" applyProtection="0"/>
    <xf numFmtId="0" fontId="74" fillId="0" borderId="0"/>
    <xf numFmtId="0" fontId="6" fillId="0" borderId="0"/>
    <xf numFmtId="0" fontId="6" fillId="0" borderId="0"/>
    <xf numFmtId="0" fontId="6" fillId="0" borderId="0"/>
    <xf numFmtId="0" fontId="29" fillId="0" borderId="0"/>
    <xf numFmtId="4" fontId="76" fillId="0" borderId="0">
      <alignment horizontal="left" vertical="top"/>
      <protection locked="0"/>
    </xf>
    <xf numFmtId="4" fontId="75" fillId="0" borderId="0">
      <alignment vertical="top"/>
      <protection hidden="1"/>
    </xf>
    <xf numFmtId="4" fontId="76" fillId="0" borderId="0" applyProtection="0">
      <alignment horizontal="left"/>
      <protection locked="0"/>
    </xf>
    <xf numFmtId="4" fontId="77" fillId="55" borderId="0">
      <alignment horizontal="right"/>
      <protection locked="0"/>
    </xf>
    <xf numFmtId="0" fontId="77" fillId="56" borderId="0">
      <protection locked="0"/>
    </xf>
    <xf numFmtId="9" fontId="29" fillId="0" borderId="0" applyFont="0" applyFill="0" applyBorder="0" applyAlignment="0" applyProtection="0"/>
    <xf numFmtId="0" fontId="78" fillId="0" borderId="0"/>
    <xf numFmtId="166"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0" fontId="79" fillId="0" borderId="0" applyNumberFormat="0" applyFill="0" applyBorder="0" applyAlignment="0" applyProtection="0">
      <alignment vertical="top"/>
      <protection locked="0"/>
    </xf>
    <xf numFmtId="0" fontId="23" fillId="0" borderId="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11" fillId="0" borderId="0"/>
    <xf numFmtId="0" fontId="11" fillId="0" borderId="0"/>
    <xf numFmtId="0" fontId="23" fillId="0" borderId="0"/>
    <xf numFmtId="0" fontId="5" fillId="0" borderId="0"/>
    <xf numFmtId="0" fontId="5" fillId="0" borderId="0"/>
    <xf numFmtId="0" fontId="5" fillId="0" borderId="0"/>
    <xf numFmtId="0" fontId="5" fillId="0" borderId="0"/>
    <xf numFmtId="0" fontId="5" fillId="0" borderId="0"/>
    <xf numFmtId="0" fontId="80" fillId="0" borderId="0"/>
    <xf numFmtId="0" fontId="4" fillId="0" borderId="0"/>
    <xf numFmtId="0" fontId="81" fillId="0" borderId="0"/>
    <xf numFmtId="0" fontId="4" fillId="0" borderId="0"/>
    <xf numFmtId="0" fontId="4" fillId="0" borderId="0"/>
    <xf numFmtId="0" fontId="4" fillId="0" borderId="0"/>
    <xf numFmtId="0" fontId="4" fillId="0" borderId="0"/>
    <xf numFmtId="0" fontId="4" fillId="0" borderId="0"/>
    <xf numFmtId="0" fontId="26" fillId="0" borderId="0"/>
    <xf numFmtId="0" fontId="2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78" fillId="0" borderId="0"/>
    <xf numFmtId="4" fontId="83" fillId="0" borderId="0">
      <alignment vertical="top"/>
    </xf>
    <xf numFmtId="0" fontId="11" fillId="0" borderId="0"/>
    <xf numFmtId="0" fontId="84" fillId="0" borderId="0"/>
    <xf numFmtId="0" fontId="99" fillId="0" borderId="23" applyNumberFormat="0" applyFill="0" applyAlignment="0" applyProtection="0"/>
    <xf numFmtId="0" fontId="87" fillId="60" borderId="0" applyNumberFormat="0" applyBorder="0" applyAlignment="0" applyProtection="0"/>
    <xf numFmtId="0" fontId="2" fillId="0" borderId="0"/>
    <xf numFmtId="0" fontId="23" fillId="0" borderId="0"/>
    <xf numFmtId="0" fontId="87" fillId="59" borderId="0" applyNumberFormat="0" applyBorder="0" applyAlignment="0" applyProtection="0"/>
    <xf numFmtId="0" fontId="97" fillId="0" borderId="21" applyNumberFormat="0" applyFill="0" applyAlignment="0" applyProtection="0"/>
    <xf numFmtId="0" fontId="26" fillId="0" borderId="0"/>
    <xf numFmtId="0" fontId="96" fillId="0" borderId="20" applyNumberFormat="0" applyFill="0" applyAlignment="0" applyProtection="0"/>
    <xf numFmtId="0" fontId="88" fillId="63" borderId="0" applyNumberFormat="0" applyBorder="0" applyAlignment="0" applyProtection="0"/>
    <xf numFmtId="0" fontId="2" fillId="0" borderId="0"/>
    <xf numFmtId="0" fontId="23" fillId="0" borderId="0"/>
    <xf numFmtId="0" fontId="2" fillId="0" borderId="0"/>
    <xf numFmtId="0" fontId="88" fillId="61" borderId="0" applyNumberFormat="0" applyBorder="0" applyAlignment="0" applyProtection="0"/>
    <xf numFmtId="0" fontId="87" fillId="59" borderId="0" applyNumberFormat="0" applyBorder="0" applyAlignment="0" applyProtection="0"/>
    <xf numFmtId="0" fontId="86" fillId="0" borderId="0"/>
    <xf numFmtId="0" fontId="11" fillId="0" borderId="0"/>
    <xf numFmtId="44" fontId="27" fillId="0" borderId="0" applyFont="0" applyFill="0" applyBorder="0" applyAlignment="0" applyProtection="0"/>
    <xf numFmtId="0" fontId="23" fillId="0" borderId="0"/>
    <xf numFmtId="0" fontId="87" fillId="61" borderId="0" applyNumberFormat="0" applyBorder="0" applyAlignment="0" applyProtection="0"/>
    <xf numFmtId="164" fontId="11" fillId="0" borderId="0" applyFont="0" applyFill="0" applyBorder="0" applyAlignment="0" applyProtection="0"/>
    <xf numFmtId="0" fontId="90" fillId="0" borderId="16" applyNumberFormat="0" applyFill="0" applyAlignment="0" applyProtection="0"/>
    <xf numFmtId="0" fontId="88" fillId="69" borderId="0" applyNumberFormat="0" applyBorder="0" applyAlignment="0" applyProtection="0"/>
    <xf numFmtId="0" fontId="25" fillId="0" borderId="0"/>
    <xf numFmtId="0" fontId="11" fillId="0" borderId="0"/>
    <xf numFmtId="0" fontId="98" fillId="0" borderId="0" applyNumberFormat="0" applyFill="0" applyBorder="0" applyAlignment="0" applyProtection="0"/>
    <xf numFmtId="9" fontId="86" fillId="0" borderId="0" applyFill="0" applyBorder="0" applyAlignment="0" applyProtection="0"/>
    <xf numFmtId="0" fontId="94" fillId="0" borderId="0" applyNumberFormat="0" applyFill="0" applyBorder="0" applyAlignment="0" applyProtection="0"/>
    <xf numFmtId="0" fontId="11" fillId="0" borderId="0" applyNumberFormat="0" applyFill="0" applyBorder="0" applyAlignment="0" applyProtection="0"/>
    <xf numFmtId="0" fontId="2" fillId="0" borderId="0"/>
    <xf numFmtId="0" fontId="86" fillId="0" borderId="0"/>
    <xf numFmtId="0" fontId="89" fillId="58" borderId="18" applyNumberFormat="0" applyAlignment="0" applyProtection="0"/>
    <xf numFmtId="0" fontId="2" fillId="0" borderId="0"/>
    <xf numFmtId="0" fontId="88" fillId="59" borderId="0" applyNumberFormat="0" applyBorder="0" applyAlignment="0" applyProtection="0"/>
    <xf numFmtId="0" fontId="2" fillId="0" borderId="0"/>
    <xf numFmtId="0" fontId="88" fillId="63" borderId="0" applyNumberFormat="0" applyBorder="0" applyAlignment="0" applyProtection="0"/>
    <xf numFmtId="0" fontId="87" fillId="59" borderId="0" applyNumberFormat="0" applyBorder="0" applyAlignment="0" applyProtection="0"/>
    <xf numFmtId="176" fontId="11" fillId="0" borderId="0" applyFont="0" applyFill="0" applyBorder="0" applyAlignment="0" applyProtection="0"/>
    <xf numFmtId="0" fontId="11" fillId="0" borderId="0"/>
    <xf numFmtId="0" fontId="23" fillId="0" borderId="0"/>
    <xf numFmtId="0" fontId="87" fillId="59" borderId="0" applyNumberFormat="0" applyBorder="0" applyAlignment="0" applyProtection="0"/>
    <xf numFmtId="0" fontId="25" fillId="0" borderId="0"/>
    <xf numFmtId="0" fontId="100" fillId="71" borderId="0" applyNumberFormat="0" applyBorder="0" applyAlignment="0" applyProtection="0"/>
    <xf numFmtId="164" fontId="11" fillId="0" borderId="0" applyFont="0" applyFill="0" applyBorder="0" applyAlignment="0" applyProtection="0"/>
    <xf numFmtId="176" fontId="11" fillId="0" borderId="0" applyFont="0" applyFill="0" applyBorder="0" applyAlignment="0" applyProtection="0"/>
    <xf numFmtId="0" fontId="101" fillId="72" borderId="0" applyNumberFormat="0" applyBorder="0" applyAlignment="0" applyProtection="0"/>
    <xf numFmtId="0" fontId="88" fillId="66" borderId="0" applyNumberFormat="0" applyBorder="0" applyAlignment="0" applyProtection="0"/>
    <xf numFmtId="0" fontId="88" fillId="64" borderId="0" applyNumberFormat="0" applyBorder="0" applyAlignment="0" applyProtection="0"/>
    <xf numFmtId="0" fontId="23" fillId="0" borderId="0"/>
    <xf numFmtId="0" fontId="23" fillId="0" borderId="0"/>
    <xf numFmtId="0" fontId="91" fillId="65" borderId="17" applyNumberFormat="0" applyAlignment="0" applyProtection="0"/>
    <xf numFmtId="0" fontId="87" fillId="60" borderId="0" applyNumberFormat="0" applyBorder="0" applyAlignment="0" applyProtection="0"/>
    <xf numFmtId="0" fontId="98" fillId="0" borderId="22" applyNumberFormat="0" applyFill="0" applyAlignment="0" applyProtection="0"/>
    <xf numFmtId="0" fontId="25" fillId="0" borderId="0"/>
    <xf numFmtId="0" fontId="2" fillId="0" borderId="0"/>
    <xf numFmtId="0" fontId="2" fillId="0" borderId="0"/>
    <xf numFmtId="0" fontId="2" fillId="0" borderId="0"/>
    <xf numFmtId="0" fontId="78" fillId="0" borderId="0"/>
    <xf numFmtId="0" fontId="88" fillId="67" borderId="0" applyNumberFormat="0" applyBorder="0" applyAlignment="0" applyProtection="0"/>
    <xf numFmtId="0" fontId="86" fillId="0" borderId="0"/>
    <xf numFmtId="0" fontId="11" fillId="0" borderId="0"/>
    <xf numFmtId="0" fontId="23" fillId="0" borderId="0"/>
    <xf numFmtId="0" fontId="88" fillId="62" borderId="0" applyNumberFormat="0" applyBorder="0" applyAlignment="0" applyProtection="0"/>
    <xf numFmtId="0" fontId="11" fillId="0" borderId="0" applyNumberFormat="0" applyFill="0" applyBorder="0" applyAlignment="0" applyProtection="0"/>
    <xf numFmtId="0" fontId="87" fillId="61"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6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6" fillId="0" borderId="0"/>
    <xf numFmtId="176" fontId="11" fillId="0" borderId="0" applyFont="0" applyFill="0" applyBorder="0" applyAlignment="0" applyProtection="0"/>
    <xf numFmtId="178" fontId="11" fillId="0" borderId="0" applyFont="0" applyFill="0" applyBorder="0" applyAlignment="0" applyProtection="0"/>
    <xf numFmtId="179" fontId="86" fillId="0" borderId="0" applyFill="0" applyBorder="0" applyAlignment="0" applyProtection="0"/>
    <xf numFmtId="0" fontId="87" fillId="58" borderId="0" applyNumberFormat="0" applyBorder="0" applyAlignment="0" applyProtection="0"/>
    <xf numFmtId="0" fontId="86" fillId="70" borderId="15" applyNumberFormat="0" applyAlignment="0" applyProtection="0"/>
    <xf numFmtId="0" fontId="11" fillId="0" borderId="0"/>
    <xf numFmtId="0" fontId="87" fillId="58" borderId="0" applyNumberFormat="0" applyBorder="0" applyAlignment="0" applyProtection="0"/>
    <xf numFmtId="0" fontId="88" fillId="68" borderId="0" applyNumberFormat="0" applyBorder="0" applyAlignment="0" applyProtection="0"/>
    <xf numFmtId="0" fontId="92" fillId="64" borderId="0" applyNumberFormat="0" applyBorder="0" applyAlignment="0" applyProtection="0"/>
    <xf numFmtId="0" fontId="11" fillId="0" borderId="0"/>
    <xf numFmtId="0" fontId="23" fillId="0" borderId="0"/>
    <xf numFmtId="0" fontId="23" fillId="0" borderId="0"/>
    <xf numFmtId="0" fontId="87" fillId="62" borderId="0" applyNumberFormat="0" applyBorder="0" applyAlignment="0" applyProtection="0"/>
    <xf numFmtId="178" fontId="11" fillId="0" borderId="0" applyFont="0" applyFill="0" applyBorder="0" applyAlignment="0" applyProtection="0"/>
    <xf numFmtId="0" fontId="93" fillId="0" borderId="0" applyNumberFormat="0" applyFill="0" applyBorder="0" applyAlignment="0" applyProtection="0"/>
    <xf numFmtId="0" fontId="88" fillId="63" borderId="0" applyNumberFormat="0" applyBorder="0" applyAlignment="0" applyProtection="0"/>
    <xf numFmtId="0" fontId="95" fillId="0" borderId="0" applyNumberFormat="0" applyFill="0" applyBorder="0" applyAlignment="0" applyProtection="0"/>
    <xf numFmtId="176" fontId="11" fillId="0" borderId="0" applyFont="0" applyFill="0" applyBorder="0" applyAlignment="0" applyProtection="0"/>
    <xf numFmtId="0" fontId="11" fillId="0" borderId="0" applyNumberFormat="0" applyFill="0" applyBorder="0" applyAlignment="0" applyProtection="0"/>
    <xf numFmtId="177" fontId="85" fillId="0" borderId="0"/>
    <xf numFmtId="0" fontId="23" fillId="0" borderId="0"/>
    <xf numFmtId="0" fontId="25" fillId="0" borderId="0"/>
    <xf numFmtId="0" fontId="87" fillId="59" borderId="0" applyNumberFormat="0" applyBorder="0" applyAlignment="0" applyProtection="0"/>
    <xf numFmtId="4" fontId="106" fillId="73" borderId="0">
      <alignment horizontal="right" wrapText="1"/>
      <protection locked="0"/>
    </xf>
  </cellStyleXfs>
  <cellXfs count="231">
    <xf numFmtId="0" fontId="0" fillId="0" borderId="0" xfId="0"/>
    <xf numFmtId="0" fontId="9" fillId="0" borderId="0" xfId="0" applyFont="1"/>
    <xf numFmtId="0" fontId="9" fillId="0" borderId="0" xfId="0" applyFont="1" applyAlignment="1">
      <alignment wrapText="1"/>
    </xf>
    <xf numFmtId="0" fontId="9" fillId="0" borderId="0" xfId="0" applyFont="1" applyAlignment="1">
      <alignment vertical="center"/>
    </xf>
    <xf numFmtId="0" fontId="10" fillId="0" borderId="0" xfId="0" applyFont="1" applyAlignment="1">
      <alignment horizontal="justify" vertical="center"/>
    </xf>
    <xf numFmtId="0" fontId="8" fillId="0" borderId="0" xfId="0" applyFont="1" applyAlignment="1">
      <alignment wrapText="1"/>
    </xf>
    <xf numFmtId="0" fontId="8" fillId="0" borderId="0" xfId="0" applyFont="1" applyAlignment="1">
      <alignment horizontal="left" vertical="center" indent="1"/>
    </xf>
    <xf numFmtId="0" fontId="12" fillId="0" borderId="0" xfId="0" applyFont="1"/>
    <xf numFmtId="0" fontId="12" fillId="0" borderId="0" xfId="0" applyFont="1" applyAlignment="1">
      <alignment vertical="center"/>
    </xf>
    <xf numFmtId="0" fontId="12" fillId="0" borderId="0" xfId="0" applyFont="1" applyAlignment="1">
      <alignment horizontal="left" vertical="center" indent="1"/>
    </xf>
    <xf numFmtId="0" fontId="12" fillId="0" borderId="0" xfId="0" applyFont="1" applyAlignment="1">
      <alignment horizontal="justify" vertical="center"/>
    </xf>
    <xf numFmtId="0" fontId="13" fillId="0" borderId="0" xfId="0" applyFont="1" applyAlignment="1">
      <alignment wrapText="1"/>
    </xf>
    <xf numFmtId="0" fontId="14" fillId="0" borderId="0" xfId="0" applyFont="1" applyAlignment="1">
      <alignment wrapText="1"/>
    </xf>
    <xf numFmtId="0" fontId="14" fillId="0" borderId="0" xfId="0" applyFont="1" applyAlignment="1">
      <alignment horizontal="right"/>
    </xf>
    <xf numFmtId="0" fontId="19" fillId="0" borderId="0" xfId="0" applyFont="1"/>
    <xf numFmtId="0" fontId="20" fillId="0" borderId="0" xfId="0" applyFont="1"/>
    <xf numFmtId="0" fontId="17" fillId="0" borderId="0" xfId="0" applyFont="1"/>
    <xf numFmtId="0" fontId="18" fillId="0" borderId="0" xfId="0" applyFont="1" applyAlignment="1"/>
    <xf numFmtId="0" fontId="14" fillId="0" borderId="0" xfId="0" quotePrefix="1" applyFont="1" applyAlignment="1">
      <alignment wrapText="1"/>
    </xf>
    <xf numFmtId="0" fontId="18" fillId="0" borderId="0" xfId="0" applyFont="1" applyAlignment="1">
      <alignment wrapText="1"/>
    </xf>
    <xf numFmtId="0" fontId="21" fillId="0" borderId="3" xfId="0" applyFont="1" applyBorder="1"/>
    <xf numFmtId="0" fontId="21" fillId="0" borderId="3" xfId="0" applyFont="1" applyBorder="1" applyAlignment="1">
      <alignment wrapText="1"/>
    </xf>
    <xf numFmtId="4" fontId="21" fillId="0" borderId="3" xfId="0" applyNumberFormat="1" applyFont="1" applyBorder="1"/>
    <xf numFmtId="49" fontId="16" fillId="0" borderId="0" xfId="144" applyNumberFormat="1" applyFont="1" applyFill="1" applyAlignment="1">
      <alignment wrapText="1"/>
    </xf>
    <xf numFmtId="0" fontId="13" fillId="0" borderId="0" xfId="0" applyFont="1" applyAlignment="1">
      <alignment vertical="center"/>
    </xf>
    <xf numFmtId="0" fontId="21" fillId="0" borderId="0" xfId="0" applyFont="1"/>
    <xf numFmtId="0" fontId="21" fillId="0" borderId="0" xfId="0" applyFont="1" applyAlignment="1">
      <alignment horizontal="center"/>
    </xf>
    <xf numFmtId="0" fontId="21" fillId="0" borderId="0" xfId="0" applyFont="1" applyAlignment="1">
      <alignment horizontal="left" wrapText="1" indent="1"/>
    </xf>
    <xf numFmtId="0" fontId="21" fillId="0" borderId="1" xfId="0" applyFont="1" applyBorder="1" applyAlignment="1">
      <alignment horizontal="center"/>
    </xf>
    <xf numFmtId="0" fontId="21" fillId="0" borderId="1" xfId="0" applyFont="1" applyBorder="1"/>
    <xf numFmtId="4" fontId="21" fillId="0" borderId="0" xfId="0" applyNumberFormat="1" applyFont="1"/>
    <xf numFmtId="4" fontId="21" fillId="0" borderId="1" xfId="0" applyNumberFormat="1" applyFont="1" applyBorder="1"/>
    <xf numFmtId="0" fontId="22" fillId="0" borderId="0" xfId="0" applyNumberFormat="1" applyFont="1" applyFill="1" applyAlignment="1"/>
    <xf numFmtId="0" fontId="13" fillId="0" borderId="0" xfId="0" applyFont="1" applyFill="1"/>
    <xf numFmtId="49" fontId="15" fillId="0" borderId="0" xfId="0" applyNumberFormat="1" applyFont="1" applyFill="1" applyAlignment="1">
      <alignment wrapText="1"/>
    </xf>
    <xf numFmtId="0" fontId="21" fillId="0" borderId="0" xfId="0" applyFont="1" applyAlignment="1">
      <alignment horizontal="right" wrapText="1"/>
    </xf>
    <xf numFmtId="0" fontId="13" fillId="0" borderId="0" xfId="0" applyFont="1"/>
    <xf numFmtId="0" fontId="13" fillId="0" borderId="0" xfId="0" applyFont="1" applyAlignment="1">
      <alignment horizontal="left" vertical="center" indent="1"/>
    </xf>
    <xf numFmtId="0" fontId="13" fillId="0" borderId="0" xfId="0" applyFont="1" applyAlignment="1">
      <alignment horizontal="justify" vertical="center"/>
    </xf>
    <xf numFmtId="0" fontId="21" fillId="0" borderId="0" xfId="0" quotePrefix="1" applyFont="1" applyAlignment="1">
      <alignment wrapText="1"/>
    </xf>
    <xf numFmtId="0" fontId="14" fillId="0" borderId="0" xfId="0" applyFont="1" applyAlignment="1">
      <alignment horizontal="justify" vertical="center"/>
    </xf>
    <xf numFmtId="0" fontId="14" fillId="0" borderId="0" xfId="0" applyFont="1"/>
    <xf numFmtId="0" fontId="24" fillId="0" borderId="0" xfId="0" applyFont="1" applyAlignment="1">
      <alignment horizontal="justify" vertical="center"/>
    </xf>
    <xf numFmtId="49" fontId="15" fillId="0" borderId="0" xfId="172" applyNumberFormat="1" applyFont="1" applyFill="1" applyAlignment="1" applyProtection="1">
      <alignment horizontal="right" vertical="top" wrapText="1"/>
    </xf>
    <xf numFmtId="0" fontId="16" fillId="0" borderId="0" xfId="179" applyFont="1" applyAlignment="1">
      <alignment horizontal="center"/>
    </xf>
    <xf numFmtId="0" fontId="2" fillId="0" borderId="0" xfId="0" applyFont="1" applyFill="1"/>
    <xf numFmtId="0" fontId="2" fillId="0" borderId="0" xfId="0" applyFont="1" applyFill="1" applyAlignment="1">
      <alignment vertical="top"/>
    </xf>
    <xf numFmtId="0" fontId="2" fillId="0" borderId="0" xfId="0" applyFont="1" applyFill="1" applyAlignment="1">
      <alignment wrapText="1"/>
    </xf>
    <xf numFmtId="0" fontId="2" fillId="0" borderId="0" xfId="0" applyFont="1" applyFill="1" applyAlignment="1">
      <alignment horizontal="left" vertical="top" wrapText="1"/>
    </xf>
    <xf numFmtId="0" fontId="2" fillId="0" borderId="0" xfId="0" applyFont="1" applyFill="1" applyAlignment="1">
      <alignment horizontal="left" indent="1"/>
    </xf>
    <xf numFmtId="4" fontId="15" fillId="57" borderId="0" xfId="235" applyFont="1" applyFill="1" applyBorder="1" applyAlignment="1">
      <alignment vertical="top" wrapText="1"/>
    </xf>
    <xf numFmtId="4" fontId="16" fillId="0" borderId="0" xfId="235" applyFont="1" applyAlignment="1">
      <alignment horizontal="justify" vertical="center"/>
    </xf>
    <xf numFmtId="0" fontId="16" fillId="0" borderId="0" xfId="241" applyFont="1" applyFill="1" applyAlignment="1">
      <alignment horizontal="right"/>
    </xf>
    <xf numFmtId="4" fontId="16" fillId="0" borderId="0" xfId="235" applyFont="1">
      <alignment vertical="top"/>
    </xf>
    <xf numFmtId="4" fontId="16" fillId="0" borderId="0" xfId="235" applyFont="1" applyAlignment="1">
      <alignment horizontal="justify" vertical="top"/>
    </xf>
    <xf numFmtId="4" fontId="15" fillId="0" borderId="0" xfId="235" applyFont="1" applyFill="1" applyBorder="1" applyAlignment="1">
      <alignment vertical="top" wrapText="1"/>
    </xf>
    <xf numFmtId="1" fontId="15" fillId="0" borderId="0" xfId="1" applyNumberFormat="1" applyFont="1" applyFill="1" applyAlignment="1">
      <alignment horizontal="center" vertical="top"/>
    </xf>
    <xf numFmtId="0" fontId="16" fillId="0" borderId="0" xfId="0" applyFont="1" applyAlignment="1">
      <alignment horizontal="center" vertical="top"/>
    </xf>
    <xf numFmtId="0" fontId="16" fillId="0" borderId="0" xfId="0" applyFont="1" applyFill="1" applyAlignment="1">
      <alignment horizontal="right"/>
    </xf>
    <xf numFmtId="0" fontId="16" fillId="0" borderId="0" xfId="0" applyFont="1" applyFill="1"/>
    <xf numFmtId="49" fontId="16" fillId="0" borderId="0" xfId="0" applyNumberFormat="1" applyFont="1" applyFill="1" applyAlignment="1">
      <alignment wrapText="1"/>
    </xf>
    <xf numFmtId="0" fontId="28" fillId="0" borderId="0" xfId="0" applyFont="1" applyAlignment="1">
      <alignment vertical="top"/>
    </xf>
    <xf numFmtId="0" fontId="16" fillId="0" borderId="0" xfId="0" applyNumberFormat="1" applyFont="1" applyFill="1" applyAlignment="1"/>
    <xf numFmtId="0" fontId="16" fillId="0" borderId="0" xfId="0" applyNumberFormat="1" applyFont="1" applyFill="1" applyAlignment="1">
      <alignment wrapText="1"/>
    </xf>
    <xf numFmtId="0" fontId="16" fillId="0" borderId="0" xfId="225" applyFont="1" applyFill="1" applyAlignment="1">
      <alignment horizontal="center"/>
    </xf>
    <xf numFmtId="0" fontId="16" fillId="0" borderId="0" xfId="0" applyFont="1" applyFill="1" applyAlignment="1">
      <alignment horizontal="center" vertical="top"/>
    </xf>
    <xf numFmtId="49" fontId="16" fillId="0" borderId="0" xfId="5" quotePrefix="1" applyNumberFormat="1" applyFont="1" applyFill="1" applyAlignment="1">
      <alignment horizontal="justify" vertical="top" wrapText="1"/>
    </xf>
    <xf numFmtId="176" fontId="16" fillId="0" borderId="0" xfId="0" applyNumberFormat="1" applyFont="1" applyFill="1" applyAlignment="1">
      <alignment horizontal="center" vertical="top"/>
    </xf>
    <xf numFmtId="4" fontId="16" fillId="0" borderId="0" xfId="235" applyFont="1" applyAlignment="1">
      <alignment horizontal="right" vertical="top"/>
    </xf>
    <xf numFmtId="0" fontId="16" fillId="0" borderId="1" xfId="0" applyFont="1" applyBorder="1"/>
    <xf numFmtId="0" fontId="15" fillId="0" borderId="1" xfId="0" applyFont="1" applyBorder="1" applyAlignment="1">
      <alignment horizontal="center" wrapText="1"/>
    </xf>
    <xf numFmtId="0" fontId="15" fillId="0" borderId="1" xfId="0" applyFont="1" applyBorder="1" applyAlignment="1">
      <alignment wrapText="1"/>
    </xf>
    <xf numFmtId="0" fontId="16" fillId="0" borderId="1" xfId="0" applyFont="1" applyBorder="1" applyAlignment="1">
      <alignment horizontal="center"/>
    </xf>
    <xf numFmtId="4" fontId="102" fillId="0" borderId="1" xfId="0" applyNumberFormat="1" applyFont="1" applyBorder="1" applyAlignment="1">
      <alignment horizontal="center"/>
    </xf>
    <xf numFmtId="0" fontId="15" fillId="0" borderId="0" xfId="0" applyFont="1" applyAlignment="1">
      <alignment horizontal="center"/>
    </xf>
    <xf numFmtId="0" fontId="16" fillId="0" borderId="0" xfId="0" applyFont="1" applyAlignment="1">
      <alignment horizontal="justify" vertical="center"/>
    </xf>
    <xf numFmtId="0" fontId="103" fillId="0" borderId="0" xfId="0" applyFont="1" applyAlignment="1"/>
    <xf numFmtId="0" fontId="16" fillId="0" borderId="0" xfId="0" applyFont="1" applyFill="1" applyAlignment="1">
      <alignment vertical="center"/>
    </xf>
    <xf numFmtId="0" fontId="16" fillId="0" borderId="0" xfId="0" applyFont="1" applyFill="1" applyAlignment="1">
      <alignment horizontal="left" indent="1"/>
    </xf>
    <xf numFmtId="0" fontId="16" fillId="0" borderId="0" xfId="0" applyFont="1" applyAlignment="1">
      <alignment horizontal="left" vertical="top" wrapText="1"/>
    </xf>
    <xf numFmtId="4" fontId="16" fillId="0" borderId="0" xfId="188" applyNumberFormat="1" applyFont="1" applyFill="1"/>
    <xf numFmtId="0" fontId="16" fillId="0" borderId="0" xfId="0" applyFont="1" applyAlignment="1">
      <alignment horizontal="left" indent="1"/>
    </xf>
    <xf numFmtId="4" fontId="16" fillId="0" borderId="0" xfId="0" applyNumberFormat="1" applyFont="1" applyFill="1"/>
    <xf numFmtId="3" fontId="16" fillId="0" borderId="0" xfId="225" applyNumberFormat="1" applyFont="1" applyFill="1" applyAlignment="1">
      <alignment horizontal="center"/>
    </xf>
    <xf numFmtId="0" fontId="16" fillId="0" borderId="0" xfId="0" applyFont="1" applyFill="1" applyAlignment="1">
      <alignment wrapText="1"/>
    </xf>
    <xf numFmtId="0" fontId="102" fillId="0" borderId="0" xfId="0" applyFont="1" applyAlignment="1">
      <alignment horizontal="center" vertical="top"/>
    </xf>
    <xf numFmtId="0" fontId="102" fillId="0" borderId="0" xfId="0" applyFont="1" applyAlignment="1">
      <alignment vertical="top"/>
    </xf>
    <xf numFmtId="0" fontId="15" fillId="0" borderId="0" xfId="0" applyFont="1" applyFill="1" applyAlignment="1">
      <alignment wrapText="1"/>
    </xf>
    <xf numFmtId="0" fontId="16" fillId="0" borderId="0" xfId="0" applyFont="1" applyAlignment="1">
      <alignment horizontal="left" vertical="top"/>
    </xf>
    <xf numFmtId="0" fontId="16" fillId="0" borderId="2" xfId="0" applyFont="1" applyBorder="1"/>
    <xf numFmtId="0" fontId="16" fillId="0" borderId="2" xfId="0" applyFont="1" applyBorder="1" applyAlignment="1">
      <alignment wrapText="1"/>
    </xf>
    <xf numFmtId="0" fontId="16" fillId="0" borderId="0" xfId="0" applyFont="1"/>
    <xf numFmtId="0" fontId="16" fillId="0" borderId="0" xfId="0" applyFont="1" applyAlignment="1">
      <alignment wrapText="1"/>
    </xf>
    <xf numFmtId="0" fontId="103" fillId="0" borderId="0" xfId="0" applyFont="1" applyAlignment="1">
      <alignment horizontal="right"/>
    </xf>
    <xf numFmtId="4" fontId="16" fillId="0" borderId="0" xfId="0" applyNumberFormat="1" applyFont="1" applyFill="1" applyAlignment="1">
      <alignment horizontal="right"/>
    </xf>
    <xf numFmtId="0" fontId="16" fillId="0" borderId="0" xfId="0" applyFont="1" applyAlignment="1"/>
    <xf numFmtId="4" fontId="16" fillId="0" borderId="0" xfId="0" applyNumberFormat="1" applyFont="1" applyAlignment="1">
      <alignment horizontal="right"/>
    </xf>
    <xf numFmtId="4" fontId="16" fillId="0" borderId="0" xfId="0" applyNumberFormat="1" applyFont="1"/>
    <xf numFmtId="0" fontId="16" fillId="57" borderId="0" xfId="0" applyFont="1" applyFill="1" applyAlignment="1">
      <alignment horizontal="center" vertical="top"/>
    </xf>
    <xf numFmtId="4" fontId="16" fillId="57" borderId="0" xfId="235" applyFont="1" applyFill="1" applyAlignment="1">
      <alignment horizontal="justify" vertical="top"/>
    </xf>
    <xf numFmtId="4" fontId="16" fillId="57" borderId="0" xfId="235" applyFont="1" applyFill="1">
      <alignment vertical="top"/>
    </xf>
    <xf numFmtId="0" fontId="16" fillId="57" borderId="0" xfId="241" applyFont="1" applyFill="1" applyAlignment="1">
      <alignment horizontal="right"/>
    </xf>
    <xf numFmtId="0" fontId="16" fillId="57" borderId="0" xfId="225" applyFont="1" applyFill="1" applyAlignment="1">
      <alignment horizontal="center"/>
    </xf>
    <xf numFmtId="4" fontId="16" fillId="57" borderId="0" xfId="188" applyNumberFormat="1" applyFont="1" applyFill="1"/>
    <xf numFmtId="0" fontId="16" fillId="57" borderId="0" xfId="234" applyFont="1" applyFill="1"/>
    <xf numFmtId="0" fontId="16" fillId="57" borderId="0" xfId="0" applyFont="1" applyFill="1" applyAlignment="1">
      <alignment horizontal="left" vertical="top" wrapText="1"/>
    </xf>
    <xf numFmtId="0" fontId="16" fillId="57" borderId="0" xfId="0" applyFont="1" applyFill="1" applyAlignment="1">
      <alignment wrapText="1"/>
    </xf>
    <xf numFmtId="0" fontId="16" fillId="57" borderId="0" xfId="0" applyFont="1" applyFill="1"/>
    <xf numFmtId="0" fontId="16" fillId="57" borderId="0" xfId="0" applyFont="1" applyFill="1" applyAlignment="1">
      <alignment horizontal="left" indent="1"/>
    </xf>
    <xf numFmtId="0" fontId="16" fillId="57" borderId="0" xfId="0" applyFont="1" applyFill="1" applyAlignment="1">
      <alignment vertical="top" wrapText="1"/>
    </xf>
    <xf numFmtId="0" fontId="16" fillId="57" borderId="0" xfId="0" applyFont="1" applyFill="1" applyAlignment="1">
      <alignment horizontal="right"/>
    </xf>
    <xf numFmtId="4" fontId="16" fillId="57" borderId="0" xfId="0" applyNumberFormat="1" applyFont="1" applyFill="1"/>
    <xf numFmtId="0" fontId="16" fillId="57" borderId="0" xfId="253" applyFont="1" applyFill="1" applyAlignment="1">
      <alignment horizontal="left" vertical="top" wrapText="1"/>
    </xf>
    <xf numFmtId="0" fontId="16" fillId="57" borderId="0" xfId="253" applyFont="1" applyFill="1" applyAlignment="1">
      <alignment horizontal="left"/>
    </xf>
    <xf numFmtId="0" fontId="16" fillId="57" borderId="0" xfId="253" applyFont="1" applyFill="1" applyAlignment="1">
      <alignment horizontal="center"/>
    </xf>
    <xf numFmtId="0" fontId="16" fillId="57" borderId="0" xfId="0" applyNumberFormat="1" applyFont="1" applyFill="1" applyAlignment="1">
      <alignment wrapText="1"/>
    </xf>
    <xf numFmtId="0" fontId="16" fillId="57" borderId="0" xfId="0" applyNumberFormat="1" applyFont="1" applyFill="1" applyAlignment="1"/>
    <xf numFmtId="0" fontId="107" fillId="0" borderId="0" xfId="0" applyFont="1"/>
    <xf numFmtId="0" fontId="18" fillId="0" borderId="0" xfId="0" applyFont="1"/>
    <xf numFmtId="0" fontId="18" fillId="0" borderId="0" xfId="0" applyFont="1" applyAlignment="1">
      <alignment horizontal="right" wrapText="1"/>
    </xf>
    <xf numFmtId="4" fontId="18" fillId="0" borderId="0" xfId="0" applyNumberFormat="1" applyFont="1"/>
    <xf numFmtId="0" fontId="107" fillId="0" borderId="0" xfId="0" applyFont="1" applyAlignment="1">
      <alignment vertical="center"/>
    </xf>
    <xf numFmtId="0" fontId="107" fillId="0" borderId="0" xfId="0" applyFont="1" applyAlignment="1">
      <alignment horizontal="left" vertical="center" indent="1"/>
    </xf>
    <xf numFmtId="0" fontId="107" fillId="0" borderId="0" xfId="0" applyFont="1" applyAlignment="1">
      <alignment horizontal="justify" vertical="center"/>
    </xf>
    <xf numFmtId="0" fontId="108" fillId="0" borderId="0" xfId="0" applyFont="1"/>
    <xf numFmtId="0" fontId="109" fillId="0" borderId="0" xfId="0" applyFont="1"/>
    <xf numFmtId="0" fontId="109" fillId="0" borderId="0" xfId="0" applyFont="1" applyAlignment="1">
      <alignment horizontal="right" wrapText="1"/>
    </xf>
    <xf numFmtId="4" fontId="109" fillId="0" borderId="0" xfId="0" applyNumberFormat="1" applyFont="1"/>
    <xf numFmtId="0" fontId="108" fillId="0" borderId="0" xfId="0" applyFont="1" applyAlignment="1">
      <alignment vertical="center"/>
    </xf>
    <xf numFmtId="0" fontId="108" fillId="0" borderId="0" xfId="0" applyFont="1" applyAlignment="1">
      <alignment horizontal="left" vertical="center" indent="1"/>
    </xf>
    <xf numFmtId="0" fontId="108" fillId="0" borderId="0" xfId="0" applyFont="1" applyAlignment="1">
      <alignment horizontal="justify" vertical="center"/>
    </xf>
    <xf numFmtId="0" fontId="109" fillId="0" borderId="0" xfId="0" applyFont="1" applyFill="1" applyAlignment="1">
      <alignment horizontal="right" wrapText="1"/>
    </xf>
    <xf numFmtId="0" fontId="109" fillId="0" borderId="0" xfId="0" applyFont="1" applyFill="1" applyAlignment="1">
      <alignment wrapText="1"/>
    </xf>
    <xf numFmtId="0" fontId="21" fillId="0" borderId="0" xfId="0" applyFont="1" applyAlignment="1">
      <alignment horizontal="left" wrapText="1"/>
    </xf>
    <xf numFmtId="0" fontId="21" fillId="0" borderId="1" xfId="0" applyFont="1" applyBorder="1" applyAlignment="1">
      <alignment horizontal="left" wrapText="1" indent="1"/>
    </xf>
    <xf numFmtId="0" fontId="21" fillId="0" borderId="1" xfId="0" applyFont="1" applyFill="1" applyBorder="1" applyAlignment="1">
      <alignment wrapText="1"/>
    </xf>
    <xf numFmtId="0" fontId="21" fillId="0" borderId="1" xfId="0" applyFont="1" applyBorder="1" applyAlignment="1">
      <alignment wrapText="1"/>
    </xf>
    <xf numFmtId="0" fontId="109" fillId="0" borderId="0" xfId="0" applyFont="1" applyAlignment="1">
      <alignment wrapText="1"/>
    </xf>
    <xf numFmtId="10" fontId="21" fillId="74" borderId="1" xfId="0" applyNumberFormat="1" applyFont="1" applyFill="1" applyBorder="1" applyAlignment="1" applyProtection="1">
      <alignment wrapText="1"/>
      <protection locked="0"/>
    </xf>
    <xf numFmtId="0" fontId="105" fillId="0" borderId="1" xfId="0" applyFont="1" applyBorder="1" applyAlignment="1" applyProtection="1">
      <alignment wrapText="1"/>
      <protection locked="0"/>
    </xf>
    <xf numFmtId="0" fontId="16" fillId="0" borderId="0" xfId="0" applyFont="1" applyFill="1" applyAlignment="1" applyProtection="1">
      <alignment horizontal="right" vertical="center"/>
      <protection locked="0"/>
    </xf>
    <xf numFmtId="0" fontId="16" fillId="0" borderId="0" xfId="0" applyFont="1" applyFill="1" applyAlignment="1" applyProtection="1">
      <alignment horizontal="right"/>
      <protection locked="0"/>
    </xf>
    <xf numFmtId="4" fontId="16" fillId="0" borderId="0" xfId="235" applyFont="1" applyProtection="1">
      <alignment vertical="top"/>
      <protection locked="0"/>
    </xf>
    <xf numFmtId="0" fontId="16" fillId="0" borderId="0" xfId="234" applyFont="1" applyProtection="1">
      <protection locked="0"/>
    </xf>
    <xf numFmtId="4" fontId="16" fillId="57" borderId="0" xfId="235" applyFont="1" applyFill="1" applyProtection="1">
      <alignment vertical="top"/>
      <protection locked="0"/>
    </xf>
    <xf numFmtId="0" fontId="16" fillId="57" borderId="0" xfId="234" applyFont="1" applyFill="1" applyProtection="1">
      <protection locked="0"/>
    </xf>
    <xf numFmtId="4" fontId="15" fillId="57" borderId="0" xfId="235" applyFont="1" applyFill="1" applyBorder="1" applyAlignment="1" applyProtection="1">
      <alignment horizontal="right" wrapText="1"/>
      <protection locked="0"/>
    </xf>
    <xf numFmtId="0" fontId="16" fillId="57" borderId="0" xfId="0" applyFont="1" applyFill="1" applyProtection="1">
      <protection locked="0"/>
    </xf>
    <xf numFmtId="0" fontId="16" fillId="57" borderId="0" xfId="0" applyFont="1" applyFill="1" applyAlignment="1" applyProtection="1">
      <alignment horizontal="left" indent="1"/>
      <protection locked="0"/>
    </xf>
    <xf numFmtId="4" fontId="15" fillId="0" borderId="0" xfId="235" applyFont="1" applyFill="1" applyBorder="1" applyAlignment="1" applyProtection="1">
      <alignment horizontal="right" wrapText="1"/>
      <protection locked="0"/>
    </xf>
    <xf numFmtId="0" fontId="16" fillId="57" borderId="0" xfId="253" applyFont="1" applyFill="1" applyAlignment="1" applyProtection="1">
      <alignment horizontal="center"/>
      <protection locked="0"/>
    </xf>
    <xf numFmtId="0" fontId="16" fillId="57" borderId="0" xfId="253" applyFont="1" applyFill="1" applyAlignment="1" applyProtection="1">
      <alignment vertical="top"/>
      <protection locked="0"/>
    </xf>
    <xf numFmtId="0" fontId="102" fillId="0" borderId="0" xfId="0" applyFont="1" applyAlignment="1" applyProtection="1">
      <alignment vertical="top"/>
      <protection locked="0"/>
    </xf>
    <xf numFmtId="0" fontId="16" fillId="0" borderId="0" xfId="0" applyFont="1" applyAlignment="1" applyProtection="1">
      <alignment horizontal="center" vertical="top"/>
      <protection locked="0"/>
    </xf>
    <xf numFmtId="0" fontId="16" fillId="0" borderId="0" xfId="0" applyFont="1" applyFill="1" applyProtection="1">
      <protection locked="0"/>
    </xf>
    <xf numFmtId="0" fontId="16" fillId="0" borderId="0" xfId="0" applyNumberFormat="1" applyFont="1" applyFill="1" applyAlignment="1" applyProtection="1">
      <protection locked="0"/>
    </xf>
    <xf numFmtId="0" fontId="16" fillId="0" borderId="0" xfId="0" applyFont="1" applyAlignment="1" applyProtection="1">
      <alignment horizontal="left" indent="1"/>
      <protection locked="0"/>
    </xf>
    <xf numFmtId="0" fontId="16" fillId="0" borderId="2" xfId="0" applyFont="1" applyBorder="1" applyProtection="1">
      <protection locked="0"/>
    </xf>
    <xf numFmtId="0" fontId="16" fillId="0" borderId="0" xfId="0" applyFont="1" applyProtection="1">
      <protection locked="0"/>
    </xf>
    <xf numFmtId="0" fontId="102" fillId="0" borderId="1" xfId="0" applyFont="1" applyBorder="1" applyAlignment="1" applyProtection="1">
      <alignment horizontal="center"/>
      <protection locked="0"/>
    </xf>
    <xf numFmtId="4" fontId="16" fillId="0" borderId="0" xfId="188" applyNumberFormat="1" applyFont="1" applyFill="1" applyProtection="1">
      <protection locked="0"/>
    </xf>
    <xf numFmtId="4" fontId="16" fillId="0" borderId="0" xfId="0" applyNumberFormat="1" applyFont="1" applyFill="1" applyProtection="1">
      <protection locked="0"/>
    </xf>
    <xf numFmtId="4" fontId="16" fillId="57" borderId="0" xfId="188" applyNumberFormat="1" applyFont="1" applyFill="1" applyProtection="1">
      <protection locked="0"/>
    </xf>
    <xf numFmtId="4" fontId="16" fillId="57" borderId="0" xfId="0" applyNumberFormat="1" applyFont="1" applyFill="1" applyProtection="1">
      <protection locked="0"/>
    </xf>
    <xf numFmtId="176" fontId="16" fillId="0" borderId="0" xfId="0" applyNumberFormat="1" applyFont="1" applyFill="1" applyAlignment="1" applyProtection="1">
      <alignment horizontal="center" vertical="top"/>
      <protection locked="0"/>
    </xf>
    <xf numFmtId="0" fontId="14" fillId="0" borderId="1" xfId="0" applyFont="1" applyBorder="1" applyProtection="1"/>
    <xf numFmtId="0" fontId="104" fillId="0" borderId="1" xfId="0" applyFont="1" applyBorder="1" applyAlignment="1" applyProtection="1">
      <alignment horizontal="center" wrapText="1"/>
    </xf>
    <xf numFmtId="0" fontId="104" fillId="0" borderId="1" xfId="0" applyFont="1" applyBorder="1" applyAlignment="1" applyProtection="1">
      <alignment wrapText="1"/>
    </xf>
    <xf numFmtId="0" fontId="14" fillId="0" borderId="1" xfId="0" applyFont="1" applyBorder="1" applyAlignment="1" applyProtection="1">
      <alignment horizontal="center"/>
    </xf>
    <xf numFmtId="4" fontId="105" fillId="0" borderId="1" xfId="0" applyNumberFormat="1" applyFont="1" applyBorder="1" applyAlignment="1" applyProtection="1">
      <alignment horizontal="center"/>
    </xf>
    <xf numFmtId="0" fontId="24" fillId="0" borderId="0" xfId="0" applyFont="1" applyAlignment="1" applyProtection="1">
      <alignment horizontal="justify" vertical="center"/>
    </xf>
    <xf numFmtId="0" fontId="14" fillId="0" borderId="0" xfId="0" applyFont="1" applyProtection="1"/>
    <xf numFmtId="0" fontId="104" fillId="0" borderId="0" xfId="0" applyFont="1" applyAlignment="1" applyProtection="1">
      <alignment horizontal="center"/>
    </xf>
    <xf numFmtId="0" fontId="14" fillId="0" borderId="0" xfId="0" applyFont="1" applyAlignment="1" applyProtection="1">
      <alignment horizontal="justify" vertical="center"/>
    </xf>
    <xf numFmtId="0" fontId="18" fillId="0" borderId="0" xfId="0" applyFont="1" applyAlignment="1" applyProtection="1"/>
    <xf numFmtId="0" fontId="14" fillId="0" borderId="0" xfId="0" applyFont="1" applyFill="1" applyAlignment="1" applyProtection="1">
      <alignment vertical="center"/>
    </xf>
    <xf numFmtId="0" fontId="14" fillId="0" borderId="0" xfId="0" applyFont="1" applyFill="1" applyProtection="1"/>
    <xf numFmtId="0" fontId="14" fillId="0" borderId="0" xfId="0" applyFont="1" applyFill="1" applyAlignment="1" applyProtection="1">
      <alignment horizontal="left" indent="1"/>
    </xf>
    <xf numFmtId="0" fontId="16" fillId="0" borderId="0" xfId="0" applyFont="1" applyFill="1" applyProtection="1"/>
    <xf numFmtId="1" fontId="15" fillId="0" borderId="0" xfId="1" applyNumberFormat="1" applyFont="1" applyFill="1" applyAlignment="1" applyProtection="1">
      <alignment horizontal="center" vertical="top"/>
    </xf>
    <xf numFmtId="49" fontId="15" fillId="0" borderId="0" xfId="0" applyNumberFormat="1" applyFont="1" applyFill="1" applyAlignment="1" applyProtection="1">
      <alignment wrapText="1"/>
    </xf>
    <xf numFmtId="0" fontId="16" fillId="0" borderId="0" xfId="0" applyFont="1" applyFill="1" applyAlignment="1" applyProtection="1">
      <alignment horizontal="right"/>
    </xf>
    <xf numFmtId="0" fontId="1" fillId="0" borderId="0" xfId="0" applyFont="1" applyAlignment="1" applyProtection="1">
      <alignment horizontal="left" vertical="top" wrapText="1"/>
    </xf>
    <xf numFmtId="0" fontId="14" fillId="0" borderId="0" xfId="0" applyFont="1" applyAlignment="1" applyProtection="1">
      <alignment horizontal="center" vertical="top"/>
    </xf>
    <xf numFmtId="0" fontId="16" fillId="0" borderId="0" xfId="0" applyFont="1" applyAlignment="1" applyProtection="1">
      <alignment horizontal="center" vertical="top"/>
    </xf>
    <xf numFmtId="4" fontId="16" fillId="0" borderId="0" xfId="235" applyFont="1" applyAlignment="1" applyProtection="1">
      <alignment horizontal="justify" vertical="top"/>
    </xf>
    <xf numFmtId="0" fontId="16" fillId="0" borderId="0" xfId="225" applyFont="1" applyFill="1" applyAlignment="1" applyProtection="1">
      <alignment horizontal="center"/>
    </xf>
    <xf numFmtId="4" fontId="1" fillId="0" borderId="0" xfId="188" applyNumberFormat="1" applyFont="1" applyFill="1" applyProtection="1"/>
    <xf numFmtId="0" fontId="16" fillId="57" borderId="0" xfId="0" applyFont="1" applyFill="1" applyProtection="1"/>
    <xf numFmtId="1" fontId="15" fillId="57" borderId="0" xfId="1" applyNumberFormat="1" applyFont="1" applyFill="1" applyAlignment="1" applyProtection="1">
      <alignment horizontal="center" vertical="top"/>
    </xf>
    <xf numFmtId="4" fontId="16" fillId="57" borderId="0" xfId="235" applyFont="1" applyFill="1" applyAlignment="1" applyProtection="1">
      <alignment horizontal="justify" vertical="top"/>
    </xf>
    <xf numFmtId="0" fontId="16" fillId="57" borderId="0" xfId="241" applyFont="1" applyFill="1" applyAlignment="1" applyProtection="1">
      <alignment horizontal="right"/>
    </xf>
    <xf numFmtId="0" fontId="16" fillId="57" borderId="0" xfId="225" applyFont="1" applyFill="1" applyAlignment="1" applyProtection="1">
      <alignment horizontal="center"/>
    </xf>
    <xf numFmtId="4" fontId="1" fillId="57" borderId="0" xfId="188" applyNumberFormat="1" applyFont="1" applyFill="1" applyProtection="1"/>
    <xf numFmtId="0" fontId="16" fillId="0" borderId="0" xfId="241" applyFont="1" applyFill="1" applyAlignment="1" applyProtection="1">
      <alignment horizontal="right"/>
    </xf>
    <xf numFmtId="0" fontId="1" fillId="0" borderId="0" xfId="0" applyFont="1" applyAlignment="1" applyProtection="1">
      <alignment horizontal="left" indent="1"/>
    </xf>
    <xf numFmtId="0" fontId="1" fillId="0" borderId="0" xfId="0" quotePrefix="1" applyFont="1" applyFill="1" applyAlignment="1" applyProtection="1">
      <alignment horizontal="left" wrapText="1"/>
    </xf>
    <xf numFmtId="4" fontId="1" fillId="0" borderId="0" xfId="0" applyNumberFormat="1" applyFont="1" applyAlignment="1" applyProtection="1">
      <alignment horizontal="right"/>
    </xf>
    <xf numFmtId="0" fontId="0" fillId="0" borderId="0" xfId="0" applyAlignment="1" applyProtection="1">
      <alignment horizontal="right"/>
    </xf>
    <xf numFmtId="3" fontId="0" fillId="0" borderId="0" xfId="0" applyNumberFormat="1" applyAlignment="1" applyProtection="1">
      <alignment horizontal="right"/>
    </xf>
    <xf numFmtId="4" fontId="0" fillId="0" borderId="0" xfId="0" applyNumberFormat="1" applyAlignment="1" applyProtection="1">
      <alignment horizontal="right"/>
    </xf>
    <xf numFmtId="0" fontId="0" fillId="0" borderId="0" xfId="0" applyAlignment="1" applyProtection="1">
      <alignment horizontal="right" vertical="top"/>
    </xf>
    <xf numFmtId="0" fontId="0" fillId="0" borderId="0" xfId="0" applyAlignment="1" applyProtection="1">
      <alignment horizontal="left" wrapText="1"/>
    </xf>
    <xf numFmtId="0" fontId="14" fillId="0" borderId="0" xfId="0" applyFont="1" applyAlignment="1" applyProtection="1">
      <alignment horizontal="left" vertical="top"/>
    </xf>
    <xf numFmtId="0" fontId="14" fillId="0" borderId="2" xfId="0" applyFont="1" applyBorder="1" applyProtection="1"/>
    <xf numFmtId="0" fontId="14" fillId="0" borderId="2" xfId="0" applyFont="1" applyBorder="1" applyAlignment="1" applyProtection="1">
      <alignment wrapText="1"/>
    </xf>
    <xf numFmtId="0" fontId="14" fillId="0" borderId="0" xfId="0" applyFont="1" applyAlignment="1" applyProtection="1">
      <alignment wrapText="1"/>
    </xf>
    <xf numFmtId="0" fontId="18" fillId="0" borderId="0" xfId="0" applyFont="1" applyAlignment="1" applyProtection="1">
      <alignment horizontal="right"/>
    </xf>
    <xf numFmtId="4" fontId="1" fillId="0" borderId="0" xfId="0" applyNumberFormat="1" applyFont="1" applyFill="1" applyAlignment="1" applyProtection="1">
      <alignment horizontal="right"/>
    </xf>
    <xf numFmtId="0" fontId="14" fillId="0" borderId="0" xfId="0" applyFont="1" applyAlignment="1" applyProtection="1"/>
    <xf numFmtId="4" fontId="14" fillId="0" borderId="0" xfId="0" applyNumberFormat="1" applyFont="1" applyAlignment="1" applyProtection="1">
      <alignment horizontal="right"/>
    </xf>
    <xf numFmtId="0" fontId="22" fillId="0" borderId="0" xfId="0" applyNumberFormat="1" applyFont="1" applyFill="1" applyAlignment="1" applyProtection="1"/>
    <xf numFmtId="4" fontId="14" fillId="0" borderId="0" xfId="0" applyNumberFormat="1" applyFont="1" applyProtection="1"/>
    <xf numFmtId="0" fontId="14" fillId="0" borderId="0" xfId="0" applyFont="1" applyFill="1" applyAlignment="1" applyProtection="1">
      <alignment horizontal="right" vertical="center"/>
      <protection locked="0"/>
    </xf>
    <xf numFmtId="0" fontId="0" fillId="0" borderId="0" xfId="0" applyAlignment="1" applyProtection="1">
      <alignment horizontal="right"/>
      <protection locked="0"/>
    </xf>
    <xf numFmtId="0" fontId="14" fillId="0" borderId="2" xfId="0" applyFont="1" applyBorder="1" applyProtection="1">
      <protection locked="0"/>
    </xf>
    <xf numFmtId="0" fontId="14" fillId="0" borderId="0" xfId="0" applyFont="1" applyProtection="1">
      <protection locked="0"/>
    </xf>
    <xf numFmtId="0" fontId="105" fillId="0" borderId="1" xfId="0" applyFont="1" applyBorder="1" applyAlignment="1" applyProtection="1">
      <alignment horizontal="center"/>
      <protection locked="0"/>
    </xf>
    <xf numFmtId="0" fontId="14" fillId="0" borderId="0" xfId="0" applyFont="1" applyFill="1" applyProtection="1">
      <protection locked="0"/>
    </xf>
    <xf numFmtId="4" fontId="1" fillId="0" borderId="0" xfId="188" applyNumberFormat="1" applyFont="1" applyFill="1" applyProtection="1">
      <protection locked="0"/>
    </xf>
    <xf numFmtId="4" fontId="1" fillId="57" borderId="0" xfId="188" applyNumberFormat="1" applyFont="1" applyFill="1" applyProtection="1">
      <protection locked="0"/>
    </xf>
    <xf numFmtId="4" fontId="1" fillId="73" borderId="0" xfId="379" applyNumberFormat="1" applyFont="1" applyProtection="1">
      <alignment horizontal="right" wrapText="1"/>
      <protection locked="0"/>
    </xf>
    <xf numFmtId="4" fontId="0" fillId="0" borderId="0" xfId="0" applyNumberFormat="1" applyAlignment="1" applyProtection="1">
      <alignment horizontal="right"/>
      <protection locked="0"/>
    </xf>
    <xf numFmtId="0" fontId="15" fillId="0" borderId="0" xfId="11" applyFont="1" applyAlignment="1" applyProtection="1">
      <alignment vertical="top" wrapText="1"/>
    </xf>
    <xf numFmtId="0" fontId="16" fillId="0" borderId="0" xfId="11" applyFont="1" applyAlignment="1" applyProtection="1">
      <alignment wrapText="1"/>
    </xf>
    <xf numFmtId="0" fontId="16" fillId="0" borderId="0" xfId="11" applyFont="1" applyAlignment="1" applyProtection="1">
      <alignment vertical="top" wrapText="1"/>
    </xf>
    <xf numFmtId="49" fontId="15" fillId="0" borderId="0" xfId="11" applyNumberFormat="1" applyFont="1" applyFill="1" applyAlignment="1" applyProtection="1">
      <alignment horizontal="right" vertical="top" wrapText="1"/>
    </xf>
    <xf numFmtId="0" fontId="82" fillId="0" borderId="0" xfId="11" applyFont="1" applyAlignment="1" applyProtection="1">
      <alignment vertical="top" wrapText="1"/>
    </xf>
    <xf numFmtId="0" fontId="16" fillId="0" borderId="0" xfId="11" applyFont="1" applyFill="1" applyAlignment="1" applyProtection="1">
      <alignment vertical="top" wrapText="1"/>
    </xf>
    <xf numFmtId="0" fontId="16" fillId="0" borderId="0" xfId="172" applyFont="1" applyAlignment="1" applyProtection="1">
      <alignment horizontal="right" wrapText="1"/>
    </xf>
    <xf numFmtId="0" fontId="16" fillId="0" borderId="0" xfId="172" applyFont="1" applyAlignment="1" applyProtection="1">
      <alignment wrapText="1"/>
    </xf>
  </cellXfs>
  <cellStyles count="380">
    <cellStyle name="_204_CPM_KLJUČAV,ŽELEZOKRIVNICA" xfId="73" xr:uid="{00000000-0005-0000-0000-000000000000}"/>
    <cellStyle name="20 % – Poudarek1 2" xfId="21" xr:uid="{00000000-0005-0000-0000-000001000000}"/>
    <cellStyle name="20 % – Poudarek2 2" xfId="22" xr:uid="{00000000-0005-0000-0000-000002000000}"/>
    <cellStyle name="20 % – Poudarek3 2" xfId="23" xr:uid="{00000000-0005-0000-0000-000003000000}"/>
    <cellStyle name="20 % – Poudarek4 2" xfId="24" xr:uid="{00000000-0005-0000-0000-000004000000}"/>
    <cellStyle name="20 % – Poudarek5 2" xfId="25" xr:uid="{00000000-0005-0000-0000-000005000000}"/>
    <cellStyle name="20 % – Poudarek6 2" xfId="26" xr:uid="{00000000-0005-0000-0000-000006000000}"/>
    <cellStyle name="20% - Accent1" xfId="74" xr:uid="{00000000-0005-0000-0000-000007000000}"/>
    <cellStyle name="20% - Accent2" xfId="75" xr:uid="{00000000-0005-0000-0000-000008000000}"/>
    <cellStyle name="20% - Accent3" xfId="76" xr:uid="{00000000-0005-0000-0000-000009000000}"/>
    <cellStyle name="20% - Accent4" xfId="77" xr:uid="{00000000-0005-0000-0000-00000A000000}"/>
    <cellStyle name="20% - Accent5" xfId="78" xr:uid="{00000000-0005-0000-0000-00000B000000}"/>
    <cellStyle name="20% - Accent6" xfId="79" xr:uid="{00000000-0005-0000-0000-00000C000000}"/>
    <cellStyle name="20% - Colore 1" xfId="362" xr:uid="{00000000-0005-0000-0000-00000D000000}"/>
    <cellStyle name="20% - Colore 2" xfId="378" xr:uid="{00000000-0005-0000-0000-00000E000000}"/>
    <cellStyle name="20% - Colore 3" xfId="251" xr:uid="{00000000-0005-0000-0000-00000F000000}"/>
    <cellStyle name="20% - Colore 4" xfId="359" xr:uid="{00000000-0005-0000-0000-000010000000}"/>
    <cellStyle name="20% - Colore 5" xfId="288" xr:uid="{00000000-0005-0000-0000-000011000000}"/>
    <cellStyle name="20% - Colore 6" xfId="242" xr:uid="{00000000-0005-0000-0000-000012000000}"/>
    <cellStyle name="40 % – Poudarek1 2" xfId="27" xr:uid="{00000000-0005-0000-0000-000013000000}"/>
    <cellStyle name="40 % – Poudarek2 2" xfId="28" xr:uid="{00000000-0005-0000-0000-000014000000}"/>
    <cellStyle name="40 % – Poudarek3 2" xfId="29" xr:uid="{00000000-0005-0000-0000-000015000000}"/>
    <cellStyle name="40 % – Poudarek4 2" xfId="30" xr:uid="{00000000-0005-0000-0000-000016000000}"/>
    <cellStyle name="40 % – Poudarek5 2" xfId="31" xr:uid="{00000000-0005-0000-0000-000017000000}"/>
    <cellStyle name="40 % – Poudarek6 2" xfId="32" xr:uid="{00000000-0005-0000-0000-000018000000}"/>
    <cellStyle name="40% - Accent1" xfId="80" xr:uid="{00000000-0005-0000-0000-000019000000}"/>
    <cellStyle name="40% - Accent2" xfId="81" xr:uid="{00000000-0005-0000-0000-00001A000000}"/>
    <cellStyle name="40% - Accent3" xfId="82" xr:uid="{00000000-0005-0000-0000-00001B000000}"/>
    <cellStyle name="40% - Accent4" xfId="83" xr:uid="{00000000-0005-0000-0000-00001C000000}"/>
    <cellStyle name="40% - Accent5" xfId="84" xr:uid="{00000000-0005-0000-0000-00001D000000}"/>
    <cellStyle name="40% - Accent6" xfId="85" xr:uid="{00000000-0005-0000-0000-00001E000000}"/>
    <cellStyle name="40% - Colore 1" xfId="256" xr:uid="{00000000-0005-0000-0000-00001F000000}"/>
    <cellStyle name="40% - Colore 2" xfId="277" xr:uid="{00000000-0005-0000-0000-000020000000}"/>
    <cellStyle name="40% - Colore 3" xfId="273" xr:uid="{00000000-0005-0000-0000-000021000000}"/>
    <cellStyle name="40% - Colore 4" xfId="301" xr:uid="{00000000-0005-0000-0000-000022000000}"/>
    <cellStyle name="40% - Colore 5" xfId="239" xr:uid="{00000000-0005-0000-0000-000023000000}"/>
    <cellStyle name="40% - Colore 6" xfId="368" xr:uid="{00000000-0005-0000-0000-000024000000}"/>
    <cellStyle name="60 % – Poudarek1 2" xfId="33" xr:uid="{00000000-0005-0000-0000-000025000000}"/>
    <cellStyle name="60 % – Poudarek2 2" xfId="34" xr:uid="{00000000-0005-0000-0000-000026000000}"/>
    <cellStyle name="60 % – Poudarek3 2" xfId="35" xr:uid="{00000000-0005-0000-0000-000027000000}"/>
    <cellStyle name="60 % – Poudarek4 2" xfId="36" xr:uid="{00000000-0005-0000-0000-000028000000}"/>
    <cellStyle name="60 % – Poudarek5 2" xfId="37" xr:uid="{00000000-0005-0000-0000-000029000000}"/>
    <cellStyle name="60 % – Poudarek6 2" xfId="38" xr:uid="{00000000-0005-0000-0000-00002A000000}"/>
    <cellStyle name="60% - Accent1" xfId="86" xr:uid="{00000000-0005-0000-0000-00002B000000}"/>
    <cellStyle name="60% - Accent2" xfId="87" xr:uid="{00000000-0005-0000-0000-00002C000000}"/>
    <cellStyle name="60% - Accent3" xfId="88" xr:uid="{00000000-0005-0000-0000-00002D000000}"/>
    <cellStyle name="60% - Accent4" xfId="89" xr:uid="{00000000-0005-0000-0000-00002E000000}"/>
    <cellStyle name="60% - Accent5" xfId="90" xr:uid="{00000000-0005-0000-0000-00002F000000}"/>
    <cellStyle name="60% - Accent6" xfId="91" xr:uid="{00000000-0005-0000-0000-000030000000}"/>
    <cellStyle name="60% - Colore 1" xfId="272" xr:uid="{00000000-0005-0000-0000-000031000000}"/>
    <cellStyle name="60% - Colore 2" xfId="270" xr:uid="{00000000-0005-0000-0000-000032000000}"/>
    <cellStyle name="60% - Colore 3" xfId="284" xr:uid="{00000000-0005-0000-0000-000033000000}"/>
    <cellStyle name="60% - Colore 4" xfId="250" xr:uid="{00000000-0005-0000-0000-000034000000}"/>
    <cellStyle name="60% - Colore 5" xfId="246" xr:uid="{00000000-0005-0000-0000-000035000000}"/>
    <cellStyle name="60% - Colore 6" xfId="299" xr:uid="{00000000-0005-0000-0000-000036000000}"/>
    <cellStyle name="Accent1" xfId="92" xr:uid="{00000000-0005-0000-0000-000037000000}"/>
    <cellStyle name="Accent2" xfId="93" xr:uid="{00000000-0005-0000-0000-000038000000}"/>
    <cellStyle name="Accent3" xfId="94" xr:uid="{00000000-0005-0000-0000-000039000000}"/>
    <cellStyle name="Accent4" xfId="95" xr:uid="{00000000-0005-0000-0000-00003A000000}"/>
    <cellStyle name="Accent5" xfId="96" xr:uid="{00000000-0005-0000-0000-00003B000000}"/>
    <cellStyle name="Accent6" xfId="97" xr:uid="{00000000-0005-0000-0000-00003C000000}"/>
    <cellStyle name="Bad" xfId="98" xr:uid="{00000000-0005-0000-0000-00003D000000}"/>
    <cellStyle name="Calcolo" xfId="268" xr:uid="{00000000-0005-0000-0000-00003E000000}"/>
    <cellStyle name="Calculation" xfId="99" xr:uid="{00000000-0005-0000-0000-00003F000000}"/>
    <cellStyle name="Cella collegata" xfId="258" xr:uid="{00000000-0005-0000-0000-000040000000}"/>
    <cellStyle name="Cella da controllare" xfId="287" xr:uid="{00000000-0005-0000-0000-000041000000}"/>
    <cellStyle name="CENA" xfId="379" xr:uid="{00000000-0005-0000-0000-000042000000}"/>
    <cellStyle name="Check Cell" xfId="100" xr:uid="{00000000-0005-0000-0000-000043000000}"/>
    <cellStyle name="Colore 1" xfId="338" xr:uid="{00000000-0005-0000-0000-000044000000}"/>
    <cellStyle name="Colore 2" xfId="283" xr:uid="{00000000-0005-0000-0000-000045000000}"/>
    <cellStyle name="Colore 3" xfId="295" xr:uid="{00000000-0005-0000-0000-000046000000}"/>
    <cellStyle name="Colore 4" xfId="363" xr:uid="{00000000-0005-0000-0000-000047000000}"/>
    <cellStyle name="Colore 5" xfId="371" xr:uid="{00000000-0005-0000-0000-000048000000}"/>
    <cellStyle name="Colore 6" xfId="259" xr:uid="{00000000-0005-0000-0000-000049000000}"/>
    <cellStyle name="Comma 2" xfId="274" xr:uid="{00000000-0005-0000-0000-00004A000000}"/>
    <cellStyle name="Comma 3" xfId="356" xr:uid="{00000000-0005-0000-0000-00004B000000}"/>
    <cellStyle name="Comma 3 2" xfId="157" xr:uid="{00000000-0005-0000-0000-00004C000000}"/>
    <cellStyle name="Comma 3 2 2" xfId="281" xr:uid="{00000000-0005-0000-0000-00004D000000}"/>
    <cellStyle name="Comma 3 3" xfId="158" xr:uid="{00000000-0005-0000-0000-00004E000000}"/>
    <cellStyle name="Comma 3 4" xfId="159" xr:uid="{00000000-0005-0000-0000-00004F000000}"/>
    <cellStyle name="Comma 4" xfId="373" xr:uid="{00000000-0005-0000-0000-000050000000}"/>
    <cellStyle name="Comma 4 2" xfId="160" xr:uid="{00000000-0005-0000-0000-000051000000}"/>
    <cellStyle name="Comma 4 3" xfId="161" xr:uid="{00000000-0005-0000-0000-000052000000}"/>
    <cellStyle name="Comma 4 4" xfId="162" xr:uid="{00000000-0005-0000-0000-000053000000}"/>
    <cellStyle name="Comma 5 2" xfId="163" xr:uid="{00000000-0005-0000-0000-000054000000}"/>
    <cellStyle name="Comma 6 2" xfId="164" xr:uid="{00000000-0005-0000-0000-000055000000}"/>
    <cellStyle name="Comma0" xfId="101" xr:uid="{00000000-0005-0000-0000-000056000000}"/>
    <cellStyle name="Currency0" xfId="102" xr:uid="{00000000-0005-0000-0000-000057000000}"/>
    <cellStyle name="Date" xfId="103" xr:uid="{00000000-0005-0000-0000-000058000000}"/>
    <cellStyle name="Dezimal [0]_Tabelle1" xfId="104" xr:uid="{00000000-0005-0000-0000-000059000000}"/>
    <cellStyle name="Dezimal_Tabelle1" xfId="105" xr:uid="{00000000-0005-0000-0000-00005A000000}"/>
    <cellStyle name="Dobro 2" xfId="39" xr:uid="{00000000-0005-0000-0000-00005B000000}"/>
    <cellStyle name="Euro" xfId="369" xr:uid="{00000000-0005-0000-0000-00005C000000}"/>
    <cellStyle name="Euro 2" xfId="358" xr:uid="{00000000-0005-0000-0000-00005D000000}"/>
    <cellStyle name="Euro 3" xfId="357" xr:uid="{00000000-0005-0000-0000-00005E000000}"/>
    <cellStyle name="Excel Built-in Normal" xfId="5" xr:uid="{00000000-0005-0000-0000-00005F000000}"/>
    <cellStyle name="Explanatory Text" xfId="106" xr:uid="{00000000-0005-0000-0000-000060000000}"/>
    <cellStyle name="Fixed" xfId="107" xr:uid="{00000000-0005-0000-0000-000061000000}"/>
    <cellStyle name="general" xfId="108" xr:uid="{00000000-0005-0000-0000-000062000000}"/>
    <cellStyle name="Good" xfId="109" xr:uid="{00000000-0005-0000-0000-000063000000}"/>
    <cellStyle name="Heading 1" xfId="110" xr:uid="{00000000-0005-0000-0000-000064000000}"/>
    <cellStyle name="Heading 2" xfId="111" xr:uid="{00000000-0005-0000-0000-000065000000}"/>
    <cellStyle name="Heading 3" xfId="112" xr:uid="{00000000-0005-0000-0000-000066000000}"/>
    <cellStyle name="Heading 4" xfId="113" xr:uid="{00000000-0005-0000-0000-000067000000}"/>
    <cellStyle name="Heading1" xfId="114" xr:uid="{00000000-0005-0000-0000-000068000000}"/>
    <cellStyle name="Heading2" xfId="115" xr:uid="{00000000-0005-0000-0000-000069000000}"/>
    <cellStyle name="Hiperpovezava 2" xfId="40" xr:uid="{00000000-0005-0000-0000-00006A000000}"/>
    <cellStyle name="Hiperpovezava 2 2" xfId="165" xr:uid="{00000000-0005-0000-0000-00006B000000}"/>
    <cellStyle name="Hyperlink_008_Boracom_Hajdina" xfId="116" xr:uid="{00000000-0005-0000-0000-00006C000000}"/>
    <cellStyle name="Input" xfId="117" xr:uid="{00000000-0005-0000-0000-00006D000000}"/>
    <cellStyle name="Izhod 2" xfId="41" xr:uid="{00000000-0005-0000-0000-00006E000000}"/>
    <cellStyle name="KOMENTAR" xfId="151" xr:uid="{00000000-0005-0000-0000-00006F000000}"/>
    <cellStyle name="Linked Cell" xfId="118" xr:uid="{00000000-0005-0000-0000-000070000000}"/>
    <cellStyle name="Naslov" xfId="7" builtinId="15" customBuiltin="1"/>
    <cellStyle name="Naslov 1 2" xfId="42" xr:uid="{00000000-0005-0000-0000-000072000000}"/>
    <cellStyle name="Naslov 2 2" xfId="43" xr:uid="{00000000-0005-0000-0000-000073000000}"/>
    <cellStyle name="Naslov 3 2" xfId="44" xr:uid="{00000000-0005-0000-0000-000074000000}"/>
    <cellStyle name="Naslov 4 2" xfId="45" xr:uid="{00000000-0005-0000-0000-000075000000}"/>
    <cellStyle name="Naslov 5" xfId="147" xr:uid="{00000000-0005-0000-0000-000076000000}"/>
    <cellStyle name="Navadno" xfId="0" builtinId="0"/>
    <cellStyle name="Navadno 10" xfId="146" xr:uid="{00000000-0005-0000-0000-000078000000}"/>
    <cellStyle name="Navadno 10 2" xfId="377" xr:uid="{00000000-0005-0000-0000-000079000000}"/>
    <cellStyle name="Navadno 10 4 4" xfId="188" xr:uid="{00000000-0005-0000-0000-00007A000000}"/>
    <cellStyle name="Navadno 11" xfId="179" xr:uid="{00000000-0005-0000-0000-00007B000000}"/>
    <cellStyle name="Navadno 11 2" xfId="225" xr:uid="{00000000-0005-0000-0000-00007C000000}"/>
    <cellStyle name="Navadno 11 3" xfId="203" xr:uid="{00000000-0005-0000-0000-00007D000000}"/>
    <cellStyle name="Navadno 11 4" xfId="253" xr:uid="{00000000-0005-0000-0000-00007E000000}"/>
    <cellStyle name="Navadno 12" xfId="180" xr:uid="{00000000-0005-0000-0000-00007F000000}"/>
    <cellStyle name="Navadno 12 2" xfId="226" xr:uid="{00000000-0005-0000-0000-000080000000}"/>
    <cellStyle name="Navadno 12 2 2" xfId="347" xr:uid="{00000000-0005-0000-0000-000081000000}"/>
    <cellStyle name="Navadno 12 3" xfId="204" xr:uid="{00000000-0005-0000-0000-000082000000}"/>
    <cellStyle name="Navadno 12 3 2" xfId="327" xr:uid="{00000000-0005-0000-0000-000083000000}"/>
    <cellStyle name="Navadno 12 4" xfId="307" xr:uid="{00000000-0005-0000-0000-000084000000}"/>
    <cellStyle name="Navadno 13" xfId="234" xr:uid="{00000000-0005-0000-0000-000085000000}"/>
    <cellStyle name="Navadno 14" xfId="237" xr:uid="{00000000-0005-0000-0000-000086000000}"/>
    <cellStyle name="Navadno 14 2" xfId="355" xr:uid="{00000000-0005-0000-0000-000087000000}"/>
    <cellStyle name="Navadno 15" xfId="241" xr:uid="{00000000-0005-0000-0000-000088000000}"/>
    <cellStyle name="Navadno 2" xfId="3" xr:uid="{00000000-0005-0000-0000-000089000000}"/>
    <cellStyle name="Navadno 2 2" xfId="11" xr:uid="{00000000-0005-0000-0000-00008A000000}"/>
    <cellStyle name="Navadno 2 2 10" xfId="236" xr:uid="{00000000-0005-0000-0000-00008B000000}"/>
    <cellStyle name="Navadno 2 2 11" xfId="247" xr:uid="{00000000-0005-0000-0000-00008C000000}"/>
    <cellStyle name="Navadno 2 2 12" xfId="296" xr:uid="{00000000-0005-0000-0000-00008D000000}"/>
    <cellStyle name="Navadno 2 2 2" xfId="18" xr:uid="{00000000-0005-0000-0000-00008E000000}"/>
    <cellStyle name="Navadno 2 2 2 2" xfId="68" xr:uid="{00000000-0005-0000-0000-00008F000000}"/>
    <cellStyle name="Navadno 2 2 2 2 2" xfId="177" xr:uid="{00000000-0005-0000-0000-000090000000}"/>
    <cellStyle name="Navadno 2 2 2 2 2 2" xfId="223" xr:uid="{00000000-0005-0000-0000-000091000000}"/>
    <cellStyle name="Navadno 2 2 2 2 2 2 2" xfId="345" xr:uid="{00000000-0005-0000-0000-000092000000}"/>
    <cellStyle name="Navadno 2 2 2 2 2 3" xfId="201" xr:uid="{00000000-0005-0000-0000-000093000000}"/>
    <cellStyle name="Navadno 2 2 2 2 2 3 2" xfId="325" xr:uid="{00000000-0005-0000-0000-000094000000}"/>
    <cellStyle name="Navadno 2 2 2 2 2 4" xfId="305" xr:uid="{00000000-0005-0000-0000-000095000000}"/>
    <cellStyle name="Navadno 2 2 2 2 3" xfId="185" xr:uid="{00000000-0005-0000-0000-000096000000}"/>
    <cellStyle name="Navadno 2 2 2 2 3 2" xfId="231" xr:uid="{00000000-0005-0000-0000-000097000000}"/>
    <cellStyle name="Navadno 2 2 2 2 3 2 2" xfId="351" xr:uid="{00000000-0005-0000-0000-000098000000}"/>
    <cellStyle name="Navadno 2 2 2 2 3 3" xfId="209" xr:uid="{00000000-0005-0000-0000-000099000000}"/>
    <cellStyle name="Navadno 2 2 2 2 3 3 2" xfId="331" xr:uid="{00000000-0005-0000-0000-00009A000000}"/>
    <cellStyle name="Navadno 2 2 2 2 3 4" xfId="311" xr:uid="{00000000-0005-0000-0000-00009B000000}"/>
    <cellStyle name="Navadno 2 2 2 2 4" xfId="214" xr:uid="{00000000-0005-0000-0000-00009C000000}"/>
    <cellStyle name="Navadno 2 2 2 2 4 2" xfId="336" xr:uid="{00000000-0005-0000-0000-00009D000000}"/>
    <cellStyle name="Navadno 2 2 2 2 5" xfId="192" xr:uid="{00000000-0005-0000-0000-00009E000000}"/>
    <cellStyle name="Navadno 2 2 2 2 5 2" xfId="316" xr:uid="{00000000-0005-0000-0000-00009F000000}"/>
    <cellStyle name="Navadno 2 2 2 2 6" xfId="269" xr:uid="{00000000-0005-0000-0000-0000A0000000}"/>
    <cellStyle name="Navadno 2 2 2 3" xfId="144" xr:uid="{00000000-0005-0000-0000-0000A1000000}"/>
    <cellStyle name="Navadno 2 2 2 3 2" xfId="218" xr:uid="{00000000-0005-0000-0000-0000A2000000}"/>
    <cellStyle name="Navadno 2 2 2 3 2 2" xfId="340" xr:uid="{00000000-0005-0000-0000-0000A3000000}"/>
    <cellStyle name="Navadno 2 2 2 3 3" xfId="196" xr:uid="{00000000-0005-0000-0000-0000A4000000}"/>
    <cellStyle name="Navadno 2 2 2 3 3 2" xfId="320" xr:uid="{00000000-0005-0000-0000-0000A5000000}"/>
    <cellStyle name="Navadno 2 2 2 3 4" xfId="292" xr:uid="{00000000-0005-0000-0000-0000A6000000}"/>
    <cellStyle name="Navadno 2 2 2 4" xfId="174" xr:uid="{00000000-0005-0000-0000-0000A7000000}"/>
    <cellStyle name="Navadno 2 2 2 4 2" xfId="220" xr:uid="{00000000-0005-0000-0000-0000A8000000}"/>
    <cellStyle name="Navadno 2 2 2 4 2 2" xfId="342" xr:uid="{00000000-0005-0000-0000-0000A9000000}"/>
    <cellStyle name="Navadno 2 2 2 4 3" xfId="198" xr:uid="{00000000-0005-0000-0000-0000AA000000}"/>
    <cellStyle name="Navadno 2 2 2 4 3 2" xfId="322" xr:uid="{00000000-0005-0000-0000-0000AB000000}"/>
    <cellStyle name="Navadno 2 2 2 4 4" xfId="302" xr:uid="{00000000-0005-0000-0000-0000AC000000}"/>
    <cellStyle name="Navadno 2 2 2 5" xfId="183" xr:uid="{00000000-0005-0000-0000-0000AD000000}"/>
    <cellStyle name="Navadno 2 2 2 5 2" xfId="229" xr:uid="{00000000-0005-0000-0000-0000AE000000}"/>
    <cellStyle name="Navadno 2 2 2 5 2 2" xfId="349" xr:uid="{00000000-0005-0000-0000-0000AF000000}"/>
    <cellStyle name="Navadno 2 2 2 5 3" xfId="207" xr:uid="{00000000-0005-0000-0000-0000B0000000}"/>
    <cellStyle name="Navadno 2 2 2 5 3 2" xfId="329" xr:uid="{00000000-0005-0000-0000-0000B1000000}"/>
    <cellStyle name="Navadno 2 2 2 5 4" xfId="309" xr:uid="{00000000-0005-0000-0000-0000B2000000}"/>
    <cellStyle name="Navadno 2 2 2 6" xfId="212" xr:uid="{00000000-0005-0000-0000-0000B3000000}"/>
    <cellStyle name="Navadno 2 2 2 6 2" xfId="334" xr:uid="{00000000-0005-0000-0000-0000B4000000}"/>
    <cellStyle name="Navadno 2 2 2 7" xfId="190" xr:uid="{00000000-0005-0000-0000-0000B5000000}"/>
    <cellStyle name="Navadno 2 2 2 7 2" xfId="314" xr:uid="{00000000-0005-0000-0000-0000B6000000}"/>
    <cellStyle name="Navadno 2 2 2 8" xfId="249" xr:uid="{00000000-0005-0000-0000-0000B7000000}"/>
    <cellStyle name="Navadno 2 2 2 9" xfId="261" xr:uid="{00000000-0005-0000-0000-0000B8000000}"/>
    <cellStyle name="Navadno 2 2 3" xfId="64" xr:uid="{00000000-0005-0000-0000-0000B9000000}"/>
    <cellStyle name="Navadno 2 2 4" xfId="119" xr:uid="{00000000-0005-0000-0000-0000BA000000}"/>
    <cellStyle name="Navadno 2 2 5" xfId="173" xr:uid="{00000000-0005-0000-0000-0000BB000000}"/>
    <cellStyle name="Navadno 2 2 6" xfId="175" xr:uid="{00000000-0005-0000-0000-0000BC000000}"/>
    <cellStyle name="Navadno 2 2 6 2" xfId="221" xr:uid="{00000000-0005-0000-0000-0000BD000000}"/>
    <cellStyle name="Navadno 2 2 6 2 2" xfId="343" xr:uid="{00000000-0005-0000-0000-0000BE000000}"/>
    <cellStyle name="Navadno 2 2 6 3" xfId="199" xr:uid="{00000000-0005-0000-0000-0000BF000000}"/>
    <cellStyle name="Navadno 2 2 6 3 2" xfId="323" xr:uid="{00000000-0005-0000-0000-0000C0000000}"/>
    <cellStyle name="Navadno 2 2 6 4" xfId="303" xr:uid="{00000000-0005-0000-0000-0000C1000000}"/>
    <cellStyle name="Navadno 2 2 7" xfId="182" xr:uid="{00000000-0005-0000-0000-0000C2000000}"/>
    <cellStyle name="Navadno 2 2 7 2" xfId="228" xr:uid="{00000000-0005-0000-0000-0000C3000000}"/>
    <cellStyle name="Navadno 2 2 7 2 2" xfId="348" xr:uid="{00000000-0005-0000-0000-0000C4000000}"/>
    <cellStyle name="Navadno 2 2 7 3" xfId="206" xr:uid="{00000000-0005-0000-0000-0000C5000000}"/>
    <cellStyle name="Navadno 2 2 7 3 2" xfId="328" xr:uid="{00000000-0005-0000-0000-0000C6000000}"/>
    <cellStyle name="Navadno 2 2 7 4" xfId="308" xr:uid="{00000000-0005-0000-0000-0000C7000000}"/>
    <cellStyle name="Navadno 2 2 8" xfId="211" xr:uid="{00000000-0005-0000-0000-0000C8000000}"/>
    <cellStyle name="Navadno 2 2 8 2" xfId="333" xr:uid="{00000000-0005-0000-0000-0000C9000000}"/>
    <cellStyle name="Navadno 2 2 9" xfId="189" xr:uid="{00000000-0005-0000-0000-0000CA000000}"/>
    <cellStyle name="Navadno 2 2 9 2" xfId="313" xr:uid="{00000000-0005-0000-0000-0000CB000000}"/>
    <cellStyle name="Navadno 2 3" xfId="67" xr:uid="{00000000-0005-0000-0000-0000CC000000}"/>
    <cellStyle name="Navadno 2 3 2" xfId="278" xr:uid="{00000000-0005-0000-0000-0000CD000000}"/>
    <cellStyle name="Navadno 2 4" xfId="63" xr:uid="{00000000-0005-0000-0000-0000CE000000}"/>
    <cellStyle name="Navadno 2 5" xfId="142" xr:uid="{00000000-0005-0000-0000-0000CF000000}"/>
    <cellStyle name="Navadno 2 5 2" xfId="216" xr:uid="{00000000-0005-0000-0000-0000D0000000}"/>
    <cellStyle name="Navadno 2 5 3" xfId="194" xr:uid="{00000000-0005-0000-0000-0000D1000000}"/>
    <cellStyle name="Navadno 2 6" xfId="166" xr:uid="{00000000-0005-0000-0000-0000D2000000}"/>
    <cellStyle name="Navadno 3" xfId="4" xr:uid="{00000000-0005-0000-0000-0000D3000000}"/>
    <cellStyle name="Navadno 3 10" xfId="260" xr:uid="{00000000-0005-0000-0000-0000D4000000}"/>
    <cellStyle name="Navadno 3 2" xfId="62" xr:uid="{00000000-0005-0000-0000-0000D5000000}"/>
    <cellStyle name="Navadno 3 2 2" xfId="275" xr:uid="{00000000-0005-0000-0000-0000D6000000}"/>
    <cellStyle name="Navadno 3 3" xfId="69" xr:uid="{00000000-0005-0000-0000-0000D7000000}"/>
    <cellStyle name="Navadno 3 4" xfId="65" xr:uid="{00000000-0005-0000-0000-0000D8000000}"/>
    <cellStyle name="Navadno 3 4 2" xfId="176" xr:uid="{00000000-0005-0000-0000-0000D9000000}"/>
    <cellStyle name="Navadno 3 4 2 2" xfId="222" xr:uid="{00000000-0005-0000-0000-0000DA000000}"/>
    <cellStyle name="Navadno 3 4 2 2 2" xfId="344" xr:uid="{00000000-0005-0000-0000-0000DB000000}"/>
    <cellStyle name="Navadno 3 4 2 3" xfId="200" xr:uid="{00000000-0005-0000-0000-0000DC000000}"/>
    <cellStyle name="Navadno 3 4 2 3 2" xfId="324" xr:uid="{00000000-0005-0000-0000-0000DD000000}"/>
    <cellStyle name="Navadno 3 4 2 4" xfId="304" xr:uid="{00000000-0005-0000-0000-0000DE000000}"/>
    <cellStyle name="Navadno 3 4 3" xfId="184" xr:uid="{00000000-0005-0000-0000-0000DF000000}"/>
    <cellStyle name="Navadno 3 4 3 2" xfId="230" xr:uid="{00000000-0005-0000-0000-0000E0000000}"/>
    <cellStyle name="Navadno 3 4 3 2 2" xfId="350" xr:uid="{00000000-0005-0000-0000-0000E1000000}"/>
    <cellStyle name="Navadno 3 4 3 3" xfId="208" xr:uid="{00000000-0005-0000-0000-0000E2000000}"/>
    <cellStyle name="Navadno 3 4 3 3 2" xfId="330" xr:uid="{00000000-0005-0000-0000-0000E3000000}"/>
    <cellStyle name="Navadno 3 4 3 4" xfId="310" xr:uid="{00000000-0005-0000-0000-0000E4000000}"/>
    <cellStyle name="Navadno 3 4 4" xfId="213" xr:uid="{00000000-0005-0000-0000-0000E5000000}"/>
    <cellStyle name="Navadno 3 4 4 2" xfId="335" xr:uid="{00000000-0005-0000-0000-0000E6000000}"/>
    <cellStyle name="Navadno 3 4 5" xfId="191" xr:uid="{00000000-0005-0000-0000-0000E7000000}"/>
    <cellStyle name="Navadno 3 4 5 2" xfId="315" xr:uid="{00000000-0005-0000-0000-0000E8000000}"/>
    <cellStyle name="Navadno 3 4 6" xfId="266" xr:uid="{00000000-0005-0000-0000-0000E9000000}"/>
    <cellStyle name="Navadno 3 5" xfId="12" xr:uid="{00000000-0005-0000-0000-0000EA000000}"/>
    <cellStyle name="Navadno 3 6" xfId="120" xr:uid="{00000000-0005-0000-0000-0000EB000000}"/>
    <cellStyle name="Navadno 3 7" xfId="143" xr:uid="{00000000-0005-0000-0000-0000EC000000}"/>
    <cellStyle name="Navadno 3 7 2" xfId="217" xr:uid="{00000000-0005-0000-0000-0000ED000000}"/>
    <cellStyle name="Navadno 3 7 2 2" xfId="339" xr:uid="{00000000-0005-0000-0000-0000EE000000}"/>
    <cellStyle name="Navadno 3 7 3" xfId="195" xr:uid="{00000000-0005-0000-0000-0000EF000000}"/>
    <cellStyle name="Navadno 3 7 3 2" xfId="319" xr:uid="{00000000-0005-0000-0000-0000F0000000}"/>
    <cellStyle name="Navadno 3 7 4" xfId="291" xr:uid="{00000000-0005-0000-0000-0000F1000000}"/>
    <cellStyle name="Navadno 3 8" xfId="172" xr:uid="{00000000-0005-0000-0000-0000F2000000}"/>
    <cellStyle name="Navadno 3 9" xfId="244" xr:uid="{00000000-0005-0000-0000-0000F3000000}"/>
    <cellStyle name="Navadno 4" xfId="15" xr:uid="{00000000-0005-0000-0000-0000F4000000}"/>
    <cellStyle name="Navadno 4 2" xfId="72" xr:uid="{00000000-0005-0000-0000-0000F5000000}"/>
    <cellStyle name="Navadno 46" xfId="233" xr:uid="{00000000-0005-0000-0000-0000F6000000}"/>
    <cellStyle name="Navadno 46 2" xfId="353" xr:uid="{00000000-0005-0000-0000-0000F7000000}"/>
    <cellStyle name="Navadno 47" xfId="240" xr:uid="{00000000-0005-0000-0000-0000F8000000}"/>
    <cellStyle name="Navadno 5" xfId="8" xr:uid="{00000000-0005-0000-0000-0000F9000000}"/>
    <cellStyle name="Navadno 5 2" xfId="187" xr:uid="{00000000-0005-0000-0000-0000FA000000}"/>
    <cellStyle name="Navadno 5 2 2" xfId="255" xr:uid="{00000000-0005-0000-0000-0000FB000000}"/>
    <cellStyle name="Navadno 5 3" xfId="361" xr:uid="{00000000-0005-0000-0000-0000FC000000}"/>
    <cellStyle name="Navadno 6" xfId="10" xr:uid="{00000000-0005-0000-0000-0000FD000000}"/>
    <cellStyle name="Navadno 6 2" xfId="171" xr:uid="{00000000-0005-0000-0000-0000FE000000}"/>
    <cellStyle name="Navadno 7" xfId="16" xr:uid="{00000000-0005-0000-0000-0000FF000000}"/>
    <cellStyle name="Navadno 8" xfId="9" xr:uid="{00000000-0005-0000-0000-000000010000}"/>
    <cellStyle name="Navadno 8 2" xfId="70" xr:uid="{00000000-0005-0000-0000-000001010000}"/>
    <cellStyle name="Navadno 8 3" xfId="66" xr:uid="{00000000-0005-0000-0000-000002010000}"/>
    <cellStyle name="Navadno 8 4" xfId="181" xr:uid="{00000000-0005-0000-0000-000003010000}"/>
    <cellStyle name="Navadno 8 4 2" xfId="227" xr:uid="{00000000-0005-0000-0000-000004010000}"/>
    <cellStyle name="Navadno 8 4 3" xfId="205" xr:uid="{00000000-0005-0000-0000-000005010000}"/>
    <cellStyle name="Navadno 9" xfId="20" xr:uid="{00000000-0005-0000-0000-000006010000}"/>
    <cellStyle name="Navadno 9 2" xfId="71" xr:uid="{00000000-0005-0000-0000-000007010000}"/>
    <cellStyle name="Navadno 9 2 2" xfId="178" xr:uid="{00000000-0005-0000-0000-000008010000}"/>
    <cellStyle name="Navadno 9 2 2 2" xfId="224" xr:uid="{00000000-0005-0000-0000-000009010000}"/>
    <cellStyle name="Navadno 9 2 2 2 2" xfId="346" xr:uid="{00000000-0005-0000-0000-00000A010000}"/>
    <cellStyle name="Navadno 9 2 2 3" xfId="202" xr:uid="{00000000-0005-0000-0000-00000B010000}"/>
    <cellStyle name="Navadno 9 2 2 3 2" xfId="326" xr:uid="{00000000-0005-0000-0000-00000C010000}"/>
    <cellStyle name="Navadno 9 2 2 4" xfId="306" xr:uid="{00000000-0005-0000-0000-00000D010000}"/>
    <cellStyle name="Navadno 9 2 3" xfId="186" xr:uid="{00000000-0005-0000-0000-00000E010000}"/>
    <cellStyle name="Navadno 9 2 3 2" xfId="232" xr:uid="{00000000-0005-0000-0000-00000F010000}"/>
    <cellStyle name="Navadno 9 2 3 2 2" xfId="352" xr:uid="{00000000-0005-0000-0000-000010010000}"/>
    <cellStyle name="Navadno 9 2 3 3" xfId="210" xr:uid="{00000000-0005-0000-0000-000011010000}"/>
    <cellStyle name="Navadno 9 2 3 3 2" xfId="332" xr:uid="{00000000-0005-0000-0000-000012010000}"/>
    <cellStyle name="Navadno 9 2 3 4" xfId="312" xr:uid="{00000000-0005-0000-0000-000013010000}"/>
    <cellStyle name="Navadno 9 2 4" xfId="215" xr:uid="{00000000-0005-0000-0000-000014010000}"/>
    <cellStyle name="Navadno 9 2 4 2" xfId="337" xr:uid="{00000000-0005-0000-0000-000015010000}"/>
    <cellStyle name="Navadno 9 2 5" xfId="193" xr:uid="{00000000-0005-0000-0000-000016010000}"/>
    <cellStyle name="Navadno 9 2 5 2" xfId="317" xr:uid="{00000000-0005-0000-0000-000017010000}"/>
    <cellStyle name="Navadno 9 2 6" xfId="271" xr:uid="{00000000-0005-0000-0000-000018010000}"/>
    <cellStyle name="Navadno 9 3" xfId="145" xr:uid="{00000000-0005-0000-0000-000019010000}"/>
    <cellStyle name="Navadno 9 3 2" xfId="219" xr:uid="{00000000-0005-0000-0000-00001A010000}"/>
    <cellStyle name="Navadno 9 3 2 2" xfId="341" xr:uid="{00000000-0005-0000-0000-00001B010000}"/>
    <cellStyle name="Navadno 9 3 3" xfId="197" xr:uid="{00000000-0005-0000-0000-00001C010000}"/>
    <cellStyle name="Navadno 9 3 3 2" xfId="321" xr:uid="{00000000-0005-0000-0000-00001D010000}"/>
    <cellStyle name="Navadno 9 3 4" xfId="293" xr:uid="{00000000-0005-0000-0000-00001E010000}"/>
    <cellStyle name="Navadno 9 4" xfId="294" xr:uid="{00000000-0005-0000-0000-00001F010000}"/>
    <cellStyle name="Neutral" xfId="121" xr:uid="{00000000-0005-0000-0000-000020010000}"/>
    <cellStyle name="Neutrale" xfId="364" xr:uid="{00000000-0005-0000-0000-000021010000}"/>
    <cellStyle name="Nevtralno 2" xfId="46" xr:uid="{00000000-0005-0000-0000-000022010000}"/>
    <cellStyle name="Normal 11" xfId="375" xr:uid="{00000000-0005-0000-0000-000023010000}"/>
    <cellStyle name="Normal 18" xfId="122" xr:uid="{00000000-0005-0000-0000-000024010000}"/>
    <cellStyle name="Normal 2" xfId="123" xr:uid="{00000000-0005-0000-0000-000025010000}"/>
    <cellStyle name="Normal 2 10" xfId="367" xr:uid="{00000000-0005-0000-0000-000026010000}"/>
    <cellStyle name="Normal 2 11" xfId="248" xr:uid="{00000000-0005-0000-0000-000027010000}"/>
    <cellStyle name="Normal 2 2" xfId="365" xr:uid="{00000000-0005-0000-0000-000028010000}"/>
    <cellStyle name="normal 2 2 2" xfId="374" xr:uid="{00000000-0005-0000-0000-000029010000}"/>
    <cellStyle name="normal 2 3" xfId="300" xr:uid="{00000000-0005-0000-0000-00002A010000}"/>
    <cellStyle name="normal 2 4" xfId="265" xr:uid="{00000000-0005-0000-0000-00002B010000}"/>
    <cellStyle name="Normal 2 5" xfId="286" xr:uid="{00000000-0005-0000-0000-00002C010000}"/>
    <cellStyle name="Normal 2 6" xfId="354" xr:uid="{00000000-0005-0000-0000-00002D010000}"/>
    <cellStyle name="Normal 2 7" xfId="285" xr:uid="{00000000-0005-0000-0000-00002E010000}"/>
    <cellStyle name="Normal 2 8" xfId="276" xr:uid="{00000000-0005-0000-0000-00002F010000}"/>
    <cellStyle name="Normal 2 9" xfId="366" xr:uid="{00000000-0005-0000-0000-000030010000}"/>
    <cellStyle name="Normal 3" xfId="124" xr:uid="{00000000-0005-0000-0000-000031010000}"/>
    <cellStyle name="Normal 3 2" xfId="297" xr:uid="{00000000-0005-0000-0000-000032010000}"/>
    <cellStyle name="Normal 3 3" xfId="290" xr:uid="{00000000-0005-0000-0000-000033010000}"/>
    <cellStyle name="Normal 4" xfId="125" xr:uid="{00000000-0005-0000-0000-000034010000}"/>
    <cellStyle name="normal 4 2" xfId="318" xr:uid="{00000000-0005-0000-0000-000035010000}"/>
    <cellStyle name="Normal 5" xfId="126" xr:uid="{00000000-0005-0000-0000-000036010000}"/>
    <cellStyle name="Normal 5 2" xfId="298" xr:uid="{00000000-0005-0000-0000-000037010000}"/>
    <cellStyle name="Normal 6" xfId="127" xr:uid="{00000000-0005-0000-0000-000038010000}"/>
    <cellStyle name="Normal 6 2" xfId="376" xr:uid="{00000000-0005-0000-0000-000039010000}"/>
    <cellStyle name="Normal 7" xfId="2" xr:uid="{00000000-0005-0000-0000-00003A010000}"/>
    <cellStyle name="Normal_008_Boracom_Hajdina" xfId="128" xr:uid="{00000000-0005-0000-0000-00003B010000}"/>
    <cellStyle name="Normal_Sheet1 (3)" xfId="1" xr:uid="{00000000-0005-0000-0000-00003C010000}"/>
    <cellStyle name="Normale 2" xfId="267" xr:uid="{00000000-0005-0000-0000-00003D010000}"/>
    <cellStyle name="Normale 3" xfId="252" xr:uid="{00000000-0005-0000-0000-00003E010000}"/>
    <cellStyle name="Nota" xfId="360" xr:uid="{00000000-0005-0000-0000-00003F010000}"/>
    <cellStyle name="Note" xfId="129" xr:uid="{00000000-0005-0000-0000-000040010000}"/>
    <cellStyle name="Odstotek 2" xfId="152" xr:uid="{00000000-0005-0000-0000-000041010000}"/>
    <cellStyle name="Odstotek 2 2" xfId="263" xr:uid="{00000000-0005-0000-0000-000042010000}"/>
    <cellStyle name="Opomba 2" xfId="47" xr:uid="{00000000-0005-0000-0000-000043010000}"/>
    <cellStyle name="Opozorilo 2" xfId="48" xr:uid="{00000000-0005-0000-0000-000044010000}"/>
    <cellStyle name="Output" xfId="130" xr:uid="{00000000-0005-0000-0000-000045010000}"/>
    <cellStyle name="Percent 3 2" xfId="167" xr:uid="{00000000-0005-0000-0000-000046010000}"/>
    <cellStyle name="Percent 3 3" xfId="168" xr:uid="{00000000-0005-0000-0000-000047010000}"/>
    <cellStyle name="Percent 3 4" xfId="169" xr:uid="{00000000-0005-0000-0000-000048010000}"/>
    <cellStyle name="Percent 5 2" xfId="170" xr:uid="{00000000-0005-0000-0000-000049010000}"/>
    <cellStyle name="Pojasnjevalno besedilo 2" xfId="49" xr:uid="{00000000-0005-0000-0000-00004A010000}"/>
    <cellStyle name="Pomoc" xfId="148" xr:uid="{00000000-0005-0000-0000-00004B010000}"/>
    <cellStyle name="Poudarek1 2" xfId="50" xr:uid="{00000000-0005-0000-0000-00004C010000}"/>
    <cellStyle name="Poudarek2 2" xfId="51" xr:uid="{00000000-0005-0000-0000-00004D010000}"/>
    <cellStyle name="Poudarek3 2" xfId="52" xr:uid="{00000000-0005-0000-0000-00004E010000}"/>
    <cellStyle name="Poudarek4 2" xfId="53" xr:uid="{00000000-0005-0000-0000-00004F010000}"/>
    <cellStyle name="Poudarek5 2" xfId="54" xr:uid="{00000000-0005-0000-0000-000050010000}"/>
    <cellStyle name="Poudarek6 2" xfId="55" xr:uid="{00000000-0005-0000-0000-000051010000}"/>
    <cellStyle name="Povezana celica 2" xfId="56" xr:uid="{00000000-0005-0000-0000-000052010000}"/>
    <cellStyle name="Preveri celico 2" xfId="57" xr:uid="{00000000-0005-0000-0000-000053010000}"/>
    <cellStyle name="Računanje 2" xfId="58" xr:uid="{00000000-0005-0000-0000-000054010000}"/>
    <cellStyle name="Rekapitulacija" xfId="149" xr:uid="{00000000-0005-0000-0000-000055010000}"/>
    <cellStyle name="Slabo 2" xfId="59" xr:uid="{00000000-0005-0000-0000-000056010000}"/>
    <cellStyle name="Slog 1" xfId="131" xr:uid="{00000000-0005-0000-0000-000057010000}"/>
    <cellStyle name="Slog 1 2" xfId="153" xr:uid="{00000000-0005-0000-0000-000058010000}"/>
    <cellStyle name="Standard_Tabelle1" xfId="132" xr:uid="{00000000-0005-0000-0000-000059010000}"/>
    <cellStyle name="STOLPEC_E" xfId="150" xr:uid="{00000000-0005-0000-0000-00005A010000}"/>
    <cellStyle name="Style 1" xfId="133" xr:uid="{00000000-0005-0000-0000-00005B010000}"/>
    <cellStyle name="TableStyleLight1" xfId="235" xr:uid="{00000000-0005-0000-0000-00005C010000}"/>
    <cellStyle name="Testo avviso" xfId="370" xr:uid="{00000000-0005-0000-0000-00005D010000}"/>
    <cellStyle name="Testo descrittivo" xfId="264" xr:uid="{00000000-0005-0000-0000-00005E010000}"/>
    <cellStyle name="Title" xfId="134" xr:uid="{00000000-0005-0000-0000-00005F010000}"/>
    <cellStyle name="Titolo" xfId="372" xr:uid="{00000000-0005-0000-0000-000060010000}"/>
    <cellStyle name="Titolo 1" xfId="245" xr:uid="{00000000-0005-0000-0000-000061010000}"/>
    <cellStyle name="Titolo 2" xfId="243" xr:uid="{00000000-0005-0000-0000-000062010000}"/>
    <cellStyle name="Titolo 3" xfId="289" xr:uid="{00000000-0005-0000-0000-000063010000}"/>
    <cellStyle name="Titolo 4" xfId="262" xr:uid="{00000000-0005-0000-0000-000064010000}"/>
    <cellStyle name="Total" xfId="135" xr:uid="{00000000-0005-0000-0000-000065010000}"/>
    <cellStyle name="Totale" xfId="238" xr:uid="{00000000-0005-0000-0000-000066010000}"/>
    <cellStyle name="Valore non valido" xfId="279" xr:uid="{00000000-0005-0000-0000-000067010000}"/>
    <cellStyle name="Valore valido" xfId="282" xr:uid="{00000000-0005-0000-0000-000068010000}"/>
    <cellStyle name="Valuta (0)_344COMPU" xfId="136" xr:uid="{00000000-0005-0000-0000-000069010000}"/>
    <cellStyle name="Valuta 2" xfId="13" xr:uid="{00000000-0005-0000-0000-00006A010000}"/>
    <cellStyle name="Valuta 2 2" xfId="137" xr:uid="{00000000-0005-0000-0000-00006B010000}"/>
    <cellStyle name="Valuta 2 3" xfId="154" xr:uid="{00000000-0005-0000-0000-00006C010000}"/>
    <cellStyle name="Valuta 2 4" xfId="254" xr:uid="{00000000-0005-0000-0000-00006D010000}"/>
    <cellStyle name="Valuta 3" xfId="14" xr:uid="{00000000-0005-0000-0000-00006E010000}"/>
    <cellStyle name="Valuta 4" xfId="17" xr:uid="{00000000-0005-0000-0000-00006F010000}"/>
    <cellStyle name="Valuta 5" xfId="19" xr:uid="{00000000-0005-0000-0000-000070010000}"/>
    <cellStyle name="Vejica 2" xfId="138" xr:uid="{00000000-0005-0000-0000-000071010000}"/>
    <cellStyle name="Vejica 2 2" xfId="156" xr:uid="{00000000-0005-0000-0000-000072010000}"/>
    <cellStyle name="Vejica 2 3" xfId="280" xr:uid="{00000000-0005-0000-0000-000073010000}"/>
    <cellStyle name="Vejica 3" xfId="6" xr:uid="{00000000-0005-0000-0000-000074010000}"/>
    <cellStyle name="Vejica 3 2" xfId="155" xr:uid="{00000000-0005-0000-0000-000075010000}"/>
    <cellStyle name="Vejica 4" xfId="257" xr:uid="{00000000-0005-0000-0000-000076010000}"/>
    <cellStyle name="Vnos 2" xfId="60" xr:uid="{00000000-0005-0000-0000-000077010000}"/>
    <cellStyle name="Vsota 2" xfId="61" xr:uid="{00000000-0005-0000-0000-000078010000}"/>
    <cellStyle name="Währung [0]_Tabelle1" xfId="139" xr:uid="{00000000-0005-0000-0000-000079010000}"/>
    <cellStyle name="Währung_Tabelle1" xfId="140" xr:uid="{00000000-0005-0000-0000-00007A010000}"/>
    <cellStyle name="Warning Text" xfId="141" xr:uid="{00000000-0005-0000-0000-00007B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2"/>
  <sheetViews>
    <sheetView view="pageBreakPreview" topLeftCell="A10" zoomScaleNormal="100" zoomScaleSheetLayoutView="100" workbookViewId="0">
      <selection activeCell="C19" sqref="C18:C19"/>
    </sheetView>
  </sheetViews>
  <sheetFormatPr defaultRowHeight="15.75"/>
  <cols>
    <col min="1" max="1" width="9.140625" style="1"/>
    <col min="2" max="2" width="6.85546875" style="1" customWidth="1"/>
    <col min="3" max="3" width="47.7109375" style="2" customWidth="1"/>
    <col min="4" max="4" width="9.42578125" style="2" customWidth="1"/>
    <col min="5" max="5" width="17.85546875" style="1" customWidth="1"/>
    <col min="6" max="6" width="4.42578125" style="1" customWidth="1"/>
    <col min="7" max="8" width="9.140625" style="1" customWidth="1"/>
    <col min="9" max="10" width="15.7109375" style="1" customWidth="1"/>
    <col min="11" max="11" width="22.28515625" style="4" customWidth="1"/>
    <col min="12" max="16384" width="9.140625" style="1"/>
  </cols>
  <sheetData>
    <row r="1" spans="2:11">
      <c r="C1" s="5"/>
      <c r="D1" s="5"/>
      <c r="G1" s="3"/>
      <c r="H1" s="6"/>
    </row>
    <row r="2" spans="2:11">
      <c r="C2" s="5"/>
      <c r="D2" s="5"/>
      <c r="G2" s="3"/>
      <c r="H2" s="6"/>
    </row>
    <row r="3" spans="2:11" s="7" customFormat="1" ht="26.25">
      <c r="B3" s="13" t="s">
        <v>14</v>
      </c>
      <c r="C3" s="15" t="s">
        <v>26</v>
      </c>
      <c r="D3" s="15"/>
      <c r="E3" s="14"/>
      <c r="F3" s="14"/>
      <c r="G3" s="8"/>
      <c r="H3" s="9"/>
      <c r="K3" s="10"/>
    </row>
    <row r="4" spans="2:11">
      <c r="B4" s="13" t="s">
        <v>15</v>
      </c>
      <c r="C4" s="16" t="s">
        <v>27</v>
      </c>
      <c r="D4" s="16"/>
      <c r="E4" s="41"/>
      <c r="F4" s="41"/>
      <c r="G4" s="3"/>
      <c r="H4" s="6"/>
    </row>
    <row r="5" spans="2:11">
      <c r="B5" s="13"/>
      <c r="C5" s="16" t="s">
        <v>28</v>
      </c>
      <c r="D5" s="16"/>
      <c r="E5" s="41"/>
      <c r="F5" s="41"/>
      <c r="G5" s="3"/>
      <c r="H5" s="6"/>
    </row>
    <row r="6" spans="2:11">
      <c r="B6" s="13"/>
      <c r="C6" s="12"/>
      <c r="D6" s="12"/>
      <c r="E6" s="41"/>
      <c r="F6" s="41"/>
      <c r="G6" s="3"/>
      <c r="H6" s="6"/>
    </row>
    <row r="7" spans="2:11">
      <c r="B7" s="13"/>
      <c r="C7" s="12"/>
      <c r="D7" s="12"/>
      <c r="E7" s="41"/>
      <c r="F7" s="41"/>
      <c r="G7" s="3"/>
      <c r="H7" s="6"/>
    </row>
    <row r="8" spans="2:11" ht="18">
      <c r="B8" s="13" t="s">
        <v>16</v>
      </c>
      <c r="C8" s="17" t="s">
        <v>29</v>
      </c>
      <c r="D8" s="17"/>
      <c r="E8" s="41"/>
      <c r="F8" s="41"/>
      <c r="G8" s="3"/>
      <c r="H8" s="6"/>
    </row>
    <row r="9" spans="2:11" ht="18">
      <c r="B9" s="13"/>
      <c r="C9" s="17" t="s">
        <v>192</v>
      </c>
      <c r="D9" s="17"/>
      <c r="E9" s="41"/>
      <c r="F9" s="41"/>
      <c r="G9" s="3"/>
      <c r="H9" s="6"/>
    </row>
    <row r="10" spans="2:11">
      <c r="B10" s="13"/>
      <c r="C10" s="16"/>
      <c r="D10" s="16"/>
      <c r="E10" s="41"/>
      <c r="F10" s="41"/>
      <c r="G10" s="3"/>
      <c r="H10" s="6"/>
    </row>
    <row r="11" spans="2:11">
      <c r="B11" s="13"/>
      <c r="C11" s="12"/>
      <c r="D11" s="12"/>
      <c r="E11" s="41"/>
      <c r="F11" s="41"/>
      <c r="G11" s="3"/>
      <c r="H11" s="6"/>
    </row>
    <row r="12" spans="2:11" ht="18">
      <c r="B12" s="13" t="s">
        <v>13</v>
      </c>
      <c r="C12" s="39" t="s">
        <v>25</v>
      </c>
      <c r="D12" s="39"/>
      <c r="E12" s="41"/>
      <c r="F12" s="41"/>
      <c r="G12" s="3"/>
      <c r="H12" s="6"/>
    </row>
    <row r="13" spans="2:11" ht="18">
      <c r="B13" s="13" t="s">
        <v>12</v>
      </c>
      <c r="C13" s="39" t="s">
        <v>19</v>
      </c>
      <c r="D13" s="39"/>
      <c r="E13" s="41"/>
      <c r="F13" s="41"/>
      <c r="G13" s="3"/>
      <c r="H13" s="6"/>
    </row>
    <row r="14" spans="2:11">
      <c r="B14" s="13"/>
      <c r="C14" s="18"/>
      <c r="D14" s="18"/>
      <c r="E14" s="41"/>
      <c r="F14" s="41"/>
      <c r="G14" s="3"/>
      <c r="H14" s="6"/>
    </row>
    <row r="15" spans="2:11">
      <c r="B15" s="13"/>
      <c r="C15" s="18"/>
      <c r="D15" s="18"/>
      <c r="E15" s="41"/>
      <c r="F15" s="41"/>
      <c r="G15" s="3"/>
      <c r="H15" s="6"/>
    </row>
    <row r="16" spans="2:11" s="36" customFormat="1" ht="18.75">
      <c r="B16" s="25"/>
      <c r="C16" s="19" t="s">
        <v>11</v>
      </c>
      <c r="D16" s="19"/>
      <c r="E16" s="25"/>
      <c r="F16" s="25"/>
      <c r="G16" s="24"/>
      <c r="H16" s="37"/>
      <c r="K16" s="38"/>
    </row>
    <row r="17" spans="1:11" s="36" customFormat="1" ht="18.75">
      <c r="G17" s="24"/>
      <c r="H17" s="37"/>
      <c r="K17" s="38"/>
    </row>
    <row r="18" spans="1:11" s="36" customFormat="1" ht="18.75">
      <c r="A18" s="33"/>
      <c r="B18" s="26"/>
      <c r="C18" s="27"/>
      <c r="D18" s="27"/>
      <c r="E18" s="30"/>
      <c r="F18" s="25"/>
      <c r="G18" s="24"/>
      <c r="H18" s="37"/>
      <c r="K18" s="38"/>
    </row>
    <row r="19" spans="1:11" s="36" customFormat="1" ht="18.75">
      <c r="A19" s="33"/>
      <c r="B19" s="26"/>
      <c r="C19" s="27"/>
      <c r="D19" s="27"/>
      <c r="E19" s="30"/>
      <c r="F19" s="25"/>
      <c r="G19" s="24"/>
      <c r="H19" s="37"/>
      <c r="K19" s="38"/>
    </row>
    <row r="20" spans="1:11" s="36" customFormat="1" ht="18.75">
      <c r="A20" s="33"/>
      <c r="B20" s="26"/>
      <c r="C20" s="27"/>
      <c r="D20" s="27"/>
      <c r="E20" s="30"/>
      <c r="F20" s="25"/>
      <c r="G20" s="24"/>
      <c r="H20" s="37"/>
      <c r="K20" s="38"/>
    </row>
    <row r="21" spans="1:11" s="36" customFormat="1" ht="18.75">
      <c r="A21" s="33"/>
      <c r="B21" s="26">
        <v>30</v>
      </c>
      <c r="C21" s="27" t="s">
        <v>40</v>
      </c>
      <c r="D21" s="27"/>
      <c r="E21" s="30">
        <f>'30_GEO sonde'!J208</f>
        <v>0</v>
      </c>
      <c r="F21" s="25" t="s">
        <v>9</v>
      </c>
      <c r="G21" s="24"/>
      <c r="H21" s="37"/>
      <c r="K21" s="38"/>
    </row>
    <row r="22" spans="1:11" s="36" customFormat="1" ht="18.75">
      <c r="A22" s="33"/>
      <c r="B22" s="28">
        <v>31</v>
      </c>
      <c r="C22" s="134" t="s">
        <v>202</v>
      </c>
      <c r="D22" s="134"/>
      <c r="E22" s="31">
        <f>'31_GEO sonde EI'!J46</f>
        <v>0</v>
      </c>
      <c r="F22" s="29" t="s">
        <v>9</v>
      </c>
      <c r="G22" s="24"/>
      <c r="H22" s="37"/>
      <c r="K22" s="38"/>
    </row>
    <row r="23" spans="1:11" s="124" customFormat="1" ht="18.75">
      <c r="B23" s="125"/>
      <c r="C23" s="126" t="s">
        <v>256</v>
      </c>
      <c r="D23" s="126"/>
      <c r="E23" s="127">
        <f>SUM(E18:E22)</f>
        <v>0</v>
      </c>
      <c r="F23" s="125" t="s">
        <v>9</v>
      </c>
      <c r="G23" s="128"/>
      <c r="H23" s="129"/>
      <c r="K23" s="130"/>
    </row>
    <row r="24" spans="1:11" s="36" customFormat="1" ht="18.75">
      <c r="B24" s="29"/>
      <c r="C24" s="135" t="s">
        <v>257</v>
      </c>
      <c r="D24" s="136"/>
      <c r="E24" s="31">
        <f>E23*0.07</f>
        <v>0</v>
      </c>
      <c r="F24" s="29" t="s">
        <v>9</v>
      </c>
      <c r="G24" s="24"/>
      <c r="H24" s="37"/>
      <c r="K24" s="38"/>
    </row>
    <row r="25" spans="1:11" s="124" customFormat="1" ht="18.75">
      <c r="B25" s="125"/>
      <c r="C25" s="131" t="s">
        <v>258</v>
      </c>
      <c r="D25" s="132"/>
      <c r="E25" s="127">
        <f>E23+E24</f>
        <v>0</v>
      </c>
      <c r="F25" s="25" t="s">
        <v>9</v>
      </c>
      <c r="G25" s="128"/>
      <c r="H25" s="129"/>
      <c r="K25" s="130"/>
    </row>
    <row r="26" spans="1:11" s="36" customFormat="1" ht="18.75">
      <c r="B26" s="29"/>
      <c r="C26" s="136" t="s">
        <v>259</v>
      </c>
      <c r="D26" s="138">
        <v>0.1</v>
      </c>
      <c r="E26" s="31">
        <f>-(E25*D26)</f>
        <v>0</v>
      </c>
      <c r="F26" s="29" t="s">
        <v>9</v>
      </c>
      <c r="G26" s="24"/>
      <c r="H26" s="37"/>
      <c r="K26" s="38"/>
    </row>
    <row r="27" spans="1:11" s="124" customFormat="1" ht="18.75">
      <c r="B27" s="125"/>
      <c r="C27" s="126" t="s">
        <v>260</v>
      </c>
      <c r="D27" s="137"/>
      <c r="E27" s="127">
        <f>E25+E26</f>
        <v>0</v>
      </c>
      <c r="F27" s="25" t="s">
        <v>9</v>
      </c>
      <c r="G27" s="128"/>
      <c r="H27" s="129"/>
      <c r="K27" s="130"/>
    </row>
    <row r="28" spans="1:11" s="36" customFormat="1" ht="18.75">
      <c r="B28" s="25"/>
      <c r="C28" s="133" t="s">
        <v>261</v>
      </c>
      <c r="D28" s="35"/>
      <c r="E28" s="30">
        <f>E27*0.22</f>
        <v>0</v>
      </c>
      <c r="F28" s="25" t="s">
        <v>9</v>
      </c>
      <c r="G28" s="24"/>
      <c r="H28" s="37"/>
      <c r="K28" s="38"/>
    </row>
    <row r="29" spans="1:11" s="36" customFormat="1" ht="19.5" thickBot="1">
      <c r="B29" s="20"/>
      <c r="C29" s="21"/>
      <c r="D29" s="21"/>
      <c r="E29" s="22"/>
      <c r="F29" s="20"/>
      <c r="G29" s="24"/>
      <c r="H29" s="37"/>
      <c r="K29" s="38"/>
    </row>
    <row r="30" spans="1:11" s="117" customFormat="1" ht="19.5" thickTop="1">
      <c r="B30" s="118"/>
      <c r="C30" s="119" t="s">
        <v>262</v>
      </c>
      <c r="D30" s="119"/>
      <c r="E30" s="120">
        <f>SUM(E23:E29)</f>
        <v>0</v>
      </c>
      <c r="F30" s="118" t="s">
        <v>9</v>
      </c>
      <c r="G30" s="121"/>
      <c r="H30" s="122"/>
      <c r="K30" s="123"/>
    </row>
    <row r="31" spans="1:11" s="36" customFormat="1" ht="18.75">
      <c r="C31" s="11"/>
      <c r="D31" s="11"/>
      <c r="G31" s="24"/>
      <c r="H31" s="37"/>
      <c r="K31" s="38"/>
    </row>
    <row r="32" spans="1:11">
      <c r="C32" s="5"/>
      <c r="D32" s="5"/>
      <c r="G32" s="3"/>
      <c r="H32" s="6"/>
    </row>
  </sheetData>
  <sheetProtection algorithmName="SHA-512" hashValue="NzG1tEx7ZmcsMKw94TizbUQ/+DblcY2DjccDL8U50FrMtegY8O/wlN0qBvYWF7K60suoc3H4Lf4DWIp4U0R7yA==" saltValue="MXJZTYtcP9VyjGJo1l0WkQ==" spinCount="100000" sheet="1" formatCells="0" formatColumns="0"/>
  <pageMargins left="0.98425196850393704" right="0.39370078740157483" top="0.78740157480314965" bottom="0.78740157480314965" header="0.31496062992125984" footer="0.31496062992125984"/>
  <pageSetup paperSize="9" scale="84" fitToHeight="50" orientation="portrait" r:id="rId1"/>
  <headerFooter>
    <oddHeader xml:space="preserve">&amp;CPopis del strojnih instalacij in strojne opreme
&amp;Rprojekt: 17140-00
načrt: SPK - 5
</oddHeader>
    <oddFooter>&amp;C&amp;A&amp;R&amp;P/&amp;N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pageSetUpPr fitToPage="1"/>
  </sheetPr>
  <dimension ref="A1:IV211"/>
  <sheetViews>
    <sheetView view="pageBreakPreview" topLeftCell="A61" zoomScaleNormal="100" zoomScaleSheetLayoutView="100" workbookViewId="0">
      <selection activeCell="E14" sqref="E14"/>
    </sheetView>
  </sheetViews>
  <sheetFormatPr defaultRowHeight="15.75"/>
  <cols>
    <col min="1" max="1" width="3.28515625" style="88" customWidth="1"/>
    <col min="2" max="2" width="3.28515625" style="91" customWidth="1"/>
    <col min="3" max="3" width="47.7109375" style="92" customWidth="1"/>
    <col min="4" max="4" width="5.5703125" style="92" customWidth="1"/>
    <col min="5" max="5" width="27.42578125" style="158" customWidth="1"/>
    <col min="6" max="6" width="4.7109375" style="91" customWidth="1"/>
    <col min="7" max="7" width="6.7109375" style="91" customWidth="1"/>
    <col min="8" max="8" width="8.7109375" style="91" customWidth="1"/>
    <col min="9" max="9" width="10.7109375" style="158" customWidth="1"/>
    <col min="10" max="10" width="12.5703125" style="91" customWidth="1"/>
    <col min="11" max="11" width="22.28515625" style="42" customWidth="1"/>
    <col min="12" max="16384" width="9.140625" style="41"/>
  </cols>
  <sheetData>
    <row r="1" spans="1:256" ht="26.25">
      <c r="A1" s="69" t="s">
        <v>3</v>
      </c>
      <c r="B1" s="69"/>
      <c r="C1" s="70" t="s">
        <v>4</v>
      </c>
      <c r="D1" s="70"/>
      <c r="E1" s="139" t="s">
        <v>238</v>
      </c>
      <c r="F1" s="71"/>
      <c r="G1" s="72" t="s">
        <v>5</v>
      </c>
      <c r="H1" s="72" t="s">
        <v>6</v>
      </c>
      <c r="I1" s="159" t="s">
        <v>8</v>
      </c>
      <c r="J1" s="73" t="s">
        <v>7</v>
      </c>
    </row>
    <row r="3" spans="1:256" s="40" customFormat="1" ht="18.75" customHeight="1">
      <c r="A3" s="74">
        <v>30</v>
      </c>
      <c r="B3" s="75"/>
      <c r="C3" s="76" t="s">
        <v>38</v>
      </c>
      <c r="D3" s="76"/>
      <c r="E3" s="140"/>
      <c r="F3" s="77"/>
      <c r="G3" s="59"/>
      <c r="H3" s="78"/>
      <c r="I3" s="154"/>
      <c r="J3" s="59"/>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c r="IT3" s="41"/>
      <c r="IU3" s="41"/>
      <c r="IV3" s="41"/>
    </row>
    <row r="4" spans="1:256" s="59" customFormat="1">
      <c r="B4" s="56"/>
      <c r="C4" s="34"/>
      <c r="D4" s="34"/>
      <c r="E4" s="141"/>
      <c r="F4" s="58"/>
      <c r="I4" s="154"/>
    </row>
    <row r="5" spans="1:256" s="59" customFormat="1">
      <c r="B5" s="56"/>
      <c r="C5" s="79"/>
      <c r="D5" s="79"/>
      <c r="E5" s="141"/>
      <c r="F5" s="58"/>
      <c r="I5" s="154"/>
    </row>
    <row r="6" spans="1:256" s="59" customFormat="1" ht="47.25">
      <c r="A6" s="57" t="s">
        <v>39</v>
      </c>
      <c r="B6" s="57" t="str">
        <f>IF(ISBLANK(C5),IF(ISBLANK(C6),5,CONCATENATE(COUNTA($B$5:B5)+1,".")))</f>
        <v>1.</v>
      </c>
      <c r="C6" s="79" t="s">
        <v>98</v>
      </c>
      <c r="D6" s="79"/>
      <c r="E6" s="141"/>
      <c r="F6" s="58"/>
      <c r="G6" s="64">
        <v>1</v>
      </c>
      <c r="H6" s="64" t="s">
        <v>1</v>
      </c>
      <c r="I6" s="160"/>
      <c r="J6" s="80">
        <f>G6*I6</f>
        <v>0</v>
      </c>
    </row>
    <row r="7" spans="1:256" s="59" customFormat="1">
      <c r="B7" s="56"/>
      <c r="C7" s="79"/>
      <c r="D7" s="79"/>
      <c r="E7" s="141"/>
      <c r="F7" s="58"/>
      <c r="H7" s="81"/>
      <c r="I7" s="154"/>
    </row>
    <row r="8" spans="1:256" s="59" customFormat="1" ht="47.25">
      <c r="A8" s="57" t="s">
        <v>39</v>
      </c>
      <c r="B8" s="57" t="str">
        <f>IF(ISBLANK(C7),IF(ISBLANK(C8),5,CONCATENATE(COUNTA($B$5:B7)+1,".")))</f>
        <v>2.</v>
      </c>
      <c r="C8" s="54" t="s">
        <v>99</v>
      </c>
      <c r="D8" s="54"/>
      <c r="E8" s="142"/>
      <c r="F8" s="52"/>
      <c r="G8" s="64">
        <v>1</v>
      </c>
      <c r="H8" s="64" t="s">
        <v>1</v>
      </c>
      <c r="I8" s="160"/>
      <c r="J8" s="80">
        <f>G8*I8</f>
        <v>0</v>
      </c>
    </row>
    <row r="9" spans="1:256" s="59" customFormat="1">
      <c r="B9" s="56"/>
      <c r="C9" s="53"/>
      <c r="D9" s="53"/>
      <c r="E9" s="143"/>
      <c r="F9" s="52"/>
      <c r="G9" s="64"/>
      <c r="H9" s="64"/>
      <c r="I9" s="160"/>
      <c r="J9" s="80"/>
    </row>
    <row r="10" spans="1:256" s="59" customFormat="1" ht="63">
      <c r="A10" s="57" t="s">
        <v>39</v>
      </c>
      <c r="B10" s="57" t="str">
        <f>IF(ISBLANK(C9),IF(ISBLANK(C10),5,CONCATENATE(COUNTA($B$5:B9)+1,".")))</f>
        <v>3.</v>
      </c>
      <c r="C10" s="54" t="s">
        <v>100</v>
      </c>
      <c r="D10" s="54"/>
      <c r="E10" s="142"/>
      <c r="F10" s="52"/>
      <c r="G10" s="64">
        <v>84</v>
      </c>
      <c r="H10" s="64" t="s">
        <v>10</v>
      </c>
      <c r="I10" s="160"/>
      <c r="J10" s="80">
        <f>G10*I10</f>
        <v>0</v>
      </c>
    </row>
    <row r="11" spans="1:256" s="59" customFormat="1">
      <c r="B11" s="56"/>
      <c r="C11" s="53"/>
      <c r="D11" s="53"/>
      <c r="E11" s="143"/>
      <c r="F11" s="52"/>
      <c r="G11" s="64"/>
      <c r="H11" s="64"/>
      <c r="I11" s="160"/>
      <c r="J11" s="80"/>
    </row>
    <row r="12" spans="1:256" s="59" customFormat="1" ht="102" customHeight="1">
      <c r="A12" s="57" t="s">
        <v>39</v>
      </c>
      <c r="B12" s="57" t="str">
        <f>IF(ISBLANK(C11),IF(ISBLANK(C12),5,CONCATENATE(COUNTA($B$5:B11)+1,".")))</f>
        <v>4.</v>
      </c>
      <c r="C12" s="54" t="s">
        <v>199</v>
      </c>
      <c r="D12" s="54"/>
      <c r="E12" s="142"/>
      <c r="F12" s="52"/>
      <c r="G12" s="64">
        <v>37</v>
      </c>
      <c r="H12" s="64" t="s">
        <v>1</v>
      </c>
      <c r="I12" s="160"/>
      <c r="J12" s="80">
        <f>G12*I12</f>
        <v>0</v>
      </c>
    </row>
    <row r="13" spans="1:256" s="59" customFormat="1">
      <c r="B13" s="56"/>
      <c r="C13" s="53"/>
      <c r="D13" s="53"/>
      <c r="E13" s="143"/>
      <c r="F13" s="52"/>
      <c r="G13" s="64"/>
      <c r="H13" s="64"/>
      <c r="I13" s="160"/>
      <c r="J13" s="80"/>
    </row>
    <row r="14" spans="1:256" s="59" customFormat="1" ht="110.25">
      <c r="A14" s="57" t="s">
        <v>39</v>
      </c>
      <c r="B14" s="57" t="str">
        <f>IF(ISBLANK(C13),IF(ISBLANK(C14),5,CONCATENATE(COUNTA($B$5:B13)+1,".")))</f>
        <v>5.</v>
      </c>
      <c r="C14" s="54" t="s">
        <v>198</v>
      </c>
      <c r="D14" s="54"/>
      <c r="E14" s="142"/>
      <c r="F14" s="52"/>
      <c r="G14" s="64">
        <v>19</v>
      </c>
      <c r="H14" s="64" t="s">
        <v>1</v>
      </c>
      <c r="I14" s="160"/>
      <c r="J14" s="80">
        <f>G14*I14</f>
        <v>0</v>
      </c>
    </row>
    <row r="15" spans="1:256" s="59" customFormat="1">
      <c r="A15" s="57"/>
      <c r="B15" s="57"/>
      <c r="C15" s="54" t="s">
        <v>196</v>
      </c>
      <c r="D15" s="54"/>
      <c r="E15" s="142"/>
      <c r="F15" s="52"/>
      <c r="G15" s="64"/>
      <c r="H15" s="64"/>
      <c r="I15" s="160"/>
      <c r="J15" s="80"/>
    </row>
    <row r="16" spans="1:256" s="59" customFormat="1">
      <c r="A16" s="57"/>
      <c r="B16" s="57"/>
      <c r="C16" s="53"/>
      <c r="D16" s="53"/>
      <c r="E16" s="143"/>
      <c r="F16" s="52"/>
      <c r="G16" s="64"/>
      <c r="H16" s="64"/>
      <c r="I16" s="160"/>
      <c r="J16" s="80"/>
    </row>
    <row r="17" spans="1:10" s="59" customFormat="1" ht="110.25">
      <c r="A17" s="57" t="s">
        <v>39</v>
      </c>
      <c r="B17" s="57" t="str">
        <f>IF(ISBLANK(C16),IF(ISBLANK(C17),5,CONCATENATE(COUNTA($B$5:B16)+1,".")))</f>
        <v>6.</v>
      </c>
      <c r="C17" s="54" t="s">
        <v>198</v>
      </c>
      <c r="D17" s="54"/>
      <c r="E17" s="142"/>
      <c r="F17" s="52"/>
      <c r="G17" s="64">
        <v>18</v>
      </c>
      <c r="H17" s="64" t="s">
        <v>1</v>
      </c>
      <c r="I17" s="160"/>
      <c r="J17" s="80">
        <f>G17*I17</f>
        <v>0</v>
      </c>
    </row>
    <row r="18" spans="1:10" s="59" customFormat="1">
      <c r="A18" s="57"/>
      <c r="B18" s="57"/>
      <c r="C18" s="54" t="s">
        <v>197</v>
      </c>
      <c r="D18" s="54"/>
      <c r="E18" s="143"/>
      <c r="F18" s="52"/>
      <c r="G18" s="64"/>
      <c r="H18" s="64"/>
      <c r="I18" s="160"/>
      <c r="J18" s="80"/>
    </row>
    <row r="19" spans="1:10" s="59" customFormat="1">
      <c r="A19" s="57"/>
      <c r="B19" s="57"/>
      <c r="C19" s="79"/>
      <c r="D19" s="79"/>
      <c r="E19" s="141"/>
      <c r="F19" s="58"/>
      <c r="H19" s="81"/>
      <c r="I19" s="161"/>
      <c r="J19" s="82"/>
    </row>
    <row r="20" spans="1:10" s="59" customFormat="1">
      <c r="A20" s="57"/>
      <c r="B20" s="57"/>
      <c r="C20" s="79"/>
      <c r="D20" s="79"/>
      <c r="E20" s="141"/>
      <c r="F20" s="58"/>
      <c r="H20" s="81"/>
      <c r="I20" s="161"/>
      <c r="J20" s="82"/>
    </row>
    <row r="21" spans="1:10" s="59" customFormat="1" ht="129" customHeight="1">
      <c r="A21" s="98" t="s">
        <v>39</v>
      </c>
      <c r="B21" s="98" t="str">
        <f>IF(ISBLANK(C20),IF(ISBLANK(C21),5,CONCATENATE(COUNTA($B$5:B20)+1,".")))</f>
        <v>7.</v>
      </c>
      <c r="C21" s="99" t="s">
        <v>253</v>
      </c>
      <c r="D21" s="99"/>
      <c r="E21" s="144"/>
      <c r="F21" s="101"/>
      <c r="G21" s="102">
        <v>37</v>
      </c>
      <c r="H21" s="102" t="s">
        <v>1</v>
      </c>
      <c r="I21" s="162"/>
      <c r="J21" s="103">
        <f>G21*I21</f>
        <v>0</v>
      </c>
    </row>
    <row r="22" spans="1:10" s="59" customFormat="1">
      <c r="A22" s="57"/>
      <c r="B22" s="57"/>
      <c r="C22" s="53"/>
      <c r="D22" s="53"/>
      <c r="E22" s="143"/>
      <c r="F22" s="52"/>
      <c r="G22" s="64"/>
      <c r="H22" s="64"/>
      <c r="I22" s="160"/>
      <c r="J22" s="80"/>
    </row>
    <row r="23" spans="1:10" s="59" customFormat="1" ht="110.25">
      <c r="A23" s="57" t="s">
        <v>39</v>
      </c>
      <c r="B23" s="57" t="str">
        <f>IF(ISBLANK(C22),IF(ISBLANK(C23),5,CONCATENATE(COUNTA($B$5:B22)+1,".")))</f>
        <v>8.</v>
      </c>
      <c r="C23" s="54" t="s">
        <v>101</v>
      </c>
      <c r="D23" s="54"/>
      <c r="E23" s="143"/>
      <c r="F23" s="52"/>
      <c r="G23" s="64">
        <v>37</v>
      </c>
      <c r="H23" s="64" t="s">
        <v>133</v>
      </c>
      <c r="I23" s="160"/>
      <c r="J23" s="80">
        <f>G23*I23</f>
        <v>0</v>
      </c>
    </row>
    <row r="24" spans="1:10" s="59" customFormat="1">
      <c r="A24" s="57"/>
      <c r="B24" s="57"/>
      <c r="C24" s="53" t="s">
        <v>134</v>
      </c>
      <c r="D24" s="53"/>
      <c r="E24" s="143"/>
      <c r="F24" s="52"/>
      <c r="G24" s="64"/>
      <c r="H24" s="64"/>
      <c r="I24" s="160"/>
      <c r="J24" s="80"/>
    </row>
    <row r="25" spans="1:10" s="59" customFormat="1">
      <c r="A25" s="57"/>
      <c r="B25" s="57"/>
      <c r="C25" s="53"/>
      <c r="D25" s="53"/>
      <c r="E25" s="143"/>
      <c r="F25" s="52"/>
      <c r="G25" s="64"/>
      <c r="H25" s="64"/>
      <c r="I25" s="160"/>
      <c r="J25" s="80"/>
    </row>
    <row r="26" spans="1:10" s="59" customFormat="1">
      <c r="A26" s="57"/>
      <c r="B26" s="57"/>
      <c r="C26" s="51"/>
      <c r="D26" s="51"/>
      <c r="E26" s="143"/>
      <c r="F26" s="52"/>
      <c r="G26" s="64"/>
      <c r="H26" s="64"/>
      <c r="I26" s="160"/>
      <c r="J26" s="80"/>
    </row>
    <row r="27" spans="1:10" s="59" customFormat="1" ht="141.75">
      <c r="A27" s="98" t="s">
        <v>39</v>
      </c>
      <c r="B27" s="98" t="str">
        <f>IF(ISBLANK(C26),IF(ISBLANK(C27),5,CONCATENATE(COUNTA($B$5:B26)+1,".")))</f>
        <v>9.</v>
      </c>
      <c r="C27" s="99" t="s">
        <v>254</v>
      </c>
      <c r="D27" s="99"/>
      <c r="E27" s="145"/>
      <c r="F27" s="101"/>
      <c r="G27" s="102"/>
      <c r="H27" s="102"/>
      <c r="I27" s="162"/>
      <c r="J27" s="103"/>
    </row>
    <row r="28" spans="1:10" s="59" customFormat="1">
      <c r="A28" s="98"/>
      <c r="B28" s="98"/>
      <c r="C28" s="99" t="s">
        <v>135</v>
      </c>
      <c r="D28" s="99"/>
      <c r="E28" s="145"/>
      <c r="F28" s="101"/>
      <c r="G28" s="102">
        <v>2</v>
      </c>
      <c r="H28" s="102" t="s">
        <v>133</v>
      </c>
      <c r="I28" s="162"/>
      <c r="J28" s="103">
        <f>G28*I28</f>
        <v>0</v>
      </c>
    </row>
    <row r="29" spans="1:10" s="59" customFormat="1">
      <c r="A29" s="98"/>
      <c r="B29" s="98"/>
      <c r="C29" s="100" t="s">
        <v>136</v>
      </c>
      <c r="D29" s="100"/>
      <c r="E29" s="145"/>
      <c r="F29" s="101"/>
      <c r="G29" s="102"/>
      <c r="H29" s="102"/>
      <c r="I29" s="162"/>
      <c r="J29" s="103"/>
    </row>
    <row r="30" spans="1:10" s="59" customFormat="1">
      <c r="A30" s="98"/>
      <c r="B30" s="98"/>
      <c r="C30" s="104" t="s">
        <v>137</v>
      </c>
      <c r="D30" s="104"/>
      <c r="E30" s="145"/>
      <c r="F30" s="101"/>
      <c r="G30" s="102"/>
      <c r="H30" s="102"/>
      <c r="I30" s="162"/>
      <c r="J30" s="103"/>
    </row>
    <row r="31" spans="1:10" s="59" customFormat="1">
      <c r="A31" s="57"/>
      <c r="B31" s="57"/>
      <c r="C31" s="51"/>
      <c r="D31" s="51"/>
      <c r="E31" s="143"/>
      <c r="F31" s="52"/>
      <c r="G31" s="64"/>
      <c r="H31" s="64"/>
      <c r="I31" s="160"/>
      <c r="J31" s="80"/>
    </row>
    <row r="32" spans="1:10" s="59" customFormat="1" ht="110.25">
      <c r="A32" s="57" t="s">
        <v>39</v>
      </c>
      <c r="B32" s="57" t="str">
        <f>IF(ISBLANK(C31),IF(ISBLANK(C32),5,CONCATENATE(COUNTA($B$5:B31)+1,".")))</f>
        <v>10.</v>
      </c>
      <c r="C32" s="54" t="s">
        <v>200</v>
      </c>
      <c r="D32" s="54"/>
      <c r="E32" s="143"/>
      <c r="F32" s="52"/>
      <c r="G32" s="64">
        <v>240</v>
      </c>
      <c r="H32" s="64" t="s">
        <v>2</v>
      </c>
      <c r="I32" s="160"/>
      <c r="J32" s="80">
        <f>G32*I32</f>
        <v>0</v>
      </c>
    </row>
    <row r="33" spans="1:10" s="59" customFormat="1">
      <c r="A33" s="57"/>
      <c r="B33" s="57"/>
      <c r="C33" s="53"/>
      <c r="D33" s="53"/>
      <c r="E33" s="143"/>
      <c r="F33" s="52"/>
      <c r="G33" s="64"/>
      <c r="H33" s="64"/>
      <c r="I33" s="160"/>
      <c r="J33" s="80"/>
    </row>
    <row r="34" spans="1:10" s="59" customFormat="1" ht="110.25">
      <c r="A34" s="57" t="s">
        <v>39</v>
      </c>
      <c r="B34" s="57" t="str">
        <f>IF(ISBLANK(C33),IF(ISBLANK(C34),5,CONCATENATE(COUNTA($B$5:B33)+1,".")))</f>
        <v>11.</v>
      </c>
      <c r="C34" s="54" t="s">
        <v>103</v>
      </c>
      <c r="D34" s="54"/>
      <c r="E34" s="143"/>
      <c r="F34" s="52"/>
      <c r="G34" s="64">
        <v>1</v>
      </c>
      <c r="H34" s="64" t="s">
        <v>1</v>
      </c>
      <c r="I34" s="160"/>
      <c r="J34" s="80">
        <f>G34*I34</f>
        <v>0</v>
      </c>
    </row>
    <row r="35" spans="1:10" s="59" customFormat="1">
      <c r="A35" s="57"/>
      <c r="B35" s="57"/>
      <c r="C35" s="53"/>
      <c r="D35" s="53"/>
      <c r="E35" s="143"/>
      <c r="F35" s="52"/>
      <c r="G35" s="64"/>
      <c r="H35" s="64"/>
      <c r="I35" s="160"/>
      <c r="J35" s="80"/>
    </row>
    <row r="36" spans="1:10" s="59" customFormat="1" ht="31.5">
      <c r="A36" s="57" t="s">
        <v>39</v>
      </c>
      <c r="B36" s="57" t="str">
        <f>IF(ISBLANK(C35),IF(ISBLANK(C36),5,CONCATENATE(COUNTA($B$5:B35)+1,".")))</f>
        <v>12.</v>
      </c>
      <c r="C36" s="54" t="s">
        <v>102</v>
      </c>
      <c r="D36" s="54"/>
      <c r="E36" s="143"/>
      <c r="F36" s="52"/>
      <c r="G36" s="83">
        <v>7000</v>
      </c>
      <c r="H36" s="64" t="s">
        <v>20</v>
      </c>
      <c r="I36" s="160"/>
      <c r="J36" s="80">
        <f>G36*I36</f>
        <v>0</v>
      </c>
    </row>
    <row r="37" spans="1:10" s="59" customFormat="1">
      <c r="A37" s="57"/>
      <c r="B37" s="57"/>
      <c r="C37" s="53"/>
      <c r="D37" s="53"/>
      <c r="E37" s="143"/>
      <c r="F37" s="52"/>
      <c r="G37" s="64"/>
      <c r="H37" s="64"/>
      <c r="I37" s="160"/>
      <c r="J37" s="80"/>
    </row>
    <row r="38" spans="1:10" s="59" customFormat="1">
      <c r="A38" s="57"/>
      <c r="B38" s="57"/>
      <c r="C38" s="68" t="s">
        <v>191</v>
      </c>
      <c r="D38" s="68"/>
      <c r="E38" s="143"/>
      <c r="F38" s="52"/>
      <c r="G38" s="83">
        <v>2960</v>
      </c>
      <c r="H38" s="64" t="s">
        <v>2</v>
      </c>
      <c r="I38" s="160"/>
      <c r="J38" s="80"/>
    </row>
    <row r="39" spans="1:10" s="59" customFormat="1">
      <c r="A39" s="57"/>
      <c r="B39" s="57"/>
      <c r="C39" s="79"/>
      <c r="D39" s="79"/>
      <c r="E39" s="141"/>
      <c r="F39" s="58"/>
      <c r="H39" s="81"/>
      <c r="I39" s="161"/>
      <c r="J39" s="82"/>
    </row>
    <row r="40" spans="1:10" s="59" customFormat="1">
      <c r="A40" s="57"/>
      <c r="B40" s="57">
        <v>2</v>
      </c>
      <c r="C40" s="50" t="s">
        <v>138</v>
      </c>
      <c r="D40" s="50"/>
      <c r="E40" s="146"/>
      <c r="F40" s="52"/>
      <c r="G40" s="64"/>
      <c r="H40" s="64"/>
      <c r="I40" s="160"/>
      <c r="J40" s="80"/>
    </row>
    <row r="41" spans="1:10" s="59" customFormat="1">
      <c r="A41" s="57"/>
      <c r="B41" s="57"/>
      <c r="C41" s="51"/>
      <c r="D41" s="51"/>
      <c r="E41" s="143"/>
      <c r="F41" s="52"/>
      <c r="G41" s="64"/>
      <c r="H41" s="64"/>
      <c r="I41" s="160"/>
      <c r="J41" s="80"/>
    </row>
    <row r="42" spans="1:10" s="59" customFormat="1" ht="141.75">
      <c r="A42" s="57" t="s">
        <v>39</v>
      </c>
      <c r="B42" s="57" t="str">
        <f>IF(ISBLANK(C41),IF(ISBLANK(C42),5,CONCATENATE(COUNTA($B$5:B41)+1,".")))</f>
        <v>14.</v>
      </c>
      <c r="C42" s="54" t="s">
        <v>139</v>
      </c>
      <c r="D42" s="54"/>
      <c r="E42" s="143"/>
      <c r="F42" s="52"/>
      <c r="G42" s="64">
        <v>16</v>
      </c>
      <c r="H42" s="64" t="s">
        <v>2</v>
      </c>
      <c r="I42" s="160"/>
      <c r="J42" s="80">
        <f>G42*I42</f>
        <v>0</v>
      </c>
    </row>
    <row r="43" spans="1:10" s="59" customFormat="1">
      <c r="A43" s="57"/>
      <c r="B43" s="57"/>
      <c r="C43" s="53"/>
      <c r="D43" s="53"/>
      <c r="E43" s="143"/>
      <c r="F43" s="52"/>
      <c r="G43" s="64"/>
      <c r="H43" s="64"/>
      <c r="I43" s="160"/>
      <c r="J43" s="80"/>
    </row>
    <row r="44" spans="1:10" s="59" customFormat="1">
      <c r="A44" s="57"/>
      <c r="B44" s="57"/>
      <c r="C44" s="53"/>
      <c r="D44" s="53"/>
      <c r="E44" s="143"/>
      <c r="F44" s="52"/>
      <c r="G44" s="64"/>
      <c r="H44" s="64"/>
      <c r="I44" s="160"/>
      <c r="J44" s="80"/>
    </row>
    <row r="45" spans="1:10" s="59" customFormat="1" ht="94.5">
      <c r="A45" s="98" t="s">
        <v>39</v>
      </c>
      <c r="B45" s="98" t="str">
        <f>IF(ISBLANK(C44),IF(ISBLANK(C45),5,CONCATENATE(COUNTA($B$5:B44)+1,".")))</f>
        <v>15.</v>
      </c>
      <c r="C45" s="99" t="s">
        <v>140</v>
      </c>
      <c r="D45" s="99"/>
      <c r="E45" s="145"/>
      <c r="F45" s="101"/>
      <c r="G45" s="102"/>
      <c r="H45" s="102"/>
      <c r="I45" s="162"/>
      <c r="J45" s="103"/>
    </row>
    <row r="46" spans="1:10" s="59" customFormat="1">
      <c r="A46" s="98"/>
      <c r="B46" s="98"/>
      <c r="C46" s="100" t="s">
        <v>239</v>
      </c>
      <c r="D46" s="100"/>
      <c r="E46" s="145"/>
      <c r="F46" s="101"/>
      <c r="G46" s="102">
        <v>6</v>
      </c>
      <c r="H46" s="102" t="s">
        <v>1</v>
      </c>
      <c r="I46" s="162"/>
      <c r="J46" s="103">
        <f>G46*I46</f>
        <v>0</v>
      </c>
    </row>
    <row r="47" spans="1:10" s="59" customFormat="1">
      <c r="A47" s="98"/>
      <c r="B47" s="98"/>
      <c r="C47" s="100" t="s">
        <v>37</v>
      </c>
      <c r="D47" s="100"/>
      <c r="E47" s="145"/>
      <c r="F47" s="101"/>
      <c r="G47" s="102">
        <v>6</v>
      </c>
      <c r="H47" s="102" t="s">
        <v>1</v>
      </c>
      <c r="I47" s="162"/>
      <c r="J47" s="103">
        <f>G47*I47</f>
        <v>0</v>
      </c>
    </row>
    <row r="48" spans="1:10" s="59" customFormat="1">
      <c r="A48" s="57"/>
      <c r="B48" s="57"/>
      <c r="C48" s="53"/>
      <c r="D48" s="53"/>
      <c r="E48" s="143"/>
      <c r="F48" s="52"/>
      <c r="G48" s="64"/>
      <c r="H48" s="64"/>
      <c r="I48" s="160"/>
      <c r="J48" s="80"/>
    </row>
    <row r="49" spans="1:10" s="59" customFormat="1" ht="94.5">
      <c r="A49" s="98" t="s">
        <v>39</v>
      </c>
      <c r="B49" s="98" t="str">
        <f>IF(ISBLANK(C48),IF(ISBLANK(C49),5,CONCATENATE(COUNTA($B$5:B48)+1,".")))</f>
        <v>16.</v>
      </c>
      <c r="C49" s="99" t="s">
        <v>141</v>
      </c>
      <c r="D49" s="99"/>
      <c r="E49" s="145"/>
      <c r="F49" s="101"/>
      <c r="G49" s="102"/>
      <c r="H49" s="102"/>
      <c r="I49" s="162"/>
      <c r="J49" s="103"/>
    </row>
    <row r="50" spans="1:10" s="59" customFormat="1">
      <c r="A50" s="98"/>
      <c r="B50" s="98"/>
      <c r="C50" s="100" t="s">
        <v>240</v>
      </c>
      <c r="D50" s="100"/>
      <c r="E50" s="145"/>
      <c r="F50" s="101"/>
      <c r="G50" s="102">
        <v>6</v>
      </c>
      <c r="H50" s="102" t="s">
        <v>1</v>
      </c>
      <c r="I50" s="162"/>
      <c r="J50" s="103">
        <f>G50*I50</f>
        <v>0</v>
      </c>
    </row>
    <row r="51" spans="1:10" s="59" customFormat="1">
      <c r="A51" s="57"/>
      <c r="B51" s="57"/>
      <c r="C51" s="53"/>
      <c r="D51" s="53"/>
      <c r="E51" s="143"/>
      <c r="F51" s="52"/>
      <c r="G51" s="64"/>
      <c r="H51" s="64"/>
      <c r="I51" s="160"/>
      <c r="J51" s="80"/>
    </row>
    <row r="52" spans="1:10" s="59" customFormat="1" ht="47.25">
      <c r="A52" s="57" t="s">
        <v>39</v>
      </c>
      <c r="B52" s="57" t="str">
        <f>IF(ISBLANK(C51),IF(ISBLANK(C52),5,CONCATENATE(COUNTA($B$5:B51)+1,".")))</f>
        <v>17.</v>
      </c>
      <c r="C52" s="54" t="s">
        <v>104</v>
      </c>
      <c r="D52" s="54"/>
      <c r="E52" s="143"/>
      <c r="F52" s="52"/>
      <c r="G52" s="64"/>
      <c r="H52" s="64"/>
      <c r="I52" s="160"/>
      <c r="J52" s="80"/>
    </row>
    <row r="53" spans="1:10" s="59" customFormat="1">
      <c r="A53" s="57"/>
      <c r="B53" s="57"/>
      <c r="C53" s="54" t="s">
        <v>142</v>
      </c>
      <c r="D53" s="54"/>
      <c r="E53" s="143"/>
      <c r="F53" s="52"/>
      <c r="G53" s="64">
        <v>1</v>
      </c>
      <c r="H53" s="64" t="s">
        <v>1</v>
      </c>
      <c r="I53" s="160"/>
      <c r="J53" s="80">
        <f>G53*I53</f>
        <v>0</v>
      </c>
    </row>
    <row r="54" spans="1:10" s="59" customFormat="1">
      <c r="A54" s="57"/>
      <c r="B54" s="57"/>
      <c r="C54" s="53"/>
      <c r="D54" s="53"/>
      <c r="E54" s="143"/>
      <c r="F54" s="52"/>
      <c r="G54" s="64"/>
      <c r="H54" s="64"/>
      <c r="I54" s="160"/>
      <c r="J54" s="80"/>
    </row>
    <row r="55" spans="1:10" s="59" customFormat="1">
      <c r="A55" s="57"/>
      <c r="B55" s="57"/>
      <c r="C55" s="51"/>
      <c r="D55" s="51"/>
      <c r="E55" s="143"/>
      <c r="F55" s="52"/>
      <c r="G55" s="64"/>
      <c r="H55" s="64"/>
      <c r="I55" s="160"/>
      <c r="J55" s="80"/>
    </row>
    <row r="56" spans="1:10" s="59" customFormat="1" ht="78.75">
      <c r="A56" s="57" t="s">
        <v>39</v>
      </c>
      <c r="B56" s="57" t="str">
        <f>IF(ISBLANK(C55),IF(ISBLANK(C56),5,CONCATENATE(COUNTA($B$5:B55)+1,".")))</f>
        <v>18.</v>
      </c>
      <c r="C56" s="54" t="s">
        <v>143</v>
      </c>
      <c r="D56" s="54"/>
      <c r="E56" s="143"/>
      <c r="F56" s="52"/>
      <c r="G56" s="64">
        <v>1</v>
      </c>
      <c r="H56" s="64" t="s">
        <v>1</v>
      </c>
      <c r="I56" s="160"/>
      <c r="J56" s="80">
        <f>G56*I56</f>
        <v>0</v>
      </c>
    </row>
    <row r="57" spans="1:10" s="59" customFormat="1">
      <c r="A57" s="57"/>
      <c r="B57" s="57"/>
      <c r="C57" s="53"/>
      <c r="D57" s="53"/>
      <c r="E57" s="143"/>
      <c r="F57" s="52"/>
      <c r="G57" s="64"/>
      <c r="H57" s="64"/>
      <c r="I57" s="160"/>
      <c r="J57" s="80"/>
    </row>
    <row r="58" spans="1:10" s="59" customFormat="1" ht="63">
      <c r="A58" s="98" t="s">
        <v>39</v>
      </c>
      <c r="B58" s="98" t="str">
        <f>IF(ISBLANK(C57),IF(ISBLANK(C58),5,CONCATENATE(COUNTA($B$5:B57)+1,".")))</f>
        <v>19.</v>
      </c>
      <c r="C58" s="99" t="s">
        <v>105</v>
      </c>
      <c r="D58" s="99"/>
      <c r="E58" s="145"/>
      <c r="F58" s="101"/>
      <c r="G58" s="102">
        <v>2</v>
      </c>
      <c r="H58" s="102" t="s">
        <v>1</v>
      </c>
      <c r="I58" s="162"/>
      <c r="J58" s="103">
        <f>G58*I58</f>
        <v>0</v>
      </c>
    </row>
    <row r="59" spans="1:10" s="59" customFormat="1">
      <c r="A59" s="98"/>
      <c r="B59" s="98"/>
      <c r="C59" s="99" t="s">
        <v>144</v>
      </c>
      <c r="D59" s="99"/>
      <c r="E59" s="145"/>
      <c r="F59" s="101"/>
      <c r="G59" s="102"/>
      <c r="H59" s="102"/>
      <c r="I59" s="162"/>
      <c r="J59" s="103"/>
    </row>
    <row r="60" spans="1:10" s="59" customFormat="1">
      <c r="A60" s="98"/>
      <c r="B60" s="98"/>
      <c r="C60" s="99" t="s">
        <v>145</v>
      </c>
      <c r="D60" s="99"/>
      <c r="E60" s="145"/>
      <c r="F60" s="101"/>
      <c r="G60" s="102"/>
      <c r="H60" s="102"/>
      <c r="I60" s="162"/>
      <c r="J60" s="103"/>
    </row>
    <row r="61" spans="1:10" s="59" customFormat="1">
      <c r="A61" s="98"/>
      <c r="B61" s="98"/>
      <c r="C61" s="99" t="s">
        <v>242</v>
      </c>
      <c r="D61" s="99"/>
      <c r="E61" s="145"/>
      <c r="F61" s="101"/>
      <c r="G61" s="102"/>
      <c r="H61" s="102"/>
      <c r="I61" s="162"/>
      <c r="J61" s="103"/>
    </row>
    <row r="62" spans="1:10" s="59" customFormat="1">
      <c r="A62" s="98"/>
      <c r="B62" s="98"/>
      <c r="C62" s="100" t="s">
        <v>241</v>
      </c>
      <c r="D62" s="100"/>
      <c r="E62" s="145"/>
      <c r="F62" s="101"/>
      <c r="G62" s="102"/>
      <c r="H62" s="102"/>
      <c r="I62" s="162"/>
      <c r="J62" s="103"/>
    </row>
    <row r="63" spans="1:10" s="59" customFormat="1">
      <c r="A63" s="98"/>
      <c r="B63" s="98"/>
      <c r="C63" s="99" t="s">
        <v>146</v>
      </c>
      <c r="D63" s="99"/>
      <c r="E63" s="145" t="s">
        <v>147</v>
      </c>
      <c r="F63" s="101"/>
      <c r="G63" s="102"/>
      <c r="H63" s="102"/>
      <c r="I63" s="162"/>
      <c r="J63" s="103"/>
    </row>
    <row r="64" spans="1:10" s="59" customFormat="1">
      <c r="A64" s="98"/>
      <c r="B64" s="98"/>
      <c r="C64" s="99" t="s">
        <v>148</v>
      </c>
      <c r="D64" s="99"/>
      <c r="E64" s="145" t="s">
        <v>23</v>
      </c>
      <c r="F64" s="101"/>
      <c r="G64" s="102"/>
      <c r="H64" s="102"/>
      <c r="I64" s="162"/>
      <c r="J64" s="103"/>
    </row>
    <row r="65" spans="1:20" s="59" customFormat="1">
      <c r="A65" s="98"/>
      <c r="B65" s="98"/>
      <c r="C65" s="99" t="s">
        <v>149</v>
      </c>
      <c r="D65" s="99"/>
      <c r="E65" s="145" t="s">
        <v>23</v>
      </c>
      <c r="F65" s="101"/>
      <c r="G65" s="102"/>
      <c r="H65" s="102"/>
      <c r="I65" s="162"/>
      <c r="J65" s="103"/>
    </row>
    <row r="66" spans="1:20" s="59" customFormat="1">
      <c r="A66" s="57"/>
      <c r="B66" s="57"/>
      <c r="C66" s="53"/>
      <c r="D66" s="53"/>
      <c r="E66" s="143"/>
      <c r="F66" s="52"/>
      <c r="G66" s="64"/>
      <c r="H66" s="64"/>
      <c r="I66" s="160"/>
      <c r="J66" s="80"/>
    </row>
    <row r="67" spans="1:20" s="59" customFormat="1" ht="189">
      <c r="A67" s="57" t="s">
        <v>39</v>
      </c>
      <c r="B67" s="57" t="str">
        <f>IF(ISBLANK(C66),IF(ISBLANK(C67),5,CONCATENATE(COUNTA($B$5:B66)+1,".")))</f>
        <v>20.</v>
      </c>
      <c r="C67" s="54" t="s">
        <v>201</v>
      </c>
      <c r="D67" s="54"/>
      <c r="E67" s="143"/>
      <c r="F67" s="52"/>
      <c r="G67" s="64">
        <v>2</v>
      </c>
      <c r="H67" s="64" t="s">
        <v>1</v>
      </c>
      <c r="I67" s="160"/>
      <c r="J67" s="80">
        <f>G67*I67</f>
        <v>0</v>
      </c>
    </row>
    <row r="68" spans="1:20" s="59" customFormat="1">
      <c r="A68" s="57"/>
      <c r="B68" s="57"/>
      <c r="C68" s="53"/>
      <c r="D68" s="53"/>
      <c r="E68" s="143"/>
      <c r="F68" s="52"/>
      <c r="G68" s="64"/>
      <c r="H68" s="64"/>
      <c r="I68" s="160"/>
      <c r="J68" s="80"/>
    </row>
    <row r="69" spans="1:20" s="59" customFormat="1">
      <c r="A69" s="57"/>
      <c r="B69" s="57"/>
      <c r="C69" s="53"/>
      <c r="D69" s="53"/>
      <c r="E69" s="143"/>
      <c r="F69" s="52"/>
      <c r="G69" s="64"/>
      <c r="H69" s="64"/>
      <c r="I69" s="160"/>
      <c r="J69" s="80"/>
    </row>
    <row r="70" spans="1:20" s="59" customFormat="1" ht="141.75">
      <c r="A70" s="98" t="s">
        <v>39</v>
      </c>
      <c r="B70" s="98" t="str">
        <f>IF(ISBLANK(C69),IF(ISBLANK(C70),5,CONCATENATE(COUNTA($B$5:B69)+1,".")))</f>
        <v>21.</v>
      </c>
      <c r="C70" s="99" t="s">
        <v>150</v>
      </c>
      <c r="D70" s="99"/>
      <c r="E70" s="145"/>
      <c r="F70" s="101"/>
      <c r="G70" s="102"/>
      <c r="H70" s="102"/>
      <c r="I70" s="162"/>
      <c r="J70" s="103"/>
    </row>
    <row r="71" spans="1:20" s="59" customFormat="1">
      <c r="A71" s="98"/>
      <c r="B71" s="98"/>
      <c r="C71" s="100" t="s">
        <v>243</v>
      </c>
      <c r="D71" s="100"/>
      <c r="E71" s="145"/>
      <c r="F71" s="101"/>
      <c r="G71" s="102">
        <v>6</v>
      </c>
      <c r="H71" s="102" t="s">
        <v>1</v>
      </c>
      <c r="I71" s="162"/>
      <c r="J71" s="103">
        <f>G71*I71</f>
        <v>0</v>
      </c>
    </row>
    <row r="72" spans="1:20" s="59" customFormat="1">
      <c r="A72" s="98"/>
      <c r="B72" s="98"/>
      <c r="C72" s="100" t="s">
        <v>37</v>
      </c>
      <c r="D72" s="100"/>
      <c r="E72" s="145"/>
      <c r="F72" s="101"/>
      <c r="G72" s="102">
        <v>6</v>
      </c>
      <c r="H72" s="102" t="s">
        <v>1</v>
      </c>
      <c r="I72" s="162"/>
      <c r="J72" s="103">
        <f>G72*I72</f>
        <v>0</v>
      </c>
    </row>
    <row r="73" spans="1:20" s="59" customFormat="1">
      <c r="A73" s="57"/>
      <c r="B73" s="57"/>
      <c r="C73" s="53"/>
      <c r="D73" s="53"/>
      <c r="E73" s="143"/>
      <c r="F73" s="52"/>
      <c r="G73" s="64"/>
      <c r="H73" s="64"/>
      <c r="I73" s="160"/>
      <c r="J73" s="80"/>
    </row>
    <row r="74" spans="1:20" s="59" customFormat="1" ht="94.5">
      <c r="A74" s="98" t="s">
        <v>39</v>
      </c>
      <c r="B74" s="98" t="str">
        <f>IF(ISBLANK(C73),IF(ISBLANK(C74),5,CONCATENATE(COUNTA($B$5:B73)+1,".")))</f>
        <v>22.</v>
      </c>
      <c r="C74" s="99" t="s">
        <v>141</v>
      </c>
      <c r="D74" s="99"/>
      <c r="E74" s="145"/>
      <c r="F74" s="101"/>
      <c r="G74" s="102"/>
      <c r="H74" s="102"/>
      <c r="I74" s="162"/>
      <c r="J74" s="103"/>
    </row>
    <row r="75" spans="1:20" s="59" customFormat="1">
      <c r="A75" s="98"/>
      <c r="B75" s="98"/>
      <c r="C75" s="100" t="s">
        <v>240</v>
      </c>
      <c r="D75" s="100"/>
      <c r="E75" s="145"/>
      <c r="F75" s="101"/>
      <c r="G75" s="102">
        <v>6</v>
      </c>
      <c r="H75" s="102" t="s">
        <v>1</v>
      </c>
      <c r="I75" s="162"/>
      <c r="J75" s="103">
        <f>G75*I75</f>
        <v>0</v>
      </c>
    </row>
    <row r="76" spans="1:20" s="59" customFormat="1">
      <c r="A76" s="57"/>
      <c r="B76" s="57"/>
      <c r="C76" s="53"/>
      <c r="D76" s="53"/>
      <c r="E76" s="143"/>
      <c r="F76" s="52"/>
      <c r="G76" s="64"/>
      <c r="H76" s="64"/>
      <c r="I76" s="160"/>
      <c r="J76" s="80"/>
    </row>
    <row r="77" spans="1:20" s="59" customFormat="1">
      <c r="A77" s="57"/>
      <c r="B77" s="57"/>
      <c r="C77" s="53"/>
      <c r="D77" s="53"/>
      <c r="E77" s="143"/>
      <c r="F77" s="52"/>
      <c r="G77" s="64"/>
      <c r="H77" s="64"/>
      <c r="I77" s="160"/>
      <c r="J77" s="80"/>
    </row>
    <row r="78" spans="1:20" s="59" customFormat="1" ht="31.5">
      <c r="A78" s="98">
        <v>30</v>
      </c>
      <c r="B78" s="98" t="str">
        <f>IF(ISBLANK(C77),IF(ISBLANK(C78),5,CONCATENATE(COUNTA($B$5:B77)+1,".")))</f>
        <v>23.</v>
      </c>
      <c r="C78" s="105" t="s">
        <v>166</v>
      </c>
      <c r="D78" s="105"/>
      <c r="E78" s="145"/>
      <c r="F78" s="101"/>
      <c r="G78" s="102">
        <v>2</v>
      </c>
      <c r="H78" s="102" t="s">
        <v>1</v>
      </c>
      <c r="I78" s="162"/>
      <c r="J78" s="103">
        <f>G78*I78</f>
        <v>0</v>
      </c>
      <c r="O78" s="48"/>
      <c r="P78" s="46"/>
    </row>
    <row r="79" spans="1:20" s="59" customFormat="1">
      <c r="A79" s="98"/>
      <c r="B79" s="98"/>
      <c r="C79" s="106" t="s">
        <v>167</v>
      </c>
      <c r="D79" s="106"/>
      <c r="E79" s="147"/>
      <c r="F79" s="101"/>
      <c r="G79" s="102"/>
      <c r="H79" s="102"/>
      <c r="I79" s="162"/>
      <c r="J79" s="103"/>
      <c r="R79" s="45"/>
      <c r="S79" s="49"/>
      <c r="T79" s="45"/>
    </row>
    <row r="80" spans="1:20" s="59" customFormat="1">
      <c r="A80" s="98"/>
      <c r="B80" s="98"/>
      <c r="C80" s="106" t="s">
        <v>30</v>
      </c>
      <c r="D80" s="106"/>
      <c r="E80" s="147"/>
      <c r="F80" s="101"/>
      <c r="G80" s="102"/>
      <c r="H80" s="102"/>
      <c r="I80" s="162"/>
      <c r="J80" s="103"/>
      <c r="R80" s="45"/>
      <c r="S80" s="49"/>
      <c r="T80" s="45"/>
    </row>
    <row r="81" spans="1:20" s="59" customFormat="1">
      <c r="A81" s="98"/>
      <c r="B81" s="98"/>
      <c r="C81" s="106" t="s">
        <v>168</v>
      </c>
      <c r="D81" s="106"/>
      <c r="E81" s="148" t="s">
        <v>23</v>
      </c>
      <c r="F81" s="101"/>
      <c r="G81" s="102"/>
      <c r="H81" s="102"/>
      <c r="I81" s="162"/>
      <c r="J81" s="103"/>
      <c r="R81" s="45"/>
      <c r="S81" s="49"/>
      <c r="T81" s="45"/>
    </row>
    <row r="82" spans="1:20" s="59" customFormat="1">
      <c r="A82" s="98"/>
      <c r="B82" s="98"/>
      <c r="C82" s="106" t="s">
        <v>255</v>
      </c>
      <c r="D82" s="106"/>
      <c r="E82" s="148"/>
      <c r="F82" s="101"/>
      <c r="G82" s="102"/>
      <c r="H82" s="102"/>
      <c r="I82" s="162"/>
      <c r="J82" s="103"/>
      <c r="R82" s="45"/>
      <c r="S82" s="49"/>
      <c r="T82" s="45"/>
    </row>
    <row r="83" spans="1:20" s="59" customFormat="1">
      <c r="A83" s="98"/>
      <c r="B83" s="98"/>
      <c r="C83" s="100"/>
      <c r="D83" s="100"/>
      <c r="E83" s="145"/>
      <c r="F83" s="101"/>
      <c r="G83" s="102"/>
      <c r="H83" s="102"/>
      <c r="I83" s="162"/>
      <c r="J83" s="103"/>
      <c r="O83" s="47"/>
      <c r="P83" s="45"/>
      <c r="R83" s="45"/>
      <c r="S83" s="49"/>
      <c r="T83" s="45"/>
    </row>
    <row r="84" spans="1:20" s="59" customFormat="1" ht="31.5">
      <c r="A84" s="98"/>
      <c r="B84" s="98"/>
      <c r="C84" s="109" t="s">
        <v>169</v>
      </c>
      <c r="D84" s="109"/>
      <c r="E84" s="148" t="s">
        <v>23</v>
      </c>
      <c r="F84" s="101"/>
      <c r="G84" s="102"/>
      <c r="H84" s="102"/>
      <c r="I84" s="162"/>
      <c r="J84" s="103"/>
      <c r="R84" s="45"/>
      <c r="S84" s="49"/>
      <c r="T84" s="45"/>
    </row>
    <row r="85" spans="1:20" s="59" customFormat="1">
      <c r="A85" s="98"/>
      <c r="B85" s="98"/>
      <c r="C85" s="100"/>
      <c r="D85" s="100"/>
      <c r="E85" s="145"/>
      <c r="F85" s="101"/>
      <c r="G85" s="102"/>
      <c r="H85" s="102"/>
      <c r="I85" s="162"/>
      <c r="J85" s="103"/>
      <c r="O85" s="48"/>
      <c r="R85" s="45"/>
      <c r="S85" s="49"/>
      <c r="T85" s="45"/>
    </row>
    <row r="86" spans="1:20" s="59" customFormat="1">
      <c r="A86" s="98"/>
      <c r="B86" s="98"/>
      <c r="C86" s="105" t="s">
        <v>170</v>
      </c>
      <c r="D86" s="105"/>
      <c r="E86" s="148" t="s">
        <v>23</v>
      </c>
      <c r="F86" s="110"/>
      <c r="G86" s="107"/>
      <c r="H86" s="108"/>
      <c r="I86" s="163"/>
      <c r="J86" s="111"/>
      <c r="R86" s="45"/>
      <c r="S86" s="49"/>
      <c r="T86" s="45"/>
    </row>
    <row r="87" spans="1:20" s="59" customFormat="1">
      <c r="A87" s="57"/>
      <c r="B87" s="57"/>
      <c r="C87" s="53"/>
      <c r="D87" s="53"/>
      <c r="E87" s="143"/>
      <c r="F87" s="52"/>
      <c r="G87" s="64"/>
      <c r="H87" s="64"/>
      <c r="I87" s="160"/>
      <c r="J87" s="80"/>
    </row>
    <row r="88" spans="1:20" s="59" customFormat="1" ht="49.5" customHeight="1">
      <c r="A88" s="98" t="s">
        <v>39</v>
      </c>
      <c r="B88" s="98" t="str">
        <f>IF(ISBLANK(C87),IF(ISBLANK(C88),5,CONCATENATE(COUNTA($B$5:B87)+1,".")))</f>
        <v>24.</v>
      </c>
      <c r="C88" s="99" t="s">
        <v>106</v>
      </c>
      <c r="D88" s="99"/>
      <c r="E88" s="145"/>
      <c r="F88" s="101"/>
      <c r="G88" s="102">
        <v>2</v>
      </c>
      <c r="H88" s="102" t="s">
        <v>1</v>
      </c>
      <c r="I88" s="162"/>
      <c r="J88" s="103">
        <f>G88*I88</f>
        <v>0</v>
      </c>
    </row>
    <row r="89" spans="1:20" s="59" customFormat="1">
      <c r="A89" s="98"/>
      <c r="B89" s="98"/>
      <c r="C89" s="99" t="s">
        <v>151</v>
      </c>
      <c r="D89" s="99"/>
      <c r="E89" s="145"/>
      <c r="F89" s="101"/>
      <c r="G89" s="102"/>
      <c r="H89" s="102"/>
      <c r="I89" s="162"/>
      <c r="J89" s="103"/>
    </row>
    <row r="90" spans="1:20" s="59" customFormat="1">
      <c r="A90" s="98"/>
      <c r="B90" s="98"/>
      <c r="C90" s="99" t="s">
        <v>152</v>
      </c>
      <c r="D90" s="99"/>
      <c r="E90" s="145"/>
      <c r="F90" s="101"/>
      <c r="G90" s="102"/>
      <c r="H90" s="102"/>
      <c r="I90" s="162"/>
      <c r="J90" s="103"/>
    </row>
    <row r="91" spans="1:20" s="59" customFormat="1">
      <c r="A91" s="98"/>
      <c r="B91" s="98"/>
      <c r="C91" s="99" t="s">
        <v>244</v>
      </c>
      <c r="D91" s="99"/>
      <c r="E91" s="145"/>
      <c r="F91" s="101"/>
      <c r="G91" s="102"/>
      <c r="H91" s="102"/>
      <c r="I91" s="162"/>
      <c r="J91" s="103"/>
    </row>
    <row r="92" spans="1:20" s="59" customFormat="1">
      <c r="A92" s="98"/>
      <c r="B92" s="98"/>
      <c r="C92" s="100" t="s">
        <v>241</v>
      </c>
      <c r="D92" s="100"/>
      <c r="E92" s="145"/>
      <c r="F92" s="101"/>
      <c r="G92" s="102"/>
      <c r="H92" s="102"/>
      <c r="I92" s="162"/>
      <c r="J92" s="103"/>
    </row>
    <row r="93" spans="1:20" s="59" customFormat="1">
      <c r="A93" s="98"/>
      <c r="B93" s="98"/>
      <c r="C93" s="99" t="s">
        <v>146</v>
      </c>
      <c r="D93" s="99"/>
      <c r="E93" s="145" t="s">
        <v>153</v>
      </c>
      <c r="F93" s="101"/>
      <c r="G93" s="102"/>
      <c r="H93" s="102"/>
      <c r="I93" s="162"/>
      <c r="J93" s="103"/>
    </row>
    <row r="94" spans="1:20" s="59" customFormat="1">
      <c r="A94" s="98"/>
      <c r="B94" s="98"/>
      <c r="C94" s="99" t="s">
        <v>148</v>
      </c>
      <c r="D94" s="99"/>
      <c r="E94" s="145" t="s">
        <v>23</v>
      </c>
      <c r="F94" s="101"/>
      <c r="G94" s="102"/>
      <c r="H94" s="102"/>
      <c r="I94" s="162"/>
      <c r="J94" s="103"/>
    </row>
    <row r="95" spans="1:20" s="59" customFormat="1">
      <c r="A95" s="57"/>
      <c r="B95" s="57"/>
      <c r="C95" s="53"/>
      <c r="D95" s="53"/>
      <c r="E95" s="143"/>
      <c r="F95" s="52"/>
      <c r="G95" s="64"/>
      <c r="H95" s="64"/>
      <c r="I95" s="160"/>
      <c r="J95" s="80"/>
    </row>
    <row r="96" spans="1:20" s="59" customFormat="1" ht="63">
      <c r="A96" s="98" t="s">
        <v>39</v>
      </c>
      <c r="B96" s="98" t="str">
        <f>IF(ISBLANK(C95),IF(ISBLANK(C96),5,CONCATENATE(COUNTA($B$5:B95)+1,".")))</f>
        <v>25.</v>
      </c>
      <c r="C96" s="99" t="s">
        <v>107</v>
      </c>
      <c r="D96" s="99"/>
      <c r="E96" s="145"/>
      <c r="F96" s="101"/>
      <c r="G96" s="102">
        <v>2</v>
      </c>
      <c r="H96" s="102" t="s">
        <v>1</v>
      </c>
      <c r="I96" s="162"/>
      <c r="J96" s="103">
        <f>G96*I96</f>
        <v>0</v>
      </c>
    </row>
    <row r="97" spans="1:10" s="59" customFormat="1">
      <c r="A97" s="98"/>
      <c r="B97" s="98"/>
      <c r="C97" s="99" t="s">
        <v>108</v>
      </c>
      <c r="D97" s="99"/>
      <c r="E97" s="145"/>
      <c r="F97" s="101"/>
      <c r="G97" s="102"/>
      <c r="H97" s="102"/>
      <c r="I97" s="162"/>
      <c r="J97" s="103"/>
    </row>
    <row r="98" spans="1:10" s="59" customFormat="1">
      <c r="A98" s="98"/>
      <c r="B98" s="98"/>
      <c r="C98" s="99" t="s">
        <v>109</v>
      </c>
      <c r="D98" s="99"/>
      <c r="E98" s="145"/>
      <c r="F98" s="101"/>
      <c r="G98" s="102"/>
      <c r="H98" s="102"/>
      <c r="I98" s="162"/>
      <c r="J98" s="103"/>
    </row>
    <row r="99" spans="1:10" s="59" customFormat="1">
      <c r="A99" s="98"/>
      <c r="B99" s="98"/>
      <c r="C99" s="99" t="s">
        <v>245</v>
      </c>
      <c r="D99" s="99"/>
      <c r="E99" s="145"/>
      <c r="F99" s="101"/>
      <c r="G99" s="102"/>
      <c r="H99" s="102"/>
      <c r="I99" s="162"/>
      <c r="J99" s="103"/>
    </row>
    <row r="100" spans="1:10" s="59" customFormat="1">
      <c r="A100" s="98"/>
      <c r="B100" s="98"/>
      <c r="C100" s="100" t="s">
        <v>241</v>
      </c>
      <c r="D100" s="100"/>
      <c r="E100" s="145"/>
      <c r="F100" s="101"/>
      <c r="G100" s="102"/>
      <c r="H100" s="102"/>
      <c r="I100" s="162"/>
      <c r="J100" s="103"/>
    </row>
    <row r="101" spans="1:10" s="59" customFormat="1">
      <c r="A101" s="57"/>
      <c r="B101" s="57"/>
      <c r="C101" s="53"/>
      <c r="D101" s="53"/>
      <c r="E101" s="143"/>
      <c r="F101" s="52"/>
      <c r="G101" s="64"/>
      <c r="H101" s="64"/>
      <c r="I101" s="160"/>
      <c r="J101" s="80"/>
    </row>
    <row r="102" spans="1:10" s="59" customFormat="1" ht="63">
      <c r="A102" s="57" t="s">
        <v>39</v>
      </c>
      <c r="B102" s="57" t="str">
        <f>IF(ISBLANK(C101),IF(ISBLANK(C102),5,CONCATENATE(COUNTA($B$5:B101)+1,".")))</f>
        <v>26.</v>
      </c>
      <c r="C102" s="54" t="s">
        <v>110</v>
      </c>
      <c r="D102" s="54"/>
      <c r="E102" s="143"/>
      <c r="F102" s="52"/>
      <c r="G102" s="64">
        <v>6</v>
      </c>
      <c r="H102" s="64" t="s">
        <v>1</v>
      </c>
      <c r="I102" s="160"/>
      <c r="J102" s="80">
        <f>G102*I102</f>
        <v>0</v>
      </c>
    </row>
    <row r="103" spans="1:10" s="59" customFormat="1">
      <c r="A103" s="57"/>
      <c r="B103" s="57"/>
      <c r="C103" s="55"/>
      <c r="D103" s="55"/>
      <c r="E103" s="149"/>
      <c r="F103" s="52"/>
      <c r="G103" s="64"/>
      <c r="H103" s="64"/>
      <c r="I103" s="160"/>
      <c r="J103" s="80"/>
    </row>
    <row r="104" spans="1:10" s="59" customFormat="1" ht="31.5">
      <c r="A104" s="57" t="s">
        <v>39</v>
      </c>
      <c r="B104" s="57" t="str">
        <f>IF(ISBLANK(C103),IF(ISBLANK(C104),5,CONCATENATE(COUNTA($B$5:B103)+1,".")))</f>
        <v>27.</v>
      </c>
      <c r="C104" s="54" t="s">
        <v>111</v>
      </c>
      <c r="D104" s="54"/>
      <c r="E104" s="143"/>
      <c r="F104" s="52"/>
      <c r="G104" s="64">
        <v>4</v>
      </c>
      <c r="H104" s="64" t="s">
        <v>1</v>
      </c>
      <c r="I104" s="160"/>
      <c r="J104" s="80">
        <f>G104*I104</f>
        <v>0</v>
      </c>
    </row>
    <row r="105" spans="1:10" s="59" customFormat="1">
      <c r="A105" s="57"/>
      <c r="B105" s="57"/>
      <c r="C105" s="53"/>
      <c r="D105" s="53"/>
      <c r="E105" s="143"/>
      <c r="F105" s="52"/>
      <c r="G105" s="64"/>
      <c r="H105" s="64"/>
      <c r="I105" s="160"/>
      <c r="J105" s="80"/>
    </row>
    <row r="106" spans="1:10" s="59" customFormat="1" ht="47.25">
      <c r="A106" s="57" t="s">
        <v>39</v>
      </c>
      <c r="B106" s="57" t="str">
        <f>IF(ISBLANK(C105),IF(ISBLANK(C106),5,CONCATENATE(COUNTA($B$5:B105)+1,".")))</f>
        <v>28.</v>
      </c>
      <c r="C106" s="54" t="s">
        <v>112</v>
      </c>
      <c r="D106" s="54"/>
      <c r="E106" s="143"/>
      <c r="F106" s="52"/>
      <c r="G106" s="64">
        <v>1</v>
      </c>
      <c r="H106" s="64" t="s">
        <v>1</v>
      </c>
      <c r="I106" s="160"/>
      <c r="J106" s="80">
        <f>G106*I106</f>
        <v>0</v>
      </c>
    </row>
    <row r="107" spans="1:10" s="59" customFormat="1">
      <c r="A107" s="57"/>
      <c r="B107" s="57"/>
      <c r="C107" s="54" t="s">
        <v>113</v>
      </c>
      <c r="D107" s="54"/>
      <c r="E107" s="143"/>
      <c r="F107" s="52"/>
      <c r="G107" s="64"/>
      <c r="H107" s="64"/>
      <c r="I107" s="160"/>
      <c r="J107" s="80"/>
    </row>
    <row r="108" spans="1:10" s="59" customFormat="1">
      <c r="A108" s="57"/>
      <c r="B108" s="57"/>
      <c r="C108" s="53" t="s">
        <v>154</v>
      </c>
      <c r="D108" s="53"/>
      <c r="E108" s="143"/>
      <c r="F108" s="52"/>
      <c r="G108" s="64"/>
      <c r="H108" s="64"/>
      <c r="I108" s="160"/>
      <c r="J108" s="80"/>
    </row>
    <row r="109" spans="1:10" s="59" customFormat="1">
      <c r="A109" s="57"/>
      <c r="B109" s="57"/>
      <c r="C109" s="53" t="s">
        <v>193</v>
      </c>
      <c r="D109" s="53"/>
      <c r="E109" s="143"/>
      <c r="F109" s="52"/>
      <c r="G109" s="64">
        <v>7</v>
      </c>
      <c r="H109" s="64" t="s">
        <v>0</v>
      </c>
      <c r="I109" s="160"/>
      <c r="J109" s="80">
        <f>G109*I109</f>
        <v>0</v>
      </c>
    </row>
    <row r="110" spans="1:10" s="59" customFormat="1">
      <c r="A110" s="57"/>
      <c r="B110" s="57"/>
      <c r="C110" s="53" t="s">
        <v>194</v>
      </c>
      <c r="D110" s="53"/>
      <c r="E110" s="143"/>
      <c r="F110" s="52"/>
      <c r="G110" s="64">
        <v>4</v>
      </c>
      <c r="H110" s="64" t="s">
        <v>0</v>
      </c>
      <c r="I110" s="160"/>
      <c r="J110" s="80">
        <f>G110*I110</f>
        <v>0</v>
      </c>
    </row>
    <row r="111" spans="1:10" s="59" customFormat="1">
      <c r="A111" s="57"/>
      <c r="B111" s="57"/>
      <c r="C111" s="53" t="s">
        <v>195</v>
      </c>
      <c r="D111" s="53"/>
      <c r="E111" s="143"/>
      <c r="F111" s="52"/>
      <c r="G111" s="64">
        <v>1</v>
      </c>
      <c r="H111" s="64" t="s">
        <v>0</v>
      </c>
      <c r="I111" s="160"/>
      <c r="J111" s="80">
        <f>G111*I111</f>
        <v>0</v>
      </c>
    </row>
    <row r="112" spans="1:10" s="59" customFormat="1">
      <c r="A112" s="57"/>
      <c r="B112" s="57"/>
      <c r="C112" s="53"/>
      <c r="D112" s="53"/>
      <c r="E112" s="143"/>
      <c r="F112" s="52"/>
      <c r="G112" s="64"/>
      <c r="H112" s="64"/>
      <c r="I112" s="160"/>
      <c r="J112" s="80"/>
    </row>
    <row r="113" spans="1:10" s="59" customFormat="1">
      <c r="A113" s="98" t="s">
        <v>39</v>
      </c>
      <c r="B113" s="98" t="str">
        <f>IF(ISBLANK(C112),IF(ISBLANK(C113),5,CONCATENATE(COUNTA($B$5:B112)+1,".")))</f>
        <v>29.</v>
      </c>
      <c r="C113" s="112" t="s">
        <v>183</v>
      </c>
      <c r="D113" s="112"/>
      <c r="E113" s="145"/>
      <c r="F113" s="101"/>
      <c r="G113" s="102">
        <v>1</v>
      </c>
      <c r="H113" s="102" t="s">
        <v>1</v>
      </c>
      <c r="I113" s="162"/>
      <c r="J113" s="103">
        <f>G113*I113</f>
        <v>0</v>
      </c>
    </row>
    <row r="114" spans="1:10" s="59" customFormat="1">
      <c r="A114" s="98"/>
      <c r="B114" s="98"/>
      <c r="C114" s="113" t="s">
        <v>246</v>
      </c>
      <c r="D114" s="113"/>
      <c r="E114" s="145"/>
      <c r="F114" s="101"/>
      <c r="G114" s="102"/>
      <c r="H114" s="102"/>
      <c r="I114" s="162"/>
      <c r="J114" s="103"/>
    </row>
    <row r="115" spans="1:10" s="59" customFormat="1">
      <c r="A115" s="57"/>
      <c r="B115" s="57"/>
      <c r="C115" s="53"/>
      <c r="D115" s="53"/>
      <c r="E115" s="143"/>
      <c r="F115" s="52"/>
      <c r="G115" s="64"/>
      <c r="H115" s="64"/>
      <c r="I115" s="160"/>
      <c r="J115" s="80"/>
    </row>
    <row r="116" spans="1:10" s="59" customFormat="1">
      <c r="A116" s="98" t="s">
        <v>39</v>
      </c>
      <c r="B116" s="98" t="str">
        <f>IF(ISBLANK(C115),IF(ISBLANK(C116),5,CONCATENATE(COUNTA($B$5:B115)+1,".")))</f>
        <v>30.</v>
      </c>
      <c r="C116" s="113" t="s">
        <v>184</v>
      </c>
      <c r="D116" s="113"/>
      <c r="E116" s="150"/>
      <c r="F116" s="114"/>
      <c r="G116" s="102">
        <v>1</v>
      </c>
      <c r="H116" s="102" t="s">
        <v>1</v>
      </c>
      <c r="I116" s="162"/>
      <c r="J116" s="103">
        <f>G116*I116</f>
        <v>0</v>
      </c>
    </row>
    <row r="117" spans="1:10" s="59" customFormat="1">
      <c r="A117" s="98"/>
      <c r="B117" s="98"/>
      <c r="C117" s="113" t="s">
        <v>185</v>
      </c>
      <c r="D117" s="113"/>
      <c r="E117" s="151"/>
      <c r="F117" s="114"/>
      <c r="G117" s="102"/>
      <c r="H117" s="102"/>
      <c r="I117" s="162"/>
      <c r="J117" s="103"/>
    </row>
    <row r="118" spans="1:10" s="59" customFormat="1">
      <c r="A118" s="98"/>
      <c r="B118" s="98"/>
      <c r="C118" s="113" t="s">
        <v>186</v>
      </c>
      <c r="D118" s="113"/>
      <c r="E118" s="150" t="s">
        <v>23</v>
      </c>
      <c r="F118" s="114"/>
      <c r="G118" s="102"/>
      <c r="H118" s="102"/>
      <c r="I118" s="162"/>
      <c r="J118" s="103"/>
    </row>
    <row r="119" spans="1:10" s="59" customFormat="1">
      <c r="A119" s="98"/>
      <c r="B119" s="98"/>
      <c r="C119" s="113" t="s">
        <v>187</v>
      </c>
      <c r="D119" s="113"/>
      <c r="E119" s="150" t="s">
        <v>23</v>
      </c>
      <c r="F119" s="114"/>
      <c r="G119" s="102"/>
      <c r="H119" s="102"/>
      <c r="I119" s="162"/>
      <c r="J119" s="103"/>
    </row>
    <row r="120" spans="1:10" s="59" customFormat="1">
      <c r="A120" s="98"/>
      <c r="B120" s="98"/>
      <c r="C120" s="113" t="s">
        <v>188</v>
      </c>
      <c r="D120" s="113"/>
      <c r="E120" s="150" t="s">
        <v>23</v>
      </c>
      <c r="F120" s="114"/>
      <c r="G120" s="102"/>
      <c r="H120" s="102"/>
      <c r="I120" s="162"/>
      <c r="J120" s="103"/>
    </row>
    <row r="121" spans="1:10" s="59" customFormat="1">
      <c r="A121" s="98"/>
      <c r="B121" s="98"/>
      <c r="C121" s="113" t="s">
        <v>189</v>
      </c>
      <c r="D121" s="113"/>
      <c r="E121" s="150" t="s">
        <v>23</v>
      </c>
      <c r="F121" s="114"/>
      <c r="G121" s="102"/>
      <c r="H121" s="102"/>
      <c r="I121" s="162"/>
      <c r="J121" s="103"/>
    </row>
    <row r="122" spans="1:10" s="59" customFormat="1">
      <c r="A122" s="98"/>
      <c r="B122" s="98"/>
      <c r="C122" s="113" t="s">
        <v>190</v>
      </c>
      <c r="D122" s="113"/>
      <c r="E122" s="150" t="s">
        <v>23</v>
      </c>
      <c r="F122" s="114"/>
      <c r="G122" s="102"/>
      <c r="H122" s="102"/>
      <c r="I122" s="162"/>
      <c r="J122" s="103"/>
    </row>
    <row r="123" spans="1:10" s="59" customFormat="1">
      <c r="A123" s="98"/>
      <c r="B123" s="98"/>
      <c r="C123" s="113" t="s">
        <v>247</v>
      </c>
      <c r="D123" s="113"/>
      <c r="E123" s="151"/>
      <c r="F123" s="114"/>
      <c r="G123" s="102"/>
      <c r="H123" s="102"/>
      <c r="I123" s="162"/>
      <c r="J123" s="103"/>
    </row>
    <row r="124" spans="1:10" s="59" customFormat="1">
      <c r="A124" s="57"/>
      <c r="B124" s="57"/>
      <c r="C124" s="53"/>
      <c r="D124" s="53"/>
      <c r="E124" s="143"/>
      <c r="F124" s="52"/>
      <c r="G124" s="64"/>
      <c r="H124" s="64"/>
      <c r="I124" s="160"/>
      <c r="J124" s="80"/>
    </row>
    <row r="125" spans="1:10" s="59" customFormat="1" ht="47.25">
      <c r="A125" s="98" t="s">
        <v>39</v>
      </c>
      <c r="B125" s="98" t="str">
        <f>IF(ISBLANK(C124),IF(ISBLANK(C125),5,CONCATENATE(COUNTA($B$5:B124)+1,".")))</f>
        <v>31.</v>
      </c>
      <c r="C125" s="99" t="s">
        <v>155</v>
      </c>
      <c r="D125" s="99"/>
      <c r="E125" s="145"/>
      <c r="F125" s="101"/>
      <c r="G125" s="102">
        <v>2</v>
      </c>
      <c r="H125" s="102" t="s">
        <v>1</v>
      </c>
      <c r="I125" s="162"/>
      <c r="J125" s="103">
        <f>G125*I125</f>
        <v>0</v>
      </c>
    </row>
    <row r="126" spans="1:10" s="59" customFormat="1">
      <c r="A126" s="98"/>
      <c r="B126" s="98"/>
      <c r="C126" s="99" t="s">
        <v>113</v>
      </c>
      <c r="D126" s="99"/>
      <c r="E126" s="145"/>
      <c r="F126" s="101"/>
      <c r="G126" s="102"/>
      <c r="H126" s="102"/>
      <c r="I126" s="162"/>
      <c r="J126" s="103"/>
    </row>
    <row r="127" spans="1:10" s="59" customFormat="1">
      <c r="A127" s="98"/>
      <c r="B127" s="98"/>
      <c r="C127" s="99" t="s">
        <v>114</v>
      </c>
      <c r="D127" s="99"/>
      <c r="E127" s="145"/>
      <c r="F127" s="101"/>
      <c r="G127" s="102"/>
      <c r="H127" s="102"/>
      <c r="I127" s="162"/>
      <c r="J127" s="103"/>
    </row>
    <row r="128" spans="1:10" s="59" customFormat="1">
      <c r="A128" s="98"/>
      <c r="B128" s="98"/>
      <c r="C128" s="99" t="s">
        <v>248</v>
      </c>
      <c r="D128" s="99"/>
      <c r="E128" s="145"/>
      <c r="F128" s="101"/>
      <c r="G128" s="102"/>
      <c r="H128" s="102"/>
      <c r="I128" s="162"/>
      <c r="J128" s="103"/>
    </row>
    <row r="129" spans="1:10" s="61" customFormat="1">
      <c r="A129" s="85"/>
      <c r="B129" s="65"/>
      <c r="C129" s="66"/>
      <c r="D129" s="66"/>
      <c r="E129" s="152"/>
      <c r="F129" s="86"/>
      <c r="G129" s="57"/>
      <c r="H129" s="57"/>
      <c r="I129" s="164"/>
      <c r="J129" s="67"/>
    </row>
    <row r="130" spans="1:10" s="61" customFormat="1">
      <c r="A130" s="57" t="s">
        <v>39</v>
      </c>
      <c r="B130" s="57" t="str">
        <f>IF(ISBLANK(C129),IF(ISBLANK(C130),5,CONCATENATE(COUNTA($B$2:B129)+1,".")))</f>
        <v>32.</v>
      </c>
      <c r="C130" s="66" t="s">
        <v>93</v>
      </c>
      <c r="D130" s="66"/>
      <c r="E130" s="152"/>
      <c r="F130" s="86"/>
      <c r="G130" s="44">
        <v>1</v>
      </c>
      <c r="H130" s="44" t="s">
        <v>1</v>
      </c>
      <c r="I130" s="161"/>
      <c r="J130" s="82">
        <f>G130*I130</f>
        <v>0</v>
      </c>
    </row>
    <row r="131" spans="1:10" s="61" customFormat="1">
      <c r="A131" s="85"/>
      <c r="B131" s="65"/>
      <c r="C131" s="66" t="s">
        <v>94</v>
      </c>
      <c r="D131" s="66"/>
      <c r="E131" s="153"/>
      <c r="F131" s="57"/>
      <c r="G131" s="67"/>
      <c r="H131" s="67"/>
      <c r="I131" s="152"/>
      <c r="J131" s="86"/>
    </row>
    <row r="132" spans="1:10" s="61" customFormat="1" ht="31.5">
      <c r="A132" s="85"/>
      <c r="B132" s="65"/>
      <c r="C132" s="66" t="s">
        <v>95</v>
      </c>
      <c r="D132" s="66"/>
      <c r="E132" s="153"/>
      <c r="F132" s="57"/>
      <c r="G132" s="67"/>
      <c r="H132" s="67"/>
      <c r="I132" s="152"/>
      <c r="J132" s="86"/>
    </row>
    <row r="133" spans="1:10" s="59" customFormat="1">
      <c r="A133" s="57"/>
      <c r="B133" s="57"/>
      <c r="C133" s="53"/>
      <c r="D133" s="53"/>
      <c r="E133" s="143"/>
      <c r="F133" s="52"/>
      <c r="G133" s="64"/>
      <c r="H133" s="64"/>
      <c r="I133" s="160"/>
      <c r="J133" s="80"/>
    </row>
    <row r="134" spans="1:10" s="59" customFormat="1" ht="31.5">
      <c r="A134" s="57" t="s">
        <v>39</v>
      </c>
      <c r="B134" s="57" t="str">
        <f>IF(ISBLANK(C133),IF(ISBLANK(C134),5,CONCATENATE(COUNTA($B$5:B133)+1,".")))</f>
        <v>33.</v>
      </c>
      <c r="C134" s="54" t="s">
        <v>115</v>
      </c>
      <c r="D134" s="54"/>
      <c r="E134" s="143"/>
      <c r="F134" s="52"/>
      <c r="G134" s="64">
        <v>1</v>
      </c>
      <c r="H134" s="64" t="s">
        <v>1</v>
      </c>
      <c r="I134" s="160"/>
      <c r="J134" s="80">
        <f>G134*I134</f>
        <v>0</v>
      </c>
    </row>
    <row r="135" spans="1:10" s="59" customFormat="1">
      <c r="A135" s="57"/>
      <c r="B135" s="57"/>
      <c r="C135" s="54" t="s">
        <v>156</v>
      </c>
      <c r="D135" s="54"/>
      <c r="E135" s="142"/>
      <c r="F135" s="52"/>
      <c r="G135" s="64"/>
      <c r="H135" s="64"/>
      <c r="I135" s="160"/>
      <c r="J135" s="80"/>
    </row>
    <row r="136" spans="1:10" s="59" customFormat="1">
      <c r="A136" s="57"/>
      <c r="B136" s="57"/>
      <c r="C136" s="53"/>
      <c r="D136" s="53"/>
      <c r="E136" s="143"/>
      <c r="F136" s="52"/>
      <c r="G136" s="64"/>
      <c r="H136" s="64"/>
      <c r="I136" s="160"/>
      <c r="J136" s="80"/>
    </row>
    <row r="137" spans="1:10" s="59" customFormat="1">
      <c r="A137" s="57"/>
      <c r="B137" s="57"/>
      <c r="C137" s="87" t="s">
        <v>31</v>
      </c>
      <c r="D137" s="87"/>
      <c r="E137" s="154"/>
      <c r="F137" s="52"/>
      <c r="G137" s="64"/>
      <c r="H137" s="64"/>
      <c r="I137" s="160"/>
      <c r="J137" s="80"/>
    </row>
    <row r="138" spans="1:10" s="59" customFormat="1">
      <c r="A138" s="57"/>
      <c r="B138" s="57"/>
      <c r="C138" s="84" t="s">
        <v>32</v>
      </c>
      <c r="D138" s="84"/>
      <c r="E138" s="154"/>
      <c r="F138" s="52"/>
      <c r="G138" s="64"/>
      <c r="H138" s="64"/>
      <c r="I138" s="160"/>
      <c r="J138" s="80"/>
    </row>
    <row r="139" spans="1:10" s="59" customFormat="1">
      <c r="A139" s="57"/>
      <c r="B139" s="57"/>
      <c r="C139" s="84" t="s">
        <v>172</v>
      </c>
      <c r="D139" s="84"/>
      <c r="E139" s="154"/>
      <c r="F139" s="52"/>
      <c r="G139" s="64"/>
      <c r="H139" s="64"/>
      <c r="I139" s="160"/>
      <c r="J139" s="80"/>
    </row>
    <row r="140" spans="1:10" s="59" customFormat="1">
      <c r="A140" s="57"/>
      <c r="B140" s="57"/>
      <c r="C140" s="84" t="s">
        <v>171</v>
      </c>
      <c r="D140" s="84"/>
      <c r="E140" s="154"/>
      <c r="F140" s="52"/>
      <c r="G140" s="64"/>
      <c r="H140" s="64"/>
      <c r="I140" s="160"/>
      <c r="J140" s="80"/>
    </row>
    <row r="141" spans="1:10" s="59" customFormat="1">
      <c r="A141" s="57"/>
      <c r="B141" s="57"/>
      <c r="C141" s="62" t="s">
        <v>97</v>
      </c>
      <c r="D141" s="62"/>
      <c r="E141" s="155"/>
      <c r="F141" s="52"/>
      <c r="G141" s="64"/>
      <c r="H141" s="64"/>
      <c r="I141" s="160"/>
      <c r="J141" s="80"/>
    </row>
    <row r="142" spans="1:10" s="59" customFormat="1">
      <c r="A142" s="57"/>
      <c r="B142" s="57"/>
      <c r="C142" s="84" t="s">
        <v>132</v>
      </c>
      <c r="D142" s="84"/>
      <c r="E142" s="154"/>
      <c r="F142" s="52"/>
      <c r="G142" s="64"/>
      <c r="H142" s="64"/>
      <c r="I142" s="160"/>
      <c r="J142" s="80"/>
    </row>
    <row r="143" spans="1:10" s="59" customFormat="1">
      <c r="A143" s="57"/>
      <c r="B143" s="57"/>
      <c r="C143" s="87" t="s">
        <v>33</v>
      </c>
      <c r="D143" s="87"/>
      <c r="E143" s="154"/>
      <c r="F143" s="52"/>
      <c r="G143" s="64"/>
      <c r="H143" s="64"/>
      <c r="I143" s="160"/>
      <c r="J143" s="80"/>
    </row>
    <row r="144" spans="1:10" s="59" customFormat="1">
      <c r="A144" s="57"/>
      <c r="B144" s="57"/>
      <c r="C144" s="84" t="s">
        <v>173</v>
      </c>
      <c r="D144" s="84"/>
      <c r="E144" s="154"/>
      <c r="F144" s="52"/>
      <c r="G144" s="64"/>
      <c r="H144" s="64"/>
      <c r="I144" s="160"/>
      <c r="J144" s="80"/>
    </row>
    <row r="145" spans="1:10" s="59" customFormat="1">
      <c r="A145" s="57"/>
      <c r="B145" s="57"/>
      <c r="C145" s="84" t="s">
        <v>34</v>
      </c>
      <c r="D145" s="84"/>
      <c r="E145" s="154"/>
      <c r="F145" s="52"/>
      <c r="G145" s="64"/>
      <c r="H145" s="64"/>
      <c r="I145" s="160"/>
      <c r="J145" s="80"/>
    </row>
    <row r="146" spans="1:10" s="59" customFormat="1">
      <c r="A146" s="57"/>
      <c r="B146" s="57"/>
      <c r="C146" s="84" t="s">
        <v>174</v>
      </c>
      <c r="D146" s="84"/>
      <c r="E146" s="154"/>
      <c r="F146" s="52"/>
      <c r="G146" s="64"/>
      <c r="H146" s="64"/>
      <c r="I146" s="160"/>
      <c r="J146" s="80"/>
    </row>
    <row r="147" spans="1:10" s="59" customFormat="1">
      <c r="A147" s="57"/>
      <c r="B147" s="57"/>
      <c r="C147" s="84" t="s">
        <v>132</v>
      </c>
      <c r="D147" s="84"/>
      <c r="E147" s="154"/>
      <c r="F147" s="52"/>
      <c r="G147" s="64"/>
      <c r="H147" s="64"/>
      <c r="I147" s="160"/>
      <c r="J147" s="80"/>
    </row>
    <row r="148" spans="1:10" s="59" customFormat="1">
      <c r="A148" s="57"/>
      <c r="B148" s="57"/>
      <c r="C148" s="62"/>
      <c r="D148" s="62"/>
      <c r="E148" s="155"/>
      <c r="F148" s="52"/>
      <c r="G148" s="64"/>
      <c r="H148" s="64"/>
      <c r="I148" s="160"/>
      <c r="J148" s="80"/>
    </row>
    <row r="149" spans="1:10" s="59" customFormat="1">
      <c r="A149" s="57"/>
      <c r="B149" s="57"/>
      <c r="C149" s="63" t="s">
        <v>182</v>
      </c>
      <c r="D149" s="63"/>
      <c r="E149" s="156" t="s">
        <v>35</v>
      </c>
      <c r="F149" s="52"/>
      <c r="G149" s="64"/>
      <c r="H149" s="64"/>
      <c r="I149" s="160"/>
      <c r="J149" s="80"/>
    </row>
    <row r="150" spans="1:10" s="59" customFormat="1">
      <c r="A150" s="57"/>
      <c r="B150" s="57"/>
      <c r="C150" s="63" t="s">
        <v>36</v>
      </c>
      <c r="D150" s="63"/>
      <c r="E150" s="156" t="s">
        <v>35</v>
      </c>
      <c r="F150" s="52"/>
      <c r="G150" s="64"/>
      <c r="H150" s="64"/>
      <c r="I150" s="160"/>
      <c r="J150" s="80"/>
    </row>
    <row r="151" spans="1:10" s="59" customFormat="1">
      <c r="A151" s="57"/>
      <c r="B151" s="57"/>
      <c r="C151" s="62" t="s">
        <v>175</v>
      </c>
      <c r="D151" s="62"/>
      <c r="E151" s="156" t="s">
        <v>23</v>
      </c>
      <c r="F151" s="52"/>
      <c r="G151" s="64"/>
      <c r="H151" s="64"/>
      <c r="I151" s="160"/>
      <c r="J151" s="80"/>
    </row>
    <row r="152" spans="1:10" s="59" customFormat="1">
      <c r="A152" s="57"/>
      <c r="B152" s="57"/>
      <c r="C152" s="62" t="s">
        <v>176</v>
      </c>
      <c r="D152" s="62"/>
      <c r="E152" s="156" t="s">
        <v>24</v>
      </c>
      <c r="F152" s="52"/>
      <c r="G152" s="64"/>
      <c r="H152" s="64"/>
      <c r="I152" s="160"/>
      <c r="J152" s="80"/>
    </row>
    <row r="153" spans="1:10" s="59" customFormat="1">
      <c r="A153" s="57"/>
      <c r="B153" s="57"/>
      <c r="C153" s="53" t="s">
        <v>177</v>
      </c>
      <c r="D153" s="53"/>
      <c r="E153" s="156" t="s">
        <v>153</v>
      </c>
      <c r="F153" s="52"/>
      <c r="G153" s="64"/>
      <c r="H153" s="64"/>
      <c r="I153" s="160"/>
      <c r="J153" s="80"/>
    </row>
    <row r="154" spans="1:10" s="59" customFormat="1">
      <c r="A154" s="57"/>
      <c r="B154" s="57"/>
      <c r="C154" s="53"/>
      <c r="D154" s="53"/>
      <c r="E154" s="143"/>
      <c r="F154" s="52"/>
      <c r="G154" s="64"/>
      <c r="H154" s="64"/>
      <c r="I154" s="160"/>
      <c r="J154" s="80"/>
    </row>
    <row r="155" spans="1:10" s="59" customFormat="1" ht="47.25">
      <c r="A155" s="98" t="s">
        <v>39</v>
      </c>
      <c r="B155" s="98" t="str">
        <f>IF(ISBLANK(C154),IF(ISBLANK(C155),5,CONCATENATE(COUNTA($B$5:B154)+1,".")))</f>
        <v>34.</v>
      </c>
      <c r="C155" s="99" t="s">
        <v>178</v>
      </c>
      <c r="D155" s="99"/>
      <c r="E155" s="145"/>
      <c r="F155" s="101"/>
      <c r="G155" s="102">
        <v>1</v>
      </c>
      <c r="H155" s="102" t="s">
        <v>1</v>
      </c>
      <c r="I155" s="162"/>
      <c r="J155" s="103">
        <f>G155*I155</f>
        <v>0</v>
      </c>
    </row>
    <row r="156" spans="1:10" s="59" customFormat="1">
      <c r="A156" s="98"/>
      <c r="B156" s="98"/>
      <c r="C156" s="99" t="s">
        <v>179</v>
      </c>
      <c r="D156" s="99"/>
      <c r="E156" s="145"/>
      <c r="F156" s="101"/>
      <c r="G156" s="102"/>
      <c r="H156" s="102"/>
      <c r="I156" s="162"/>
      <c r="J156" s="103"/>
    </row>
    <row r="157" spans="1:10" s="59" customFormat="1">
      <c r="A157" s="98"/>
      <c r="B157" s="98"/>
      <c r="C157" s="99" t="s">
        <v>152</v>
      </c>
      <c r="D157" s="99"/>
      <c r="E157" s="145"/>
      <c r="F157" s="101"/>
      <c r="G157" s="102"/>
      <c r="H157" s="102"/>
      <c r="I157" s="162"/>
      <c r="J157" s="103"/>
    </row>
    <row r="158" spans="1:10" s="59" customFormat="1">
      <c r="A158" s="98"/>
      <c r="B158" s="98"/>
      <c r="C158" s="99" t="s">
        <v>249</v>
      </c>
      <c r="D158" s="99"/>
      <c r="E158" s="145"/>
      <c r="F158" s="101"/>
      <c r="G158" s="102"/>
      <c r="H158" s="102"/>
      <c r="I158" s="162"/>
      <c r="J158" s="103"/>
    </row>
    <row r="159" spans="1:10" s="59" customFormat="1">
      <c r="A159" s="98"/>
      <c r="B159" s="98"/>
      <c r="C159" s="100" t="s">
        <v>241</v>
      </c>
      <c r="D159" s="100"/>
      <c r="E159" s="145"/>
      <c r="F159" s="101"/>
      <c r="G159" s="102"/>
      <c r="H159" s="102"/>
      <c r="I159" s="162"/>
      <c r="J159" s="103"/>
    </row>
    <row r="160" spans="1:10" s="59" customFormat="1">
      <c r="A160" s="57"/>
      <c r="B160" s="57"/>
      <c r="C160" s="54"/>
      <c r="D160" s="54"/>
      <c r="E160" s="143"/>
      <c r="F160" s="52"/>
      <c r="G160" s="64"/>
      <c r="H160" s="64"/>
      <c r="I160" s="160"/>
      <c r="J160" s="80"/>
    </row>
    <row r="161" spans="1:10" s="59" customFormat="1" ht="47.25">
      <c r="A161" s="98" t="s">
        <v>39</v>
      </c>
      <c r="B161" s="98" t="str">
        <f>IF(ISBLANK(C160),IF(ISBLANK(C161),5,CONCATENATE(COUNTA($B$5:B160)+1,".")))</f>
        <v>35.</v>
      </c>
      <c r="C161" s="99" t="s">
        <v>178</v>
      </c>
      <c r="D161" s="99"/>
      <c r="E161" s="145"/>
      <c r="F161" s="101"/>
      <c r="G161" s="102">
        <v>1</v>
      </c>
      <c r="H161" s="102" t="s">
        <v>1</v>
      </c>
      <c r="I161" s="162"/>
      <c r="J161" s="103">
        <f>G161*I161</f>
        <v>0</v>
      </c>
    </row>
    <row r="162" spans="1:10" s="59" customFormat="1">
      <c r="A162" s="98"/>
      <c r="B162" s="98"/>
      <c r="C162" s="99" t="s">
        <v>180</v>
      </c>
      <c r="D162" s="99"/>
      <c r="E162" s="145"/>
      <c r="F162" s="101"/>
      <c r="G162" s="102"/>
      <c r="H162" s="102"/>
      <c r="I162" s="162"/>
      <c r="J162" s="103"/>
    </row>
    <row r="163" spans="1:10" s="59" customFormat="1">
      <c r="A163" s="98"/>
      <c r="B163" s="98"/>
      <c r="C163" s="99" t="s">
        <v>181</v>
      </c>
      <c r="D163" s="99"/>
      <c r="E163" s="145"/>
      <c r="F163" s="101"/>
      <c r="G163" s="102"/>
      <c r="H163" s="102"/>
      <c r="I163" s="162"/>
      <c r="J163" s="103"/>
    </row>
    <row r="164" spans="1:10" s="59" customFormat="1">
      <c r="A164" s="98"/>
      <c r="B164" s="98"/>
      <c r="C164" s="99" t="s">
        <v>242</v>
      </c>
      <c r="D164" s="99"/>
      <c r="E164" s="145"/>
      <c r="F164" s="101"/>
      <c r="G164" s="102"/>
      <c r="H164" s="102"/>
      <c r="I164" s="162"/>
      <c r="J164" s="103"/>
    </row>
    <row r="165" spans="1:10" s="59" customFormat="1">
      <c r="A165" s="98"/>
      <c r="B165" s="98"/>
      <c r="C165" s="100" t="s">
        <v>241</v>
      </c>
      <c r="D165" s="100"/>
      <c r="E165" s="145"/>
      <c r="F165" s="101"/>
      <c r="G165" s="102"/>
      <c r="H165" s="102"/>
      <c r="I165" s="162"/>
      <c r="J165" s="103"/>
    </row>
    <row r="166" spans="1:10" s="59" customFormat="1">
      <c r="A166" s="98"/>
      <c r="B166" s="98"/>
      <c r="C166" s="115" t="s">
        <v>182</v>
      </c>
      <c r="D166" s="115"/>
      <c r="E166" s="148" t="s">
        <v>153</v>
      </c>
      <c r="F166" s="101"/>
      <c r="G166" s="102"/>
      <c r="H166" s="102"/>
      <c r="I166" s="162"/>
      <c r="J166" s="103"/>
    </row>
    <row r="167" spans="1:10" s="59" customFormat="1">
      <c r="A167" s="98"/>
      <c r="B167" s="98"/>
      <c r="C167" s="115" t="s">
        <v>36</v>
      </c>
      <c r="D167" s="115"/>
      <c r="E167" s="148" t="s">
        <v>153</v>
      </c>
      <c r="F167" s="101"/>
      <c r="G167" s="102"/>
      <c r="H167" s="102"/>
      <c r="I167" s="162"/>
      <c r="J167" s="103"/>
    </row>
    <row r="168" spans="1:10" s="59" customFormat="1">
      <c r="A168" s="98"/>
      <c r="B168" s="98"/>
      <c r="C168" s="116" t="s">
        <v>175</v>
      </c>
      <c r="D168" s="116"/>
      <c r="E168" s="148" t="s">
        <v>23</v>
      </c>
      <c r="F168" s="101"/>
      <c r="G168" s="102"/>
      <c r="H168" s="102"/>
      <c r="I168" s="162"/>
      <c r="J168" s="103"/>
    </row>
    <row r="169" spans="1:10" s="59" customFormat="1">
      <c r="A169" s="57"/>
      <c r="B169" s="57"/>
      <c r="C169" s="53"/>
      <c r="D169" s="53"/>
      <c r="E169" s="143"/>
      <c r="F169" s="52"/>
      <c r="G169" s="64"/>
      <c r="H169" s="64"/>
      <c r="I169" s="160"/>
      <c r="J169" s="80"/>
    </row>
    <row r="170" spans="1:10" s="59" customFormat="1" ht="31.5">
      <c r="A170" s="98" t="s">
        <v>39</v>
      </c>
      <c r="B170" s="98" t="str">
        <f>IF(ISBLANK(C169),IF(ISBLANK(C170),5,CONCATENATE(COUNTA($B$5:B169)+1,".")))</f>
        <v>36.</v>
      </c>
      <c r="C170" s="99" t="s">
        <v>116</v>
      </c>
      <c r="D170" s="99"/>
      <c r="E170" s="145"/>
      <c r="F170" s="101"/>
      <c r="G170" s="102"/>
      <c r="H170" s="102"/>
      <c r="I170" s="162"/>
      <c r="J170" s="103"/>
    </row>
    <row r="171" spans="1:10" s="59" customFormat="1">
      <c r="A171" s="98"/>
      <c r="B171" s="98"/>
      <c r="C171" s="100" t="s">
        <v>250</v>
      </c>
      <c r="D171" s="100"/>
      <c r="E171" s="144" t="s">
        <v>96</v>
      </c>
      <c r="F171" s="101"/>
      <c r="G171" s="102">
        <v>2</v>
      </c>
      <c r="H171" s="102" t="s">
        <v>1</v>
      </c>
      <c r="I171" s="162"/>
      <c r="J171" s="103">
        <f>G171*I171</f>
        <v>0</v>
      </c>
    </row>
    <row r="172" spans="1:10" s="59" customFormat="1">
      <c r="B172" s="56"/>
      <c r="C172" s="23"/>
      <c r="D172" s="23"/>
      <c r="E172" s="141"/>
      <c r="F172" s="58"/>
      <c r="H172" s="78"/>
      <c r="I172" s="161"/>
      <c r="J172" s="82"/>
    </row>
    <row r="173" spans="1:10" s="59" customFormat="1" ht="63">
      <c r="A173" s="57" t="s">
        <v>39</v>
      </c>
      <c r="B173" s="57" t="str">
        <f>IF(ISBLANK(C172),IF(ISBLANK(C173),5,CONCATENATE(COUNTA($B$5:B172)+1,".")))</f>
        <v>37.</v>
      </c>
      <c r="C173" s="79" t="s">
        <v>22</v>
      </c>
      <c r="D173" s="79"/>
      <c r="E173" s="141"/>
      <c r="F173" s="58"/>
      <c r="G173" s="64">
        <v>10</v>
      </c>
      <c r="H173" s="78" t="s">
        <v>0</v>
      </c>
      <c r="I173" s="161"/>
      <c r="J173" s="82">
        <f>G173*I173</f>
        <v>0</v>
      </c>
    </row>
    <row r="174" spans="1:10" s="59" customFormat="1">
      <c r="B174" s="56"/>
      <c r="C174" s="60"/>
      <c r="D174" s="60"/>
      <c r="E174" s="141"/>
      <c r="F174" s="58"/>
      <c r="I174" s="154"/>
    </row>
    <row r="175" spans="1:10" s="59" customFormat="1">
      <c r="A175" s="57"/>
      <c r="B175" s="57"/>
      <c r="C175" s="53"/>
      <c r="D175" s="53"/>
      <c r="E175" s="143"/>
      <c r="F175" s="52"/>
      <c r="G175" s="64"/>
      <c r="H175" s="64"/>
      <c r="I175" s="160"/>
      <c r="J175" s="80"/>
    </row>
    <row r="176" spans="1:10" s="59" customFormat="1" ht="47.25">
      <c r="A176" s="98" t="s">
        <v>39</v>
      </c>
      <c r="B176" s="98" t="str">
        <f>IF(ISBLANK(C175),IF(ISBLANK(C176),5,CONCATENATE(COUNTA($B$5:B175)+1,".")))</f>
        <v>38.</v>
      </c>
      <c r="C176" s="99" t="s">
        <v>157</v>
      </c>
      <c r="D176" s="99"/>
      <c r="E176" s="145"/>
      <c r="F176" s="101"/>
      <c r="G176" s="102">
        <v>1</v>
      </c>
      <c r="H176" s="102" t="s">
        <v>1</v>
      </c>
      <c r="I176" s="162"/>
      <c r="J176" s="103">
        <f>G176*I176</f>
        <v>0</v>
      </c>
    </row>
    <row r="177" spans="1:10" s="59" customFormat="1">
      <c r="A177" s="98"/>
      <c r="B177" s="98"/>
      <c r="C177" s="99"/>
      <c r="D177" s="99"/>
      <c r="E177" s="145"/>
      <c r="F177" s="101"/>
      <c r="G177" s="102"/>
      <c r="H177" s="102"/>
      <c r="I177" s="162"/>
      <c r="J177" s="103"/>
    </row>
    <row r="178" spans="1:10" s="59" customFormat="1">
      <c r="A178" s="98"/>
      <c r="B178" s="98"/>
      <c r="C178" s="99" t="s">
        <v>117</v>
      </c>
      <c r="D178" s="99"/>
      <c r="E178" s="145"/>
      <c r="F178" s="101"/>
      <c r="G178" s="102"/>
      <c r="H178" s="102"/>
      <c r="I178" s="162"/>
      <c r="J178" s="103"/>
    </row>
    <row r="179" spans="1:10" s="59" customFormat="1">
      <c r="A179" s="98"/>
      <c r="B179" s="98"/>
      <c r="C179" s="99" t="s">
        <v>251</v>
      </c>
      <c r="D179" s="99"/>
      <c r="E179" s="145"/>
      <c r="F179" s="101"/>
      <c r="G179" s="102"/>
      <c r="H179" s="102"/>
      <c r="I179" s="162"/>
      <c r="J179" s="103"/>
    </row>
    <row r="180" spans="1:10" s="59" customFormat="1">
      <c r="A180" s="98"/>
      <c r="B180" s="98"/>
      <c r="C180" s="99" t="s">
        <v>118</v>
      </c>
      <c r="D180" s="99"/>
      <c r="E180" s="145"/>
      <c r="F180" s="101"/>
      <c r="G180" s="102"/>
      <c r="H180" s="102"/>
      <c r="I180" s="162"/>
      <c r="J180" s="103"/>
    </row>
    <row r="181" spans="1:10" s="59" customFormat="1">
      <c r="A181" s="98"/>
      <c r="B181" s="98"/>
      <c r="C181" s="99" t="s">
        <v>119</v>
      </c>
      <c r="D181" s="99"/>
      <c r="E181" s="145"/>
      <c r="F181" s="101"/>
      <c r="G181" s="102"/>
      <c r="H181" s="102"/>
      <c r="I181" s="162"/>
      <c r="J181" s="103"/>
    </row>
    <row r="182" spans="1:10" s="59" customFormat="1">
      <c r="A182" s="98"/>
      <c r="B182" s="98"/>
      <c r="C182" s="99" t="s">
        <v>158</v>
      </c>
      <c r="D182" s="99"/>
      <c r="E182" s="145"/>
      <c r="F182" s="101"/>
      <c r="G182" s="102"/>
      <c r="H182" s="102"/>
      <c r="I182" s="162"/>
      <c r="J182" s="103"/>
    </row>
    <row r="183" spans="1:10" s="59" customFormat="1">
      <c r="A183" s="98"/>
      <c r="B183" s="98"/>
      <c r="C183" s="99" t="s">
        <v>159</v>
      </c>
      <c r="D183" s="99"/>
      <c r="E183" s="145"/>
      <c r="F183" s="101"/>
      <c r="G183" s="102"/>
      <c r="H183" s="102"/>
      <c r="I183" s="162"/>
      <c r="J183" s="103"/>
    </row>
    <row r="184" spans="1:10" s="59" customFormat="1">
      <c r="A184" s="98"/>
      <c r="B184" s="98"/>
      <c r="C184" s="99" t="s">
        <v>160</v>
      </c>
      <c r="D184" s="99"/>
      <c r="E184" s="145"/>
      <c r="F184" s="101"/>
      <c r="G184" s="102"/>
      <c r="H184" s="102"/>
      <c r="I184" s="162"/>
      <c r="J184" s="103"/>
    </row>
    <row r="185" spans="1:10" s="59" customFormat="1">
      <c r="A185" s="98"/>
      <c r="B185" s="98"/>
      <c r="C185" s="99" t="s">
        <v>161</v>
      </c>
      <c r="D185" s="99"/>
      <c r="E185" s="145"/>
      <c r="F185" s="101"/>
      <c r="G185" s="102"/>
      <c r="H185" s="102"/>
      <c r="I185" s="162"/>
      <c r="J185" s="103"/>
    </row>
    <row r="186" spans="1:10" s="59" customFormat="1">
      <c r="A186" s="98"/>
      <c r="B186" s="98"/>
      <c r="C186" s="99" t="s">
        <v>162</v>
      </c>
      <c r="D186" s="99"/>
      <c r="E186" s="145"/>
      <c r="F186" s="101"/>
      <c r="G186" s="102"/>
      <c r="H186" s="102"/>
      <c r="I186" s="162"/>
      <c r="J186" s="103"/>
    </row>
    <row r="187" spans="1:10" s="59" customFormat="1">
      <c r="A187" s="98"/>
      <c r="B187" s="98"/>
      <c r="C187" s="99" t="s">
        <v>163</v>
      </c>
      <c r="D187" s="99"/>
      <c r="E187" s="145"/>
      <c r="F187" s="101"/>
      <c r="G187" s="102"/>
      <c r="H187" s="102"/>
      <c r="I187" s="162"/>
      <c r="J187" s="103"/>
    </row>
    <row r="188" spans="1:10" s="59" customFormat="1">
      <c r="A188" s="98"/>
      <c r="B188" s="98"/>
      <c r="C188" s="99" t="s">
        <v>164</v>
      </c>
      <c r="D188" s="99"/>
      <c r="E188" s="145"/>
      <c r="F188" s="101"/>
      <c r="G188" s="102"/>
      <c r="H188" s="102"/>
      <c r="I188" s="162"/>
      <c r="J188" s="103"/>
    </row>
    <row r="189" spans="1:10" s="59" customFormat="1">
      <c r="A189" s="98"/>
      <c r="B189" s="98"/>
      <c r="C189" s="99" t="s">
        <v>165</v>
      </c>
      <c r="D189" s="99"/>
      <c r="E189" s="145"/>
      <c r="F189" s="101"/>
      <c r="G189" s="102"/>
      <c r="H189" s="102"/>
      <c r="I189" s="162"/>
      <c r="J189" s="103"/>
    </row>
    <row r="190" spans="1:10" s="59" customFormat="1">
      <c r="A190" s="98"/>
      <c r="B190" s="98"/>
      <c r="C190" s="99" t="s">
        <v>120</v>
      </c>
      <c r="D190" s="99"/>
      <c r="E190" s="145"/>
      <c r="F190" s="101"/>
      <c r="G190" s="102"/>
      <c r="H190" s="102"/>
      <c r="I190" s="162"/>
      <c r="J190" s="103"/>
    </row>
    <row r="191" spans="1:10" s="59" customFormat="1">
      <c r="A191" s="57"/>
      <c r="B191" s="57"/>
      <c r="C191" s="54"/>
      <c r="D191" s="54"/>
      <c r="E191" s="143"/>
      <c r="F191" s="52"/>
      <c r="G191" s="64"/>
      <c r="H191" s="64"/>
      <c r="I191" s="160"/>
      <c r="J191" s="80"/>
    </row>
    <row r="192" spans="1:10" s="59" customFormat="1" ht="47.25">
      <c r="A192" s="98" t="s">
        <v>39</v>
      </c>
      <c r="B192" s="98" t="str">
        <f>IF(ISBLANK(C191),IF(ISBLANK(C192),5,CONCATENATE(COUNTA($B$5:B191)+1,".")))</f>
        <v>39.</v>
      </c>
      <c r="C192" s="99" t="s">
        <v>157</v>
      </c>
      <c r="D192" s="99"/>
      <c r="E192" s="145"/>
      <c r="F192" s="101"/>
      <c r="G192" s="102">
        <v>1</v>
      </c>
      <c r="H192" s="102" t="s">
        <v>1</v>
      </c>
      <c r="I192" s="162"/>
      <c r="J192" s="103">
        <f>G192*I192</f>
        <v>0</v>
      </c>
    </row>
    <row r="193" spans="1:10" s="59" customFormat="1">
      <c r="A193" s="98"/>
      <c r="B193" s="98"/>
      <c r="C193" s="99"/>
      <c r="D193" s="99"/>
      <c r="E193" s="145"/>
      <c r="F193" s="101"/>
      <c r="G193" s="102"/>
      <c r="H193" s="102"/>
      <c r="I193" s="162"/>
      <c r="J193" s="103"/>
    </row>
    <row r="194" spans="1:10" s="59" customFormat="1">
      <c r="A194" s="98"/>
      <c r="B194" s="98"/>
      <c r="C194" s="99" t="s">
        <v>121</v>
      </c>
      <c r="D194" s="99"/>
      <c r="E194" s="145"/>
      <c r="F194" s="101"/>
      <c r="G194" s="102"/>
      <c r="H194" s="102"/>
      <c r="I194" s="162"/>
      <c r="J194" s="103"/>
    </row>
    <row r="195" spans="1:10" s="59" customFormat="1">
      <c r="A195" s="98"/>
      <c r="B195" s="98"/>
      <c r="C195" s="99" t="s">
        <v>252</v>
      </c>
      <c r="D195" s="99"/>
      <c r="E195" s="145"/>
      <c r="F195" s="101"/>
      <c r="G195" s="102"/>
      <c r="H195" s="102"/>
      <c r="I195" s="162"/>
      <c r="J195" s="103"/>
    </row>
    <row r="196" spans="1:10" s="59" customFormat="1">
      <c r="A196" s="98"/>
      <c r="B196" s="98"/>
      <c r="C196" s="99" t="s">
        <v>118</v>
      </c>
      <c r="D196" s="99"/>
      <c r="E196" s="145"/>
      <c r="F196" s="101"/>
      <c r="G196" s="102"/>
      <c r="H196" s="102"/>
      <c r="I196" s="162"/>
      <c r="J196" s="103"/>
    </row>
    <row r="197" spans="1:10" s="59" customFormat="1">
      <c r="A197" s="98"/>
      <c r="B197" s="98"/>
      <c r="C197" s="99" t="s">
        <v>122</v>
      </c>
      <c r="D197" s="99"/>
      <c r="E197" s="145"/>
      <c r="F197" s="101"/>
      <c r="G197" s="102"/>
      <c r="H197" s="102"/>
      <c r="I197" s="162"/>
      <c r="J197" s="103"/>
    </row>
    <row r="198" spans="1:10" s="59" customFormat="1">
      <c r="A198" s="98"/>
      <c r="B198" s="98"/>
      <c r="C198" s="99" t="s">
        <v>123</v>
      </c>
      <c r="D198" s="99"/>
      <c r="E198" s="145"/>
      <c r="F198" s="101"/>
      <c r="G198" s="102"/>
      <c r="H198" s="102"/>
      <c r="I198" s="162"/>
      <c r="J198" s="103"/>
    </row>
    <row r="199" spans="1:10" s="59" customFormat="1">
      <c r="A199" s="98"/>
      <c r="B199" s="98"/>
      <c r="C199" s="99" t="s">
        <v>124</v>
      </c>
      <c r="D199" s="99"/>
      <c r="E199" s="145"/>
      <c r="F199" s="101"/>
      <c r="G199" s="102"/>
      <c r="H199" s="102"/>
      <c r="I199" s="162"/>
      <c r="J199" s="103"/>
    </row>
    <row r="200" spans="1:10" s="59" customFormat="1">
      <c r="A200" s="98"/>
      <c r="B200" s="98"/>
      <c r="C200" s="99" t="s">
        <v>125</v>
      </c>
      <c r="D200" s="99"/>
      <c r="E200" s="145"/>
      <c r="F200" s="101"/>
      <c r="G200" s="102"/>
      <c r="H200" s="102"/>
      <c r="I200" s="162"/>
      <c r="J200" s="103"/>
    </row>
    <row r="201" spans="1:10" s="59" customFormat="1">
      <c r="A201" s="98"/>
      <c r="B201" s="98"/>
      <c r="C201" s="99" t="s">
        <v>126</v>
      </c>
      <c r="D201" s="99"/>
      <c r="E201" s="145"/>
      <c r="F201" s="101"/>
      <c r="G201" s="102"/>
      <c r="H201" s="102"/>
      <c r="I201" s="162"/>
      <c r="J201" s="103"/>
    </row>
    <row r="202" spans="1:10" s="59" customFormat="1">
      <c r="A202" s="98"/>
      <c r="B202" s="98"/>
      <c r="C202" s="99" t="s">
        <v>127</v>
      </c>
      <c r="D202" s="99"/>
      <c r="E202" s="145"/>
      <c r="F202" s="101"/>
      <c r="G202" s="102"/>
      <c r="H202" s="102"/>
      <c r="I202" s="162"/>
      <c r="J202" s="103"/>
    </row>
    <row r="203" spans="1:10" s="59" customFormat="1">
      <c r="A203" s="98"/>
      <c r="B203" s="98"/>
      <c r="C203" s="99" t="s">
        <v>128</v>
      </c>
      <c r="D203" s="99"/>
      <c r="E203" s="145"/>
      <c r="F203" s="101"/>
      <c r="G203" s="102"/>
      <c r="H203" s="102"/>
      <c r="I203" s="162"/>
      <c r="J203" s="103"/>
    </row>
    <row r="204" spans="1:10" s="59" customFormat="1">
      <c r="A204" s="98"/>
      <c r="B204" s="98"/>
      <c r="C204" s="99" t="s">
        <v>129</v>
      </c>
      <c r="D204" s="99"/>
      <c r="E204" s="145"/>
      <c r="F204" s="101"/>
      <c r="G204" s="102"/>
      <c r="H204" s="102"/>
      <c r="I204" s="162"/>
      <c r="J204" s="103"/>
    </row>
    <row r="205" spans="1:10" s="59" customFormat="1">
      <c r="A205" s="98"/>
      <c r="B205" s="98"/>
      <c r="C205" s="99" t="s">
        <v>130</v>
      </c>
      <c r="D205" s="99"/>
      <c r="E205" s="145"/>
      <c r="F205" s="101"/>
      <c r="G205" s="102"/>
      <c r="H205" s="102"/>
      <c r="I205" s="162"/>
      <c r="J205" s="103"/>
    </row>
    <row r="206" spans="1:10" s="59" customFormat="1">
      <c r="A206" s="98"/>
      <c r="B206" s="98"/>
      <c r="C206" s="99" t="s">
        <v>131</v>
      </c>
      <c r="D206" s="99"/>
      <c r="E206" s="145"/>
      <c r="F206" s="101"/>
      <c r="G206" s="102"/>
      <c r="H206" s="102"/>
      <c r="I206" s="162"/>
      <c r="J206" s="103"/>
    </row>
    <row r="207" spans="1:10" ht="16.5" thickBot="1">
      <c r="B207" s="89"/>
      <c r="C207" s="90"/>
      <c r="D207" s="90"/>
      <c r="E207" s="157"/>
      <c r="F207" s="89"/>
      <c r="G207" s="89"/>
      <c r="H207" s="89"/>
      <c r="I207" s="157"/>
      <c r="J207" s="89"/>
    </row>
    <row r="208" spans="1:10" ht="18">
      <c r="F208" s="93" t="str">
        <f>C3</f>
        <v>GEO SONDE</v>
      </c>
      <c r="H208" s="93" t="s">
        <v>21</v>
      </c>
      <c r="J208" s="94">
        <f>SUM(J6:J207)</f>
        <v>0</v>
      </c>
    </row>
    <row r="209" spans="1:10" ht="18">
      <c r="A209" s="75"/>
      <c r="C209" s="95" t="s">
        <v>18</v>
      </c>
      <c r="D209" s="95"/>
      <c r="H209" s="93"/>
      <c r="J209" s="96"/>
    </row>
    <row r="210" spans="1:10" ht="18">
      <c r="A210" s="75"/>
      <c r="C210" s="32" t="s">
        <v>17</v>
      </c>
      <c r="D210" s="32"/>
      <c r="H210" s="93"/>
      <c r="J210" s="96"/>
    </row>
    <row r="211" spans="1:10">
      <c r="A211" s="91"/>
      <c r="J211" s="97"/>
    </row>
  </sheetData>
  <sheetProtection algorithmName="SHA-512" hashValue="fgVsUMyUCLgikcP85fzqbJFj8WbDfC71Mxe63SO79mxMI9HYki+H/TPul37CYl9AG8m+81FY3RZV6X1frEwszQ==" saltValue="AKiYT7FLtD5XSgyTJyMweg==" spinCount="100000" sheet="1" formatCells="0" formatColumns="0"/>
  <pageMargins left="0.98425196850393704" right="0.39370078740157483" top="0.78740157480314965" bottom="0.78740157480314965" header="0.31496062992125984" footer="0.31496062992125984"/>
  <pageSetup paperSize="9" scale="67" fitToHeight="50" orientation="portrait" r:id="rId1"/>
  <headerFooter>
    <oddHeader xml:space="preserve">&amp;CPopis del strojnih instalacij in strojne opreme
&amp;Rprojekt: 17140-00
načrt: SPK - 5
</oddHeader>
    <oddFooter>&amp;C&amp;A&amp;R&amp;P/&amp;N</oddFooter>
  </headerFooter>
  <rowBreaks count="1" manualBreakCount="1">
    <brk id="11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V49"/>
  <sheetViews>
    <sheetView tabSelected="1" view="pageBreakPreview" topLeftCell="A25" zoomScaleNormal="100" zoomScaleSheetLayoutView="100" workbookViewId="0">
      <selection activeCell="E41" sqref="E41"/>
    </sheetView>
  </sheetViews>
  <sheetFormatPr defaultRowHeight="15.75"/>
  <cols>
    <col min="1" max="1" width="3.28515625" style="203" customWidth="1"/>
    <col min="2" max="2" width="3.28515625" style="171" customWidth="1"/>
    <col min="3" max="3" width="47.7109375" style="206" customWidth="1"/>
    <col min="4" max="4" width="5.5703125" style="206" customWidth="1"/>
    <col min="5" max="5" width="20.7109375" style="216" customWidth="1"/>
    <col min="6" max="6" width="4.7109375" style="171" customWidth="1"/>
    <col min="7" max="7" width="6.7109375" style="171" customWidth="1"/>
    <col min="8" max="8" width="8.7109375" style="171" customWidth="1"/>
    <col min="9" max="9" width="10.7109375" style="216" customWidth="1"/>
    <col min="10" max="10" width="13.140625" style="171" customWidth="1"/>
    <col min="11" max="11" width="22.28515625" style="170" customWidth="1"/>
    <col min="12" max="16384" width="9.140625" style="171"/>
  </cols>
  <sheetData>
    <row r="1" spans="1:256" ht="26.25">
      <c r="A1" s="165" t="s">
        <v>3</v>
      </c>
      <c r="B1" s="165"/>
      <c r="C1" s="166" t="s">
        <v>4</v>
      </c>
      <c r="D1" s="166"/>
      <c r="E1" s="139" t="s">
        <v>238</v>
      </c>
      <c r="F1" s="167"/>
      <c r="G1" s="168" t="s">
        <v>5</v>
      </c>
      <c r="H1" s="168" t="s">
        <v>6</v>
      </c>
      <c r="I1" s="217" t="s">
        <v>8</v>
      </c>
      <c r="J1" s="169" t="s">
        <v>7</v>
      </c>
    </row>
    <row r="3" spans="1:256" s="173" customFormat="1" ht="18.75" customHeight="1">
      <c r="A3" s="172">
        <v>31</v>
      </c>
      <c r="C3" s="174" t="s">
        <v>202</v>
      </c>
      <c r="D3" s="174"/>
      <c r="E3" s="213"/>
      <c r="F3" s="175"/>
      <c r="G3" s="176"/>
      <c r="H3" s="177"/>
      <c r="I3" s="218"/>
      <c r="J3" s="176"/>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c r="CC3" s="171"/>
      <c r="CD3" s="171"/>
      <c r="CE3" s="171"/>
      <c r="CF3" s="171"/>
      <c r="CG3" s="171"/>
      <c r="CH3" s="171"/>
      <c r="CI3" s="171"/>
      <c r="CJ3" s="171"/>
      <c r="CK3" s="171"/>
      <c r="CL3" s="171"/>
      <c r="CM3" s="171"/>
      <c r="CN3" s="171"/>
      <c r="CO3" s="171"/>
      <c r="CP3" s="171"/>
      <c r="CQ3" s="171"/>
      <c r="CR3" s="171"/>
      <c r="CS3" s="171"/>
      <c r="CT3" s="171"/>
      <c r="CU3" s="171"/>
      <c r="CV3" s="171"/>
      <c r="CW3" s="171"/>
      <c r="CX3" s="171"/>
      <c r="CY3" s="171"/>
      <c r="CZ3" s="171"/>
      <c r="DA3" s="171"/>
      <c r="DB3" s="171"/>
      <c r="DC3" s="171"/>
      <c r="DD3" s="171"/>
      <c r="DE3" s="171"/>
      <c r="DF3" s="171"/>
      <c r="DG3" s="171"/>
      <c r="DH3" s="171"/>
      <c r="DI3" s="171"/>
      <c r="DJ3" s="171"/>
      <c r="DK3" s="171"/>
      <c r="DL3" s="171"/>
      <c r="DM3" s="171"/>
      <c r="DN3" s="171"/>
      <c r="DO3" s="171"/>
      <c r="DP3" s="171"/>
      <c r="DQ3" s="171"/>
      <c r="DR3" s="171"/>
      <c r="DS3" s="171"/>
      <c r="DT3" s="171"/>
      <c r="DU3" s="171"/>
      <c r="DV3" s="171"/>
      <c r="DW3" s="171"/>
      <c r="DX3" s="171"/>
      <c r="DY3" s="171"/>
      <c r="DZ3" s="171"/>
      <c r="EA3" s="171"/>
      <c r="EB3" s="171"/>
      <c r="EC3" s="171"/>
      <c r="ED3" s="171"/>
      <c r="EE3" s="171"/>
      <c r="EF3" s="171"/>
      <c r="EG3" s="171"/>
      <c r="EH3" s="171"/>
      <c r="EI3" s="171"/>
      <c r="EJ3" s="171"/>
      <c r="EK3" s="171"/>
      <c r="EL3" s="171"/>
      <c r="EM3" s="171"/>
      <c r="EN3" s="171"/>
      <c r="EO3" s="171"/>
      <c r="EP3" s="171"/>
      <c r="EQ3" s="171"/>
      <c r="ER3" s="171"/>
      <c r="ES3" s="171"/>
      <c r="ET3" s="171"/>
      <c r="EU3" s="171"/>
      <c r="EV3" s="171"/>
      <c r="EW3" s="171"/>
      <c r="EX3" s="171"/>
      <c r="EY3" s="171"/>
      <c r="EZ3" s="171"/>
      <c r="FA3" s="171"/>
      <c r="FB3" s="171"/>
      <c r="FC3" s="171"/>
      <c r="FD3" s="171"/>
      <c r="FE3" s="171"/>
      <c r="FF3" s="171"/>
      <c r="FG3" s="171"/>
      <c r="FH3" s="171"/>
      <c r="FI3" s="171"/>
      <c r="FJ3" s="171"/>
      <c r="FK3" s="171"/>
      <c r="FL3" s="171"/>
      <c r="FM3" s="171"/>
      <c r="FN3" s="171"/>
      <c r="FO3" s="171"/>
      <c r="FP3" s="171"/>
      <c r="FQ3" s="171"/>
      <c r="FR3" s="171"/>
      <c r="FS3" s="171"/>
      <c r="FT3" s="171"/>
      <c r="FU3" s="171"/>
      <c r="FV3" s="171"/>
      <c r="FW3" s="171"/>
      <c r="FX3" s="171"/>
      <c r="FY3" s="171"/>
      <c r="FZ3" s="171"/>
      <c r="GA3" s="171"/>
      <c r="GB3" s="171"/>
      <c r="GC3" s="171"/>
      <c r="GD3" s="171"/>
      <c r="GE3" s="171"/>
      <c r="GF3" s="171"/>
      <c r="GG3" s="171"/>
      <c r="GH3" s="171"/>
      <c r="GI3" s="171"/>
      <c r="GJ3" s="171"/>
      <c r="GK3" s="171"/>
      <c r="GL3" s="171"/>
      <c r="GM3" s="171"/>
      <c r="GN3" s="171"/>
      <c r="GO3" s="171"/>
      <c r="GP3" s="171"/>
      <c r="GQ3" s="171"/>
      <c r="GR3" s="171"/>
      <c r="GS3" s="171"/>
      <c r="GT3" s="171"/>
      <c r="GU3" s="171"/>
      <c r="GV3" s="171"/>
      <c r="GW3" s="171"/>
      <c r="GX3" s="171"/>
      <c r="GY3" s="171"/>
      <c r="GZ3" s="171"/>
      <c r="HA3" s="171"/>
      <c r="HB3" s="171"/>
      <c r="HC3" s="171"/>
      <c r="HD3" s="171"/>
      <c r="HE3" s="171"/>
      <c r="HF3" s="171"/>
      <c r="HG3" s="171"/>
      <c r="HH3" s="171"/>
      <c r="HI3" s="171"/>
      <c r="HJ3" s="171"/>
      <c r="HK3" s="171"/>
      <c r="HL3" s="171"/>
      <c r="HM3" s="171"/>
      <c r="HN3" s="171"/>
      <c r="HO3" s="171"/>
      <c r="HP3" s="171"/>
      <c r="HQ3" s="171"/>
      <c r="HR3" s="171"/>
      <c r="HS3" s="171"/>
      <c r="HT3" s="171"/>
      <c r="HU3" s="171"/>
      <c r="HV3" s="171"/>
      <c r="HW3" s="171"/>
      <c r="HX3" s="171"/>
      <c r="HY3" s="171"/>
      <c r="HZ3" s="171"/>
      <c r="IA3" s="171"/>
      <c r="IB3" s="171"/>
      <c r="IC3" s="171"/>
      <c r="ID3" s="171"/>
      <c r="IE3" s="171"/>
      <c r="IF3" s="171"/>
      <c r="IG3" s="171"/>
      <c r="IH3" s="171"/>
      <c r="II3" s="171"/>
      <c r="IJ3" s="171"/>
      <c r="IK3" s="171"/>
      <c r="IL3" s="171"/>
      <c r="IM3" s="171"/>
      <c r="IN3" s="171"/>
      <c r="IO3" s="171"/>
      <c r="IP3" s="171"/>
      <c r="IQ3" s="171"/>
      <c r="IR3" s="171"/>
      <c r="IS3" s="171"/>
      <c r="IT3" s="171"/>
      <c r="IU3" s="171"/>
      <c r="IV3" s="171"/>
    </row>
    <row r="4" spans="1:256" s="178" customFormat="1">
      <c r="B4" s="179"/>
      <c r="C4" s="180"/>
      <c r="D4" s="180"/>
      <c r="E4" s="141"/>
      <c r="F4" s="181"/>
      <c r="I4" s="154"/>
    </row>
    <row r="5" spans="1:256" s="178" customFormat="1">
      <c r="B5" s="179"/>
      <c r="C5" s="182"/>
      <c r="D5" s="182"/>
      <c r="E5" s="141"/>
      <c r="F5" s="181"/>
      <c r="I5" s="154"/>
    </row>
    <row r="6" spans="1:256" s="178" customFormat="1" ht="31.5">
      <c r="A6" s="183" t="s">
        <v>203</v>
      </c>
      <c r="B6" s="184" t="str">
        <f>IF(ISBLANK(C5),IF(ISBLANK(C6),5,CONCATENATE(COUNTA($B$5:B5)+1,".")))</f>
        <v>1.</v>
      </c>
      <c r="C6" s="185" t="s">
        <v>204</v>
      </c>
      <c r="D6" s="185"/>
      <c r="E6" s="141"/>
      <c r="F6" s="181"/>
      <c r="G6" s="186"/>
      <c r="H6" s="186"/>
      <c r="I6" s="219"/>
      <c r="J6" s="187"/>
    </row>
    <row r="7" spans="1:256" s="178" customFormat="1" ht="47.25">
      <c r="A7" s="188"/>
      <c r="B7" s="189"/>
      <c r="C7" s="190" t="s">
        <v>205</v>
      </c>
      <c r="D7" s="190"/>
      <c r="E7" s="144"/>
      <c r="F7" s="191"/>
      <c r="G7" s="192">
        <v>1</v>
      </c>
      <c r="H7" s="192" t="s">
        <v>0</v>
      </c>
      <c r="I7" s="220"/>
      <c r="J7" s="193"/>
    </row>
    <row r="8" spans="1:256" s="178" customFormat="1">
      <c r="B8" s="179"/>
      <c r="C8" s="185" t="s">
        <v>206</v>
      </c>
      <c r="D8" s="185"/>
      <c r="E8" s="142"/>
      <c r="F8" s="194"/>
      <c r="G8" s="186">
        <v>1</v>
      </c>
      <c r="H8" s="186" t="s">
        <v>0</v>
      </c>
      <c r="I8" s="219"/>
      <c r="J8" s="187"/>
    </row>
    <row r="9" spans="1:256" s="178" customFormat="1" ht="31.5">
      <c r="B9" s="179"/>
      <c r="C9" s="185" t="s">
        <v>207</v>
      </c>
      <c r="D9" s="185"/>
      <c r="E9" s="142"/>
      <c r="F9" s="194"/>
      <c r="G9" s="186"/>
      <c r="H9" s="186"/>
      <c r="I9" s="219"/>
      <c r="J9" s="187"/>
    </row>
    <row r="10" spans="1:256" s="178" customFormat="1" ht="31.5">
      <c r="A10" s="188"/>
      <c r="B10" s="189"/>
      <c r="C10" s="190" t="s">
        <v>208</v>
      </c>
      <c r="D10" s="190"/>
      <c r="E10" s="144"/>
      <c r="F10" s="191"/>
      <c r="G10" s="192">
        <v>1</v>
      </c>
      <c r="H10" s="192" t="s">
        <v>0</v>
      </c>
      <c r="I10" s="220"/>
      <c r="J10" s="193"/>
    </row>
    <row r="11" spans="1:256" s="178" customFormat="1">
      <c r="B11" s="179"/>
      <c r="C11" s="185" t="s">
        <v>209</v>
      </c>
      <c r="D11" s="185"/>
      <c r="E11" s="142"/>
      <c r="F11" s="194"/>
      <c r="G11" s="186">
        <v>9</v>
      </c>
      <c r="H11" s="186" t="s">
        <v>0</v>
      </c>
      <c r="I11" s="219"/>
      <c r="J11" s="187"/>
    </row>
    <row r="12" spans="1:256" s="178" customFormat="1">
      <c r="B12" s="179"/>
      <c r="C12" s="185" t="s">
        <v>210</v>
      </c>
      <c r="D12" s="185"/>
      <c r="E12" s="142"/>
      <c r="F12" s="194"/>
      <c r="G12" s="186">
        <v>1</v>
      </c>
      <c r="H12" s="186" t="s">
        <v>0</v>
      </c>
      <c r="I12" s="219"/>
      <c r="J12" s="187"/>
    </row>
    <row r="13" spans="1:256" s="178" customFormat="1">
      <c r="B13" s="179"/>
      <c r="C13" s="185" t="s">
        <v>211</v>
      </c>
      <c r="D13" s="185"/>
      <c r="E13" s="142"/>
      <c r="F13" s="194"/>
      <c r="G13" s="186">
        <v>4</v>
      </c>
      <c r="H13" s="186" t="s">
        <v>0</v>
      </c>
      <c r="I13" s="219"/>
      <c r="J13" s="187"/>
    </row>
    <row r="14" spans="1:256" s="178" customFormat="1">
      <c r="B14" s="179"/>
      <c r="C14" s="185" t="s">
        <v>212</v>
      </c>
      <c r="D14" s="185"/>
      <c r="E14" s="142"/>
      <c r="F14" s="194"/>
      <c r="G14" s="186">
        <v>2</v>
      </c>
      <c r="H14" s="186" t="s">
        <v>0</v>
      </c>
      <c r="I14" s="219"/>
      <c r="J14" s="187"/>
    </row>
    <row r="15" spans="1:256" s="178" customFormat="1" ht="31.5">
      <c r="A15" s="188"/>
      <c r="B15" s="189"/>
      <c r="C15" s="190" t="s">
        <v>213</v>
      </c>
      <c r="D15" s="190"/>
      <c r="E15" s="144"/>
      <c r="F15" s="191"/>
      <c r="G15" s="192">
        <v>1</v>
      </c>
      <c r="H15" s="192" t="s">
        <v>214</v>
      </c>
      <c r="I15" s="220"/>
      <c r="J15" s="193"/>
    </row>
    <row r="16" spans="1:256" s="178" customFormat="1" ht="31.5">
      <c r="A16" s="188"/>
      <c r="B16" s="189"/>
      <c r="C16" s="190" t="s">
        <v>215</v>
      </c>
      <c r="D16" s="190"/>
      <c r="E16" s="144"/>
      <c r="F16" s="191"/>
      <c r="G16" s="192">
        <v>1</v>
      </c>
      <c r="H16" s="192" t="s">
        <v>214</v>
      </c>
      <c r="I16" s="220"/>
      <c r="J16" s="193"/>
    </row>
    <row r="17" spans="1:10" s="178" customFormat="1" ht="31.5">
      <c r="A17" s="188"/>
      <c r="B17" s="189"/>
      <c r="C17" s="190" t="s">
        <v>216</v>
      </c>
      <c r="D17" s="190"/>
      <c r="E17" s="144"/>
      <c r="F17" s="191"/>
      <c r="G17" s="192">
        <v>12</v>
      </c>
      <c r="H17" s="192" t="s">
        <v>0</v>
      </c>
      <c r="I17" s="220"/>
      <c r="J17" s="193"/>
    </row>
    <row r="18" spans="1:10" s="178" customFormat="1" ht="31.5">
      <c r="A18" s="188"/>
      <c r="B18" s="189"/>
      <c r="C18" s="190" t="s">
        <v>217</v>
      </c>
      <c r="D18" s="190"/>
      <c r="E18" s="144"/>
      <c r="F18" s="191"/>
      <c r="G18" s="192">
        <v>1</v>
      </c>
      <c r="H18" s="192" t="s">
        <v>0</v>
      </c>
      <c r="I18" s="220"/>
      <c r="J18" s="193"/>
    </row>
    <row r="19" spans="1:10" s="178" customFormat="1" ht="31.5">
      <c r="A19" s="188"/>
      <c r="B19" s="189"/>
      <c r="C19" s="190" t="s">
        <v>218</v>
      </c>
      <c r="D19" s="190"/>
      <c r="E19" s="144"/>
      <c r="F19" s="191"/>
      <c r="G19" s="192">
        <v>12</v>
      </c>
      <c r="H19" s="192" t="s">
        <v>0</v>
      </c>
      <c r="I19" s="220"/>
      <c r="J19" s="193"/>
    </row>
    <row r="20" spans="1:10" s="178" customFormat="1" ht="31.5">
      <c r="A20" s="188"/>
      <c r="B20" s="189"/>
      <c r="C20" s="190" t="s">
        <v>219</v>
      </c>
      <c r="D20" s="190"/>
      <c r="E20" s="144"/>
      <c r="F20" s="191"/>
      <c r="G20" s="192">
        <v>1</v>
      </c>
      <c r="H20" s="192" t="s">
        <v>0</v>
      </c>
      <c r="I20" s="220"/>
      <c r="J20" s="193"/>
    </row>
    <row r="21" spans="1:10" s="178" customFormat="1">
      <c r="B21" s="179"/>
      <c r="C21" s="185" t="s">
        <v>220</v>
      </c>
      <c r="D21" s="185"/>
      <c r="E21" s="142"/>
      <c r="F21" s="194"/>
      <c r="G21" s="186">
        <v>1</v>
      </c>
      <c r="H21" s="186" t="s">
        <v>0</v>
      </c>
      <c r="I21" s="219"/>
      <c r="J21" s="187"/>
    </row>
    <row r="22" spans="1:10" s="178" customFormat="1">
      <c r="B22" s="179"/>
      <c r="C22" s="185" t="s">
        <v>221</v>
      </c>
      <c r="D22" s="185"/>
      <c r="E22" s="142"/>
      <c r="F22" s="194"/>
      <c r="G22" s="186">
        <v>4</v>
      </c>
      <c r="H22" s="186" t="s">
        <v>0</v>
      </c>
      <c r="I22" s="219"/>
      <c r="J22" s="187"/>
    </row>
    <row r="23" spans="1:10" s="178" customFormat="1">
      <c r="B23" s="179"/>
      <c r="C23" s="185" t="s">
        <v>222</v>
      </c>
      <c r="D23" s="185"/>
      <c r="E23" s="142"/>
      <c r="F23" s="194"/>
      <c r="G23" s="186">
        <v>22</v>
      </c>
      <c r="H23" s="186" t="s">
        <v>0</v>
      </c>
      <c r="I23" s="219"/>
      <c r="J23" s="187"/>
    </row>
    <row r="24" spans="1:10" s="178" customFormat="1">
      <c r="B24" s="179"/>
      <c r="C24" s="185" t="s">
        <v>223</v>
      </c>
      <c r="D24" s="185"/>
      <c r="E24" s="142"/>
      <c r="F24" s="194"/>
      <c r="G24" s="186">
        <v>5</v>
      </c>
      <c r="H24" s="186" t="s">
        <v>0</v>
      </c>
      <c r="I24" s="219"/>
      <c r="J24" s="187"/>
    </row>
    <row r="25" spans="1:10" s="178" customFormat="1">
      <c r="B25" s="179"/>
      <c r="C25" s="185" t="s">
        <v>224</v>
      </c>
      <c r="D25" s="185"/>
      <c r="E25" s="142"/>
      <c r="F25" s="194"/>
      <c r="G25" s="186">
        <v>1</v>
      </c>
      <c r="H25" s="186" t="s">
        <v>0</v>
      </c>
      <c r="I25" s="219"/>
      <c r="J25" s="187"/>
    </row>
    <row r="26" spans="1:10" s="178" customFormat="1">
      <c r="B26" s="179"/>
      <c r="C26" s="185" t="s">
        <v>225</v>
      </c>
      <c r="D26" s="185"/>
      <c r="E26" s="142"/>
      <c r="F26" s="194"/>
      <c r="G26" s="186">
        <v>12</v>
      </c>
      <c r="H26" s="186" t="s">
        <v>0</v>
      </c>
      <c r="I26" s="219"/>
      <c r="J26" s="187"/>
    </row>
    <row r="27" spans="1:10" s="178" customFormat="1">
      <c r="B27" s="179"/>
      <c r="C27" s="185" t="s">
        <v>226</v>
      </c>
      <c r="D27" s="185"/>
      <c r="E27" s="142"/>
      <c r="F27" s="194"/>
      <c r="G27" s="186">
        <v>5</v>
      </c>
      <c r="H27" s="186" t="s">
        <v>0</v>
      </c>
      <c r="I27" s="219"/>
      <c r="J27" s="187"/>
    </row>
    <row r="28" spans="1:10" s="178" customFormat="1">
      <c r="B28" s="179"/>
      <c r="C28" s="185" t="s">
        <v>227</v>
      </c>
      <c r="D28" s="185"/>
      <c r="E28" s="142"/>
      <c r="F28" s="194"/>
      <c r="G28" s="186">
        <v>1</v>
      </c>
      <c r="H28" s="186" t="s">
        <v>0</v>
      </c>
      <c r="I28" s="219"/>
      <c r="J28" s="187"/>
    </row>
    <row r="29" spans="1:10" s="178" customFormat="1">
      <c r="B29" s="179"/>
      <c r="C29" s="185" t="s">
        <v>228</v>
      </c>
      <c r="D29" s="185"/>
      <c r="E29" s="142"/>
      <c r="F29" s="194"/>
      <c r="G29" s="186">
        <v>2</v>
      </c>
      <c r="H29" s="186" t="s">
        <v>0</v>
      </c>
      <c r="I29" s="219"/>
      <c r="J29" s="187"/>
    </row>
    <row r="30" spans="1:10" s="178" customFormat="1">
      <c r="B30" s="179"/>
      <c r="C30" s="185" t="s">
        <v>229</v>
      </c>
      <c r="D30" s="185"/>
      <c r="E30" s="142"/>
      <c r="F30" s="194"/>
      <c r="G30" s="186">
        <v>3</v>
      </c>
      <c r="H30" s="186" t="s">
        <v>0</v>
      </c>
      <c r="I30" s="219"/>
      <c r="J30" s="187"/>
    </row>
    <row r="31" spans="1:10" s="178" customFormat="1">
      <c r="B31" s="179"/>
      <c r="C31" s="185" t="s">
        <v>230</v>
      </c>
      <c r="D31" s="185"/>
      <c r="E31" s="142"/>
      <c r="F31" s="194"/>
      <c r="G31" s="186">
        <v>1</v>
      </c>
      <c r="H31" s="186" t="s">
        <v>0</v>
      </c>
      <c r="I31" s="219"/>
      <c r="J31" s="187"/>
    </row>
    <row r="32" spans="1:10" s="178" customFormat="1">
      <c r="B32" s="179"/>
      <c r="C32" s="185" t="s">
        <v>231</v>
      </c>
      <c r="D32" s="185"/>
      <c r="E32" s="142"/>
      <c r="F32" s="194"/>
      <c r="G32" s="186">
        <v>1</v>
      </c>
      <c r="H32" s="186" t="s">
        <v>0</v>
      </c>
      <c r="I32" s="219"/>
      <c r="J32" s="187"/>
    </row>
    <row r="33" spans="1:11" s="178" customFormat="1" ht="47.25">
      <c r="B33" s="179"/>
      <c r="C33" s="185" t="s">
        <v>232</v>
      </c>
      <c r="D33" s="185"/>
      <c r="E33" s="142"/>
      <c r="F33" s="194"/>
      <c r="G33" s="186">
        <v>1</v>
      </c>
      <c r="H33" s="186" t="s">
        <v>1</v>
      </c>
      <c r="I33" s="219"/>
      <c r="J33" s="187"/>
    </row>
    <row r="34" spans="1:11" s="178" customFormat="1">
      <c r="B34" s="179"/>
      <c r="C34" s="182"/>
      <c r="D34" s="182"/>
      <c r="E34" s="141"/>
      <c r="F34" s="181"/>
      <c r="H34" s="195"/>
      <c r="I34" s="154"/>
    </row>
    <row r="35" spans="1:11" s="178" customFormat="1">
      <c r="B35" s="179"/>
      <c r="C35" s="196" t="s">
        <v>233</v>
      </c>
      <c r="D35" s="196"/>
      <c r="E35" s="154"/>
      <c r="G35" s="186">
        <v>1</v>
      </c>
      <c r="H35" s="186" t="s">
        <v>1</v>
      </c>
      <c r="I35" s="221"/>
      <c r="J35" s="197">
        <f>G35*I35</f>
        <v>0</v>
      </c>
    </row>
    <row r="36" spans="1:11" s="178" customFormat="1">
      <c r="B36" s="179"/>
      <c r="C36" s="182"/>
      <c r="D36" s="182"/>
      <c r="E36" s="141"/>
      <c r="F36" s="181"/>
      <c r="H36" s="195"/>
      <c r="I36" s="154"/>
    </row>
    <row r="37" spans="1:11" s="178" customFormat="1">
      <c r="B37" s="179"/>
      <c r="C37" s="182"/>
      <c r="D37" s="182"/>
      <c r="E37" s="141"/>
      <c r="F37" s="181"/>
      <c r="H37" s="195"/>
      <c r="I37" s="154"/>
    </row>
    <row r="38" spans="1:11" s="178" customFormat="1" ht="63">
      <c r="A38" s="183" t="s">
        <v>203</v>
      </c>
      <c r="B38" s="184" t="str">
        <f>IF(ISBLANK(C37),IF(ISBLANK(C38),5,CONCATENATE(COUNTA($B$5:B37)+1,".")))</f>
        <v>2.</v>
      </c>
      <c r="C38" s="185" t="s">
        <v>234</v>
      </c>
      <c r="D38" s="185"/>
      <c r="E38" s="214"/>
      <c r="F38" s="199"/>
      <c r="G38" s="200"/>
      <c r="H38" s="200"/>
      <c r="I38" s="154"/>
    </row>
    <row r="39" spans="1:11" s="178" customFormat="1">
      <c r="B39" s="201"/>
      <c r="C39" s="185" t="s">
        <v>235</v>
      </c>
      <c r="D39" s="185"/>
      <c r="E39" s="154"/>
      <c r="G39" s="186">
        <v>48</v>
      </c>
      <c r="H39" s="186" t="s">
        <v>2</v>
      </c>
      <c r="I39" s="221"/>
      <c r="J39" s="197">
        <f>G39*I39</f>
        <v>0</v>
      </c>
    </row>
    <row r="40" spans="1:11" s="178" customFormat="1">
      <c r="B40" s="201"/>
      <c r="C40" s="202"/>
      <c r="D40" s="202"/>
      <c r="E40" s="154"/>
      <c r="G40" s="199"/>
      <c r="H40" s="198"/>
      <c r="I40" s="222"/>
      <c r="J40" s="200"/>
    </row>
    <row r="41" spans="1:11" s="178" customFormat="1" ht="78.75">
      <c r="A41" s="183" t="s">
        <v>203</v>
      </c>
      <c r="B41" s="184" t="str">
        <f>IF(ISBLANK(C40),IF(ISBLANK(C41),5,CONCATENATE(COUNTA($B$5:B40)+1,".")))</f>
        <v>3.</v>
      </c>
      <c r="C41" s="185" t="s">
        <v>236</v>
      </c>
      <c r="D41" s="185"/>
      <c r="E41" s="154"/>
      <c r="G41" s="199"/>
      <c r="H41" s="198"/>
      <c r="I41" s="222"/>
      <c r="J41" s="200"/>
    </row>
    <row r="42" spans="1:11" s="178" customFormat="1">
      <c r="B42" s="201"/>
      <c r="C42" s="185" t="s">
        <v>237</v>
      </c>
      <c r="D42" s="185"/>
      <c r="E42" s="154"/>
      <c r="G42" s="186">
        <v>1</v>
      </c>
      <c r="H42" s="186" t="s">
        <v>1</v>
      </c>
      <c r="I42" s="221"/>
      <c r="J42" s="197">
        <f>G42*I42</f>
        <v>0</v>
      </c>
    </row>
    <row r="43" spans="1:11" s="178" customFormat="1">
      <c r="B43" s="179"/>
      <c r="C43" s="182"/>
      <c r="D43" s="182"/>
      <c r="E43" s="141"/>
      <c r="F43" s="181"/>
      <c r="H43" s="195"/>
      <c r="I43" s="154"/>
    </row>
    <row r="44" spans="1:11" s="178" customFormat="1">
      <c r="A44" s="183"/>
      <c r="B44" s="184"/>
      <c r="C44" s="185"/>
      <c r="D44" s="185"/>
      <c r="E44" s="143"/>
      <c r="F44" s="194"/>
      <c r="G44" s="186"/>
      <c r="H44" s="186"/>
      <c r="I44" s="219"/>
      <c r="J44" s="187"/>
    </row>
    <row r="45" spans="1:11" ht="16.5" thickBot="1">
      <c r="B45" s="204"/>
      <c r="C45" s="205"/>
      <c r="D45" s="205"/>
      <c r="E45" s="215"/>
      <c r="F45" s="204"/>
      <c r="G45" s="204"/>
      <c r="H45" s="204"/>
      <c r="I45" s="215"/>
      <c r="J45" s="204"/>
      <c r="K45" s="171"/>
    </row>
    <row r="46" spans="1:11" ht="18">
      <c r="F46" s="207" t="str">
        <f>C3</f>
        <v>Elektroinstalacije</v>
      </c>
      <c r="H46" s="207" t="s">
        <v>21</v>
      </c>
      <c r="J46" s="208">
        <f>SUM(J6:J45)</f>
        <v>0</v>
      </c>
      <c r="K46" s="171"/>
    </row>
    <row r="47" spans="1:11" ht="18">
      <c r="A47" s="173"/>
      <c r="C47" s="209" t="s">
        <v>18</v>
      </c>
      <c r="D47" s="209"/>
      <c r="H47" s="207"/>
      <c r="J47" s="210"/>
      <c r="K47" s="171"/>
    </row>
    <row r="48" spans="1:11" ht="18">
      <c r="A48" s="173"/>
      <c r="C48" s="211" t="s">
        <v>17</v>
      </c>
      <c r="D48" s="211"/>
      <c r="H48" s="207"/>
      <c r="J48" s="210"/>
      <c r="K48" s="171"/>
    </row>
    <row r="49" spans="3:10" s="171" customFormat="1">
      <c r="C49" s="206"/>
      <c r="D49" s="206"/>
      <c r="E49" s="216"/>
      <c r="I49" s="216"/>
      <c r="J49" s="212"/>
    </row>
  </sheetData>
  <sheetProtection algorithmName="SHA-512" hashValue="8KCQ7J1dyNIZMqx8KHNt8sdNfkCDfjmzX49++NR8inIRDVi6zJwAMgDwKa/1zflr8+6nHqbPQHOtJnAjMImDlg==" saltValue="1p5oLONWV8mX1A7n5atSuQ==" spinCount="100000" sheet="1" formatCells="0" formatColumns="0"/>
  <pageMargins left="0.98425196850393704" right="0.39370078740157483" top="0.78740157480314965" bottom="0.78740157480314965" header="0.31496062992125984" footer="0.31496062992125984"/>
  <pageSetup paperSize="9" scale="70" fitToHeight="50" orientation="portrait" r:id="rId1"/>
  <headerFooter>
    <oddHeader xml:space="preserve">&amp;CPopis del strojnih instalacij in strojne opreme
&amp;Rprojekt: 17140-00
načrt: SPK - 5
</oddHeader>
    <oddFooter>&amp;C&amp;A&amp;R&amp;P/&amp;N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53"/>
  <sheetViews>
    <sheetView topLeftCell="A43" workbookViewId="0">
      <selection activeCell="B58" sqref="B58"/>
    </sheetView>
  </sheetViews>
  <sheetFormatPr defaultRowHeight="15.75"/>
  <cols>
    <col min="1" max="1" width="4.140625" style="226" bestFit="1" customWidth="1"/>
    <col min="2" max="2" width="80.7109375" style="225" customWidth="1"/>
    <col min="3" max="16384" width="9.140625" style="224"/>
  </cols>
  <sheetData>
    <row r="1" spans="2:2" s="224" customFormat="1">
      <c r="B1" s="223" t="s">
        <v>41</v>
      </c>
    </row>
    <row r="2" spans="2:2" s="224" customFormat="1">
      <c r="B2" s="223"/>
    </row>
    <row r="3" spans="2:2" s="224" customFormat="1" ht="31.5">
      <c r="B3" s="225" t="s">
        <v>42</v>
      </c>
    </row>
    <row r="4" spans="2:2" s="224" customFormat="1" ht="63">
      <c r="B4" s="225" t="s">
        <v>43</v>
      </c>
    </row>
    <row r="5" spans="2:2" s="224" customFormat="1" ht="47.25">
      <c r="B5" s="225" t="s">
        <v>44</v>
      </c>
    </row>
    <row r="6" spans="2:2" s="224" customFormat="1" ht="63">
      <c r="B6" s="225" t="s">
        <v>45</v>
      </c>
    </row>
    <row r="7" spans="2:2" s="224" customFormat="1" ht="31.5">
      <c r="B7" s="225" t="s">
        <v>46</v>
      </c>
    </row>
    <row r="8" spans="2:2" s="224" customFormat="1" ht="47.25">
      <c r="B8" s="225" t="s">
        <v>47</v>
      </c>
    </row>
    <row r="9" spans="2:2" s="224" customFormat="1" ht="47.25">
      <c r="B9" s="225" t="s">
        <v>48</v>
      </c>
    </row>
    <row r="10" spans="2:2" s="224" customFormat="1" ht="31.5">
      <c r="B10" s="225" t="s">
        <v>49</v>
      </c>
    </row>
    <row r="11" spans="2:2" s="224" customFormat="1" ht="31.5">
      <c r="B11" s="225" t="s">
        <v>50</v>
      </c>
    </row>
    <row r="12" spans="2:2" s="224" customFormat="1" ht="47.25">
      <c r="B12" s="225" t="s">
        <v>51</v>
      </c>
    </row>
    <row r="13" spans="2:2" s="224" customFormat="1" ht="47.25">
      <c r="B13" s="225" t="s">
        <v>52</v>
      </c>
    </row>
    <row r="14" spans="2:2" s="224" customFormat="1" ht="63">
      <c r="B14" s="225" t="s">
        <v>53</v>
      </c>
    </row>
    <row r="15" spans="2:2" s="224" customFormat="1" ht="94.5">
      <c r="B15" s="225" t="s">
        <v>54</v>
      </c>
    </row>
    <row r="16" spans="2:2" s="224" customFormat="1" ht="110.25">
      <c r="B16" s="225" t="s">
        <v>55</v>
      </c>
    </row>
    <row r="17" spans="1:2" ht="141.75">
      <c r="B17" s="225" t="s">
        <v>56</v>
      </c>
    </row>
    <row r="18" spans="1:2" ht="63">
      <c r="B18" s="225" t="s">
        <v>57</v>
      </c>
    </row>
    <row r="19" spans="1:2" ht="63">
      <c r="B19" s="225" t="s">
        <v>58</v>
      </c>
    </row>
    <row r="20" spans="1:2" ht="173.25">
      <c r="B20" s="225" t="s">
        <v>59</v>
      </c>
    </row>
    <row r="21" spans="1:2" ht="31.5">
      <c r="B21" s="227" t="s">
        <v>60</v>
      </c>
    </row>
    <row r="22" spans="1:2" ht="31.5">
      <c r="B22" s="223" t="s">
        <v>61</v>
      </c>
    </row>
    <row r="23" spans="1:2">
      <c r="B23" s="223"/>
    </row>
    <row r="24" spans="1:2">
      <c r="A24" s="226" t="s">
        <v>62</v>
      </c>
      <c r="B24" s="225" t="s">
        <v>63</v>
      </c>
    </row>
    <row r="25" spans="1:2">
      <c r="A25" s="226" t="s">
        <v>62</v>
      </c>
      <c r="B25" s="225" t="s">
        <v>64</v>
      </c>
    </row>
    <row r="26" spans="1:2">
      <c r="A26" s="226" t="s">
        <v>62</v>
      </c>
      <c r="B26" s="225" t="s">
        <v>65</v>
      </c>
    </row>
    <row r="27" spans="1:2">
      <c r="A27" s="226" t="s">
        <v>62</v>
      </c>
      <c r="B27" s="225" t="s">
        <v>66</v>
      </c>
    </row>
    <row r="28" spans="1:2" ht="31.5">
      <c r="A28" s="226" t="s">
        <v>62</v>
      </c>
      <c r="B28" s="225" t="s">
        <v>67</v>
      </c>
    </row>
    <row r="29" spans="1:2">
      <c r="A29" s="226" t="s">
        <v>62</v>
      </c>
      <c r="B29" s="225" t="s">
        <v>68</v>
      </c>
    </row>
    <row r="30" spans="1:2" ht="31.5">
      <c r="A30" s="226" t="s">
        <v>62</v>
      </c>
      <c r="B30" s="225" t="s">
        <v>69</v>
      </c>
    </row>
    <row r="31" spans="1:2">
      <c r="A31" s="226" t="s">
        <v>62</v>
      </c>
      <c r="B31" s="225" t="s">
        <v>70</v>
      </c>
    </row>
    <row r="32" spans="1:2">
      <c r="A32" s="226" t="s">
        <v>62</v>
      </c>
      <c r="B32" s="225" t="s">
        <v>71</v>
      </c>
    </row>
    <row r="33" spans="1:2" ht="63">
      <c r="A33" s="226" t="s">
        <v>62</v>
      </c>
      <c r="B33" s="225" t="s">
        <v>72</v>
      </c>
    </row>
    <row r="34" spans="1:2">
      <c r="A34" s="226" t="s">
        <v>62</v>
      </c>
      <c r="B34" s="225" t="s">
        <v>73</v>
      </c>
    </row>
    <row r="35" spans="1:2">
      <c r="A35" s="226" t="s">
        <v>62</v>
      </c>
      <c r="B35" s="225" t="s">
        <v>74</v>
      </c>
    </row>
    <row r="36" spans="1:2">
      <c r="A36" s="226" t="s">
        <v>62</v>
      </c>
      <c r="B36" s="225" t="s">
        <v>75</v>
      </c>
    </row>
    <row r="37" spans="1:2" ht="47.25">
      <c r="A37" s="226" t="s">
        <v>62</v>
      </c>
      <c r="B37" s="225" t="s">
        <v>76</v>
      </c>
    </row>
    <row r="38" spans="1:2">
      <c r="A38" s="226" t="s">
        <v>62</v>
      </c>
      <c r="B38" s="225" t="s">
        <v>77</v>
      </c>
    </row>
    <row r="39" spans="1:2">
      <c r="A39" s="226" t="s">
        <v>62</v>
      </c>
      <c r="B39" s="225" t="s">
        <v>78</v>
      </c>
    </row>
    <row r="40" spans="1:2">
      <c r="A40" s="226" t="s">
        <v>62</v>
      </c>
      <c r="B40" s="225" t="s">
        <v>79</v>
      </c>
    </row>
    <row r="41" spans="1:2">
      <c r="A41" s="226" t="s">
        <v>62</v>
      </c>
      <c r="B41" s="225" t="s">
        <v>80</v>
      </c>
    </row>
    <row r="42" spans="1:2">
      <c r="A42" s="226" t="s">
        <v>62</v>
      </c>
      <c r="B42" s="225" t="s">
        <v>81</v>
      </c>
    </row>
    <row r="43" spans="1:2">
      <c r="A43" s="226" t="s">
        <v>62</v>
      </c>
      <c r="B43" s="225" t="s">
        <v>82</v>
      </c>
    </row>
    <row r="44" spans="1:2" ht="31.5">
      <c r="A44" s="226" t="s">
        <v>62</v>
      </c>
      <c r="B44" s="225" t="s">
        <v>83</v>
      </c>
    </row>
    <row r="45" spans="1:2">
      <c r="A45" s="226" t="s">
        <v>62</v>
      </c>
      <c r="B45" s="228" t="s">
        <v>84</v>
      </c>
    </row>
    <row r="46" spans="1:2" ht="31.5">
      <c r="A46" s="226" t="s">
        <v>62</v>
      </c>
      <c r="B46" s="228" t="s">
        <v>85</v>
      </c>
    </row>
    <row r="47" spans="1:2" ht="47.25">
      <c r="A47" s="226" t="s">
        <v>62</v>
      </c>
      <c r="B47" s="225" t="s">
        <v>86</v>
      </c>
    </row>
    <row r="48" spans="1:2" ht="47.25">
      <c r="A48" s="226" t="s">
        <v>62</v>
      </c>
      <c r="B48" s="225" t="s">
        <v>87</v>
      </c>
    </row>
    <row r="49" spans="1:3" s="230" customFormat="1" ht="31.5">
      <c r="A49" s="43" t="s">
        <v>62</v>
      </c>
      <c r="B49" s="225" t="s">
        <v>88</v>
      </c>
      <c r="C49" s="229"/>
    </row>
    <row r="50" spans="1:3" s="230" customFormat="1" ht="31.5">
      <c r="A50" s="43" t="s">
        <v>62</v>
      </c>
      <c r="B50" s="225" t="s">
        <v>89</v>
      </c>
      <c r="C50" s="229"/>
    </row>
    <row r="51" spans="1:3" s="230" customFormat="1" ht="31.5">
      <c r="A51" s="43" t="s">
        <v>62</v>
      </c>
      <c r="B51" s="225" t="s">
        <v>90</v>
      </c>
      <c r="C51" s="229"/>
    </row>
    <row r="52" spans="1:3" s="230" customFormat="1" ht="31.5">
      <c r="A52" s="43" t="s">
        <v>62</v>
      </c>
      <c r="B52" s="225" t="s">
        <v>91</v>
      </c>
      <c r="C52" s="229"/>
    </row>
    <row r="53" spans="1:3">
      <c r="A53" s="226" t="s">
        <v>62</v>
      </c>
      <c r="B53" s="225" t="s">
        <v>92</v>
      </c>
    </row>
  </sheetData>
  <sheetProtection algorithmName="SHA-512" hashValue="KpgT9ecY3uqLBwuhDi56qyjK82S+ZXdPyPlDtaG6OrNpI0kcRyjlp9EnilPcdfK7JMTglLoPapaUIiHZxiskwA==" saltValue="tlU41EFyfO88lhxL6SGMcA==" spinCount="100000" sheet="1" objects="1" scenarios="1"/>
  <pageMargins left="0.98425196850393704" right="0.39370078740157483" top="0.78740157480314965" bottom="0.78740157480314965" header="0.31496062992125984" footer="0.31496062992125984"/>
  <pageSetup paperSize="9" fitToHeight="50" orientation="portrait" r:id="rId1"/>
  <headerFooter>
    <oddHeader xml:space="preserve">&amp;CPopis del strojnih instalacij in strojne opreme
&amp;Rprojekt: 17140-00
načrt: SPK - 5
</oddHeader>
    <oddFooter>&amp;C&amp;A&amp;R&amp;P/&amp;N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3</vt:i4>
      </vt:variant>
    </vt:vector>
  </HeadingPairs>
  <TitlesOfParts>
    <vt:vector size="7" baseType="lpstr">
      <vt:lpstr>REKAPITULACIJA</vt:lpstr>
      <vt:lpstr>30_GEO sonde</vt:lpstr>
      <vt:lpstr>31_GEO sonde EI</vt:lpstr>
      <vt:lpstr>SPLOŠNO</vt:lpstr>
      <vt:lpstr>'30_GEO sonde'!Področje_tiskanja</vt:lpstr>
      <vt:lpstr>REKAPITULACIJA!Področje_tiskanja</vt:lpstr>
      <vt:lpstr>'30_GEO sonde'!Tiskanje_naslovov</vt:lpstr>
    </vt:vector>
  </TitlesOfParts>
  <Company>Smati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Smati</dc:creator>
  <cp:lastModifiedBy>Vilma Zupančič</cp:lastModifiedBy>
  <cp:lastPrinted>2020-02-26T10:05:36Z</cp:lastPrinted>
  <dcterms:created xsi:type="dcterms:W3CDTF">2009-01-09T13:01:44Z</dcterms:created>
  <dcterms:modified xsi:type="dcterms:W3CDTF">2020-02-26T10:08:02Z</dcterms:modified>
</cp:coreProperties>
</file>