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2"/>
  </bookViews>
  <sheets>
    <sheet name="Rekapitulacija" sheetId="1" r:id="rId1"/>
    <sheet name="PREDRACUN I.faza" sheetId="2" r:id="rId2"/>
    <sheet name="CR Sela - Dobova" sheetId="3" r:id="rId3"/>
  </sheets>
  <externalReferences>
    <externalReference r:id="rId6"/>
  </externalReferences>
  <definedNames>
    <definedName name="_xlnm.Print_Area" localSheetId="1">'PREDRACUN I.faza'!$A$1:$G$234</definedName>
  </definedNames>
  <calcPr fullCalcOnLoad="1"/>
</workbook>
</file>

<file path=xl/sharedStrings.xml><?xml version="1.0" encoding="utf-8"?>
<sst xmlns="http://schemas.openxmlformats.org/spreadsheetml/2006/main" count="357" uniqueCount="226">
  <si>
    <r>
      <t>m</t>
    </r>
    <r>
      <rPr>
        <vertAlign val="superscript"/>
        <sz val="10"/>
        <rFont val="Arial"/>
        <family val="2"/>
      </rPr>
      <t>2</t>
    </r>
  </si>
  <si>
    <t>1.01</t>
  </si>
  <si>
    <t>opis postavke</t>
  </si>
  <si>
    <t>cena/enoto</t>
  </si>
  <si>
    <t>cena</t>
  </si>
  <si>
    <t>enota</t>
  </si>
  <si>
    <t>1. PREDDELA</t>
  </si>
  <si>
    <t>količina</t>
  </si>
  <si>
    <r>
      <t>m</t>
    </r>
    <r>
      <rPr>
        <vertAlign val="superscript"/>
        <sz val="10"/>
        <rFont val="Arial"/>
        <family val="2"/>
      </rPr>
      <t>1</t>
    </r>
  </si>
  <si>
    <t>2. ZEMELJSKA DELA</t>
  </si>
  <si>
    <t>2.03</t>
  </si>
  <si>
    <r>
      <t>m</t>
    </r>
    <r>
      <rPr>
        <vertAlign val="superscript"/>
        <sz val="10"/>
        <rFont val="Arial"/>
        <family val="2"/>
      </rPr>
      <t>3</t>
    </r>
  </si>
  <si>
    <t>SKUPAJ</t>
  </si>
  <si>
    <t>zap. št.</t>
  </si>
  <si>
    <t>3.03</t>
  </si>
  <si>
    <t>km</t>
  </si>
  <si>
    <t xml:space="preserve">SKUPAJ </t>
  </si>
  <si>
    <t>3. ZGORNJI USTROJ</t>
  </si>
  <si>
    <t>Rezanje asfaltne plasti s talno diamantno žago, debele 6 do 10 cm</t>
  </si>
  <si>
    <t>1.02</t>
  </si>
  <si>
    <t>1.03</t>
  </si>
  <si>
    <t>1.06</t>
  </si>
  <si>
    <t>kos</t>
  </si>
  <si>
    <t>ocena</t>
  </si>
  <si>
    <t>2.01</t>
  </si>
  <si>
    <t>3.04</t>
  </si>
  <si>
    <t>4.02</t>
  </si>
  <si>
    <t>2.02</t>
  </si>
  <si>
    <t>2.06</t>
  </si>
  <si>
    <t>4. ODVODNJAVANJE</t>
  </si>
  <si>
    <t>4.04</t>
  </si>
  <si>
    <t>Obnova in zavarovanje zakoličbe osi trase javne ceste v gričevnatem terenu</t>
  </si>
  <si>
    <t>1.07</t>
  </si>
  <si>
    <t>1.08</t>
  </si>
  <si>
    <t>1.09</t>
  </si>
  <si>
    <t>4.05</t>
  </si>
  <si>
    <t xml:space="preserve">Dodatek za ročni izkop v območju obstoječih komunalnih vodov (ocenjena količina). </t>
  </si>
  <si>
    <t>1.04</t>
  </si>
  <si>
    <t>2.05</t>
  </si>
  <si>
    <t>3.01</t>
  </si>
  <si>
    <t>3.02</t>
  </si>
  <si>
    <t>3.05</t>
  </si>
  <si>
    <t>4.03</t>
  </si>
  <si>
    <t>REKAPITULACIJA</t>
  </si>
  <si>
    <t>ur</t>
  </si>
  <si>
    <t>5.01</t>
  </si>
  <si>
    <t>Široki izkop v težki zemljini in mehki kamnini - material II do III kategorije.</t>
  </si>
  <si>
    <t>5.02</t>
  </si>
  <si>
    <t xml:space="preserve">Nabava materila in vgradnja posteljice-nasipa iz drobljenca 0/64mm. </t>
  </si>
  <si>
    <t>Izdelava nevezane nosilne plasti enakomerno zrnatega drobljenca (tampona) iz kamnine v debelini minimalno 30 cm vključno z nabavo in transportom materiala.</t>
  </si>
  <si>
    <t>Izdelava bankine z nabavo in dovozom potrebnega materiala - vgrajevanje skomprimacijo- pesek v sloju 12cm, bankina širine 0.75m.</t>
  </si>
  <si>
    <t>3.06</t>
  </si>
  <si>
    <t>Premaz stika stari-novi asfalt z bitumensko emulzijo</t>
  </si>
  <si>
    <t>1.05</t>
  </si>
  <si>
    <t>Odkop in odstranitev vseh vrst betonskih robnikov na betonskem temelju.</t>
  </si>
  <si>
    <t>Odstranitev asfaltne plasti v debelini 6 do 10 cm (rezkanje ali rušenje), vključno z odvozom v deponijo.</t>
  </si>
  <si>
    <t>1.10</t>
  </si>
  <si>
    <t>1.11</t>
  </si>
  <si>
    <t xml:space="preserve">Rušenje obstoječe betonske površine, vključno z odvozom materiala v deponijo.   </t>
  </si>
  <si>
    <t>kom</t>
  </si>
  <si>
    <t>Odstranitev lesene avtobusne nadstrešnice, vključno z odvozom v deponijo in plačilom takse.</t>
  </si>
  <si>
    <t>Izdelava obrabne plasti bituminizirane zmesi AC 8 surf B70/100, A4 v debelini 40mm (pločnik).</t>
  </si>
  <si>
    <t>Izdelava obrabne plasti bituminizirane zmesi AC 11 surf B70/100, A4 v debelini 40mm.</t>
  </si>
  <si>
    <t>Izdelava nosilne plasti bituminizirane zmesi AC 22 base B50/70, A4 v debelini 80mm.</t>
  </si>
  <si>
    <t>3.10</t>
  </si>
  <si>
    <t xml:space="preserve">Dobava in polaganje robnikov v beton C16/20 - robniki dimenzij 15/25/100cm. </t>
  </si>
  <si>
    <t>3.09</t>
  </si>
  <si>
    <t xml:space="preserve">Dobava in polaganje vrtnih robnikov v beton C16/20 - robniki dimenzij 5/25/100cm. </t>
  </si>
  <si>
    <t>Makadamska utrditev priključka (drobljenec 0/16mm) v debelini 5cm.</t>
  </si>
  <si>
    <t>Dodatek za ureditev klančin za invalide z ureditvijo naklonov.</t>
  </si>
  <si>
    <t>Izdelava  betonskih vtočno-iztočnih glav cevnih prepustov premera 40-60cm</t>
  </si>
  <si>
    <t>4.01</t>
  </si>
  <si>
    <t>Zakoličba lokacij jaškov s situativnim in višinskim zavarovanjem.</t>
  </si>
  <si>
    <t>4.11</t>
  </si>
  <si>
    <t>Izdelava vtočnih jaškov premera 50 cm iz betonske cevi, vključno z razširitvijo izkopa, zasipom, betonskim dnom iz C16/20 ter l.ž. pokrovom nosilnosti 150 kN.</t>
  </si>
  <si>
    <t>Izdelava vtočnih jaškov premera 50 cm iz betonske cevi, vključno z razširitvijo izkopa, zasipom, betonskim dnom iz C16/20 ter tipsko l.ž. rešetko nosilnosti 400 kN.</t>
  </si>
  <si>
    <t>Izdelava revizijskega jaškov premera 80 cm iz betonske cevi, vključno z razširitvijo izkopa, zasipom, betonskim dnom iz C16/20 ter l.ž. pokrovom nosilnosti 150 kN.</t>
  </si>
  <si>
    <t>Izdelava revizijskega jaškov premera 100 cm iz betonske cevi, vključno z razširitvijo izkopa, zasipom, betonskim dnom iz C16/20 ter l.ž. pokrovom nosilnosti 150 kN.</t>
  </si>
  <si>
    <t>4.07</t>
  </si>
  <si>
    <t>4.08</t>
  </si>
  <si>
    <t>4.09</t>
  </si>
  <si>
    <t>Izdelava vtočnih jaškov premera 50 cm iz betonske cevi, vključno z razširitvijo izkopa, zasipom, betonskim dnom iz C16/20 ter tipsko l.ž. rešetko nosilnosti 150 kN.</t>
  </si>
  <si>
    <t>5. SIGNALIZACIJA</t>
  </si>
  <si>
    <t>št.</t>
  </si>
  <si>
    <t>skupaj</t>
  </si>
  <si>
    <t xml:space="preserve">Označba na vozišču z reflektirajočo barvo (dejansko opleskana površina) - bele vzdolžne črte širine 50cm  (prehod za pešce). </t>
  </si>
  <si>
    <t>5.03</t>
  </si>
  <si>
    <t>5.04</t>
  </si>
  <si>
    <t>5.05</t>
  </si>
  <si>
    <t>5.06</t>
  </si>
  <si>
    <t>Dobava in pritrditev okroglega prometnega znaka premera 60cm iz aluminjaste pločevine z reflektirajočo folijo tipa II.</t>
  </si>
  <si>
    <t>Dobava in pritrditev prometnega znaka dimenzij 60 x 60cm iz aluminjaste pločevine z reflektirajočo folijo tipa I.</t>
  </si>
  <si>
    <t>Dobava in pritrditev prometnega znaka dimenzij 60 x 30cm iz aluminjaste pločevine z reflektirajočo folijo tipa I.</t>
  </si>
  <si>
    <t xml:space="preserve">Označba na vozišču z reflektirajočo barvo (dejansko opleskana površina) - rumene vzdolžne črte širine 30cm. </t>
  </si>
  <si>
    <t>Izdelava ostale talne signalizacije z rumeno barvo (avtobusno postajališče).</t>
  </si>
  <si>
    <t>6.01</t>
  </si>
  <si>
    <t>6. OSTALA DELA IN STORITVE</t>
  </si>
  <si>
    <t>6.02</t>
  </si>
  <si>
    <t>7. NEPREDVIDENA DELA (5% POSTAVK 1-5)</t>
  </si>
  <si>
    <t>Posek grmovja in žive meje, vključno z odvozom materiala v deponijo.</t>
  </si>
  <si>
    <t>Rušenje obstoječih cevnih prepustov -betonske cevi premera 30-50cm ,vključno z odvozom materiala v deponijo.</t>
  </si>
  <si>
    <t>Izkop plodne zemljine - humusa v debelini 15cm.</t>
  </si>
  <si>
    <t>Ureditev planuma temeljnih tal (posteljice) na mestu širokega izkopa (valjanje z valjarjem).</t>
  </si>
  <si>
    <t>Humuziranje brežin in zelenic v debelini 15cm s humusom, deponiranim ob gradbišču ter sejanje s travnim semenom.</t>
  </si>
  <si>
    <t>Preureditev - nadvišanje obstoječega jaška z nabavo in vgradnjo novega povoznega pokrova nosilnosti 400kN dimenzij 60/60 (jašek na avtobusnem postajališču).</t>
  </si>
  <si>
    <t xml:space="preserve">Dodatek za izdelavo asfaltne mulde širine 50 cm. </t>
  </si>
  <si>
    <t>Zakoličba karakterističnih točk (detajlne točke).</t>
  </si>
  <si>
    <t>Zakoličba in zavarovanje prečnih profilov ceste.</t>
  </si>
  <si>
    <t>1.12</t>
  </si>
  <si>
    <t xml:space="preserve">Nakladanje, odvoz ter razprostiranje izkopanega materiala na deponiji (humus in material II-III. kategorije) vključno s plačilom takse. </t>
  </si>
  <si>
    <t>2.04</t>
  </si>
  <si>
    <t>2.07</t>
  </si>
  <si>
    <t>3.07</t>
  </si>
  <si>
    <t>3.08</t>
  </si>
  <si>
    <t>3.11</t>
  </si>
  <si>
    <t>3.12</t>
  </si>
  <si>
    <t>3.13</t>
  </si>
  <si>
    <t>3.14</t>
  </si>
  <si>
    <t>Izdelava kanalizacije iz cevi iz plastičnih mas vključno z izkopom in odvozom materiala v deponijo, nabavo, polaganjem cevi na betonsko podlago, obbetoniranjem cevi ter zasipom jarka. Globina jarka do 1,5m, cev premera 200mm.</t>
  </si>
  <si>
    <t>Izdelava kanalizacije iz cevi iz plastičnih mas vključno z izkopom in odvozom materiala v deponijo, nabavo, polaganjem cevi na peščeno podlago, obsutjem s peskom ter zasipom jarka. Globina jarka do 1,5m, cev premera 200mm.</t>
  </si>
  <si>
    <t>Izdelava kanalizacije iz cevi iz plastičnih mas vključno z izkopom in odvozom materiala v deponijo ,nabavo, polaganjem cevi na peščeno podlago, obsutjem s peskom ter zasipom jarka. Globina jarka do 1,5m,  cev premera 300mm.</t>
  </si>
  <si>
    <t>Izdelava kanalizacije iz cevi iz plastičnih mas vključno z izkopom in odvozom materiala v deponijo, nabavo, polaganjem cevi na betonsko podlago, obbetoniranjem cevi ter zasipom jarka. Globina jarka do 1,5m, cev premera 300mm.</t>
  </si>
  <si>
    <t>Izdelava kanalizacije iz cevi iz plastičnih mas vključno z izkopom in odvozom materiala v deponijo, nabavo, polaganjem cevi na peščeno podlago, obsutjem s peskom ter zasipom jarka. Globina jarka do 1,5m, cev premera 400mm.</t>
  </si>
  <si>
    <t>Izdelava kanalizacije iz cevi iz plastičnih mas vključno z izkopom in odvozom materiala v deponijo, nabavo, polaganjem cevi na betonsko podlago, obbetoniranjem cevi ter zasipom jarka. Globina jarka do 1,5m, cev premera 400mm.</t>
  </si>
  <si>
    <t>Izdelava kanalizacije iz cevi iz plastičnih mas vključno z izkopom in odvozom materiala v deponijo, nabavo, polaganjem cevi na peščeno podlago, obsutjem s peskom ter zasipom jarka. Globina jarka do 1,5m, cev premera 500mm.</t>
  </si>
  <si>
    <t>Izdelava kanalizacije iz cevi iz plastičnih mas vključno z izkopom in odvozom materiala v deponijonabavo, polaganjem cevi na betonsko podlago, obbetoniranjem cevi ter zasipom jarka. Globina jarka do 1,5m, cev premera 500mm.</t>
  </si>
  <si>
    <t>Izdelava kanalizacije iz cevi iz plastičnih mas vključno z izkopom in odvozom materiala v deponijo, nabavo, polaganjem cevi na peščeno podlago, obsutjem s peskom ter zasipom jarka. Globina jarka do 1,5m, cev premera 600mm.</t>
  </si>
  <si>
    <t>Izdelava kanalizacije iz cevi iz plastičnih mas vključno z izkopom in odvozom materiala v deponijonabavo, polaganjem cevi na betonsko podlago, obbetoniranjem cevi ter zasipom jarka. Globina jarka do 1,5m, cev premera 600mm.</t>
  </si>
  <si>
    <t xml:space="preserve">Ureditev novega odovodnega jarka (izkop 1.0m3/m1), vključno z odvodzo materiala v deponijo  </t>
  </si>
  <si>
    <t>4.06</t>
  </si>
  <si>
    <t>4.10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</si>
  <si>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</si>
  <si>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</si>
  <si>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</si>
  <si>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</si>
  <si>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</si>
  <si>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</si>
  <si>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</si>
  <si>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</si>
  <si>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</si>
  <si>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</si>
  <si>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</si>
  <si>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 xml:space="preserve"> </t>
  </si>
  <si>
    <t>5.07</t>
  </si>
  <si>
    <t>5.08</t>
  </si>
  <si>
    <t>5.09</t>
  </si>
  <si>
    <t>5.10</t>
  </si>
  <si>
    <t>5.11</t>
  </si>
  <si>
    <t>6.03</t>
  </si>
  <si>
    <t>Dobava in montaža avtobusne nadstrešnice iz jeklene konstrukcije dimenzije cca. 3,05x1,70x2x60m (kot tip APL 03 - LENART), vključno z AB ploščo dimenzije 3,10x1,50x0,15m.</t>
  </si>
  <si>
    <t>Rušenje obstoječe meteorne kanalizacije iz betonske cevi premera do 30 cm ter nakladanje in odvoz materiala v deponijo.</t>
  </si>
  <si>
    <t>Nabava in postavitev stebrička iz vroče cinkane jeklene cevi premera 64mm, vključno z izdelavo betonskega temelja globine 80cm, premera 30cm (višina stebrička do 415cm)</t>
  </si>
  <si>
    <t>Dobava in pritrditev trikotnega prometnega znaka dimenzij 90 cm iz aluminjaste pločevine z reflektirajočo folijo tipa II.</t>
  </si>
  <si>
    <t xml:space="preserve">Označba na vozišču z reflektirajočo barvo (dejansko opleskana površina) - bele vzdolžne črte širine 10cm, črta V-2 v rastru 3-3-3. </t>
  </si>
  <si>
    <t xml:space="preserve">Označba na vozišču z reflektirajočo barvo (dejansko opleskana površina) - bele vzdolžne črte širine 35cm  ("STOP" črta). </t>
  </si>
  <si>
    <t xml:space="preserve">Označba na vozišču z reflektirajočo barvo (dejansko opleskana površina) - bele vzdolžne črte širine 10cm, črta V-4 v rastru 1-1-1. </t>
  </si>
  <si>
    <t>5.12</t>
  </si>
  <si>
    <t>Izdelava ostale talne signalizacije z belo barvo (puščice v krožišču, trikotnik, zaporna površina).</t>
  </si>
  <si>
    <t xml:space="preserve">Tlakovanje obstoječega odvodnega jarka s kamnom v naklonu 1:1,5. </t>
  </si>
  <si>
    <t>Demontaža prometnega znaka vključno z odstranitvijo stebrička in temelja ter deponiranjem znaka za kasnejšo ponovno montažo.</t>
  </si>
  <si>
    <t>1.13</t>
  </si>
  <si>
    <t>1.14</t>
  </si>
  <si>
    <t>1.15</t>
  </si>
  <si>
    <t>1.16</t>
  </si>
  <si>
    <t xml:space="preserve">Izdelava betonske plošče debeline 30 - 40 cm pod povoznim in ločilnimi otoki krožišča iz mikroarmiranega betona C35/45 z uporabo jeklene mikro armature dolžine 30-50 mm, debeline največ 0,6 mm, v količini najmanj 60 kg/m3, t.j. najmanj 0,75%. </t>
  </si>
  <si>
    <t>Dobava in vgradnja granitnih kock 20/20/20 cm (otoki krožišča) v dveh barvnih odtenkih, stiki med kockami morajo biti zapolnjeni z neskrčljivo mikroarmirano cementno malto.</t>
  </si>
  <si>
    <t>Izdelava tlakovane mulde z granitnimi kockami v betonu vključno s fugiranjem fug z betonom.</t>
  </si>
  <si>
    <t xml:space="preserve">Čiščenje in strojno profiliranje obstoječega odovodnega jarka (izkop 0.7m3/m1), vključno z odvozom materiala v deponijo.  </t>
  </si>
  <si>
    <t>6.04</t>
  </si>
  <si>
    <t>5.13</t>
  </si>
  <si>
    <t>Montaža predhodno deponiranega prometnega znaka, vključno z nabavo in postavitvijo betonskega temelja in stebrička.</t>
  </si>
  <si>
    <t xml:space="preserve">Nadzor upravlavcev komunalnih vodov (Elektro vod, Tk vod, javna razsvetljava). </t>
  </si>
  <si>
    <t>Izdelava projekta izvedenih del (PID).</t>
  </si>
  <si>
    <t>Dodatek za vgradnjo potopljenih in zvrnjenih robnikov položenih v majhnih horizontalnih krivinah (rezanje robnikov).</t>
  </si>
  <si>
    <t>CESTA SELA-DOBOVA (od km0,0 do km0,240) - I.faza</t>
  </si>
  <si>
    <t>6.05</t>
  </si>
  <si>
    <t>Geološki nadzor.</t>
  </si>
  <si>
    <t>Projektantski nadzor.</t>
  </si>
  <si>
    <t>Odstranitev prometnega znaka/ogledala vključno z odstranitvijo stebrička in temelja ter odvozom v deponijo.</t>
  </si>
  <si>
    <t>1.17</t>
  </si>
  <si>
    <t>1.18</t>
  </si>
  <si>
    <t>Izdelava Tk kanalizacije iz cevi iz plastičnih mas (za kasnejše vlečenje Tk kabla) vključno z izkopom in odvozom materiala v deponijo, nabavo, polaganjem cevi na betonsko podlago, obbetoniranjem cevi ter zasipom jarka. Globina jarka do 1,5m, 2xPVC cev premer 125mm.</t>
  </si>
  <si>
    <t>Izdelava AB TK jaška dimenzije 1,1x1,8x1,9m s tipskim pokrovom nosilnosti 250 kN, vklučno z vsemi potrebnimi deli (izkop mat., odvozi izkopanega mat., postavitev jaška, zasip jaška,…).</t>
  </si>
  <si>
    <t xml:space="preserve">Prestavitev oz. zaščita obstoječih komunalnih vodov z natikanjem prerezane PVC cevi premera 110mm:                                               - El vod: 20m                                                        - javna razsvetljava 190m                                                                         </t>
  </si>
  <si>
    <t xml:space="preserve">Zakoličba tras obstoječih komunalnih vodov:                                - El vod: 20m                                     - Tk vod: 230m                                    - javna razsvetljava: 370m  </t>
  </si>
  <si>
    <t>Izdelava nosilne plasti bituminizirane zmesi AC 22 base B50/70, A4 v debelini 60mm.</t>
  </si>
  <si>
    <t>3.15</t>
  </si>
  <si>
    <t xml:space="preserve">Signalizacija, elaborat in cestna zapora, zavarovanje gradbišča, organizacija in priprava gradbišča in čiščenje gradbišča po končanih delih. </t>
  </si>
  <si>
    <t>T.2.2.1 PREDRAČUN</t>
  </si>
  <si>
    <t>1. Gradbena dela in material - I.Faza</t>
  </si>
  <si>
    <t>Trasiranje nove trase kabelske kanalizacije</t>
  </si>
  <si>
    <t>m</t>
  </si>
  <si>
    <t>Strojni izkop nove 1x1 cevne kanalizacije za Cestno razsvetljavo iz PC/PE (Mapitel ali stigmaflex) cevi Φ75 mm, izkop v zem.IV.ktg., na gl. 0,80 m, zaščita cevi s peskom v sloju 10 cm nad cevmi, zasip kanala z utrditvijo, komplet z obbetoniranjem pri prehodih pod cestiščem.</t>
  </si>
  <si>
    <t>Dobava in polaganje SFX EL-K cevi v kolutih 1x Φ75 mm v izkopan rov</t>
  </si>
  <si>
    <t>Dobava in polaganje PVC opozorilnega traku"POZOR ELEKTRIKA"</t>
  </si>
  <si>
    <t>Dobava materiala in izdelava temeljev za postavitev drogov cestnih svetilk na sidrno ploščo, izdelanih iz BC cevi Ø600/1000, položene na podložni beton, komplet z uvodi cevi</t>
  </si>
  <si>
    <t>Dobava in polaganje ozemljitvenega traku FeZn 25x4 mm po celotni dolžini trase, izvedba priključkov komplet s sponkami in zaščito, zasip kabelskega jarka in planiranje terena</t>
  </si>
  <si>
    <t>Odstranitev obstoječih drogov in porušitev obstoječih temeljev cestne razsvetljave komplet z odvozom in plačilom deponije</t>
  </si>
  <si>
    <t>Gradbena dela in material - I.Faza skupaj:</t>
  </si>
  <si>
    <t>2. Montažna dela in material - I.Faza</t>
  </si>
  <si>
    <t>Dobava in postavitev vročecinkanih drogov cestne razsvetljave, reducirani s sidrno ploščo 250x250x12, (kot npr.:C7/P-Mariborski tip), višine h=7 m</t>
  </si>
  <si>
    <t>Demontaža obstoječih svetilk cestne razsvetljave, odvoz na začasno deponijo (dogovorjeno z upravitelljem CR).</t>
  </si>
  <si>
    <r>
      <t xml:space="preserve">Dobava in montaža svetilk za direktni natik na drog, zaščitnega razreda II in zaščitne stopnje IP 66, v </t>
    </r>
    <r>
      <rPr>
        <b/>
        <sz val="10"/>
        <rFont val="Arial CE"/>
        <family val="0"/>
      </rPr>
      <t>LED izvedbi moči 48 W</t>
    </r>
    <r>
      <rPr>
        <sz val="10"/>
        <rFont val="Arial CE"/>
        <family val="2"/>
      </rPr>
      <t>, barvne temperatiure 4.000 K (kot npr.:GRAH LED Lighting, LSL 30 - 48W ali podobne)</t>
    </r>
  </si>
  <si>
    <r>
      <t xml:space="preserve">Dobava in montaža svetilk za direktni natik na drog, zaščitnega razreda II in zaščitne stopnje IP 66, v </t>
    </r>
    <r>
      <rPr>
        <b/>
        <sz val="10"/>
        <rFont val="Arial CE"/>
        <family val="0"/>
      </rPr>
      <t>LED izvedbi moči 27 W</t>
    </r>
    <r>
      <rPr>
        <sz val="10"/>
        <rFont val="Arial CE"/>
        <family val="2"/>
      </rPr>
      <t>, barvne temperatiure 4.000 K (kot npr.:GRAH LED Lighting, LSL 30 - 27W ali podobne)</t>
    </r>
  </si>
  <si>
    <t>pritrdilni element za svetilko LSL 30</t>
  </si>
  <si>
    <t xml:space="preserve">Dobava in montaža priključnega seta PVE-4/16A ter izdelava instalacij v drogu s kablom NYM-J 3x1,5 </t>
  </si>
  <si>
    <t>Dobava in uvlačenje energetskih kablov NAYY-J 4x16+1,5mm2 v kabelsko cevno kanalizacijo, komplet z priključki na kandelabre</t>
  </si>
  <si>
    <t>Izdelava ozemljitev drogov z vodnikom P/F 1x35mm2</t>
  </si>
  <si>
    <t>Dela in material potreben za prevezavo obstoječe razsvetljave na novozgrajeno</t>
  </si>
  <si>
    <t>Izvedba električnih meritev z izdelavo protokolov o opravljenih meritvah po prevezavi nove CR</t>
  </si>
  <si>
    <t>ura</t>
  </si>
  <si>
    <t>Montažna dela in material - I.Faza skupaj:</t>
  </si>
  <si>
    <t>3.Ostali stroški - I.Faza</t>
  </si>
  <si>
    <t>Odvoz materiala na deponijo s plačilom deponije</t>
  </si>
  <si>
    <r>
      <t>m</t>
    </r>
    <r>
      <rPr>
        <sz val="10"/>
        <rFont val="Arial"/>
        <family val="2"/>
      </rPr>
      <t>³</t>
    </r>
  </si>
  <si>
    <t>Čiščenje cevi z vlečenjem predvleke</t>
  </si>
  <si>
    <t>Izdelava geodetskega posnetka trase za komunalni kataster</t>
  </si>
  <si>
    <t xml:space="preserve">Izdelava PID razsvetljave </t>
  </si>
  <si>
    <t>Projektantski nadzor (ocenjeno)</t>
  </si>
  <si>
    <t>Ostali stroški - I.Faza skupaj:</t>
  </si>
  <si>
    <t>VSE SKUPAJ:</t>
  </si>
  <si>
    <t>REKAPITULACIJA:</t>
  </si>
  <si>
    <t>1. Zavihek "Predračun 1. faza"</t>
  </si>
  <si>
    <t>2. Zavihek "CR Sela - Dobova</t>
  </si>
  <si>
    <t>OBNOVA LOKALNE CESTE BUKOŠEK - DOBOVA</t>
  </si>
  <si>
    <t>Nepredvidena dela po vpisu v G.D.s strani nadzornega organa se obračunajo po dejanskih stroških - predvideno 5% OD 1+2+3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</si>
</sst>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0\ [$€-1]"/>
  </numFmts>
  <fonts count="6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0"/>
    </font>
    <font>
      <b/>
      <u val="single"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0"/>
    </font>
    <font>
      <b/>
      <sz val="12"/>
      <color indexed="8"/>
      <name val="Arial CE"/>
      <family val="0"/>
    </font>
    <font>
      <b/>
      <i/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CE"/>
      <family val="0"/>
    </font>
    <font>
      <b/>
      <i/>
      <sz val="10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4" fontId="0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4" fontId="9" fillId="0" borderId="0" xfId="0" applyNumberFormat="1" applyFont="1" applyFill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12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left" vertical="top"/>
    </xf>
    <xf numFmtId="4" fontId="0" fillId="0" borderId="11" xfId="0" applyNumberForma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 horizontal="right"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2" fontId="6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4" fontId="0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right" vertical="top" wrapText="1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1" fillId="33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vertical="top" wrapText="1"/>
    </xf>
    <xf numFmtId="1" fontId="32" fillId="0" borderId="0" xfId="0" applyNumberFormat="1" applyFont="1" applyFill="1" applyAlignment="1">
      <alignment vertical="top" wrapText="1"/>
    </xf>
    <xf numFmtId="1" fontId="31" fillId="0" borderId="0" xfId="0" applyNumberFormat="1" applyFont="1" applyFill="1" applyAlignment="1" applyProtection="1">
      <alignment/>
      <protection/>
    </xf>
    <xf numFmtId="1" fontId="32" fillId="0" borderId="0" xfId="0" applyNumberFormat="1" applyFont="1" applyFill="1" applyAlignment="1" applyProtection="1">
      <alignment vertical="top" wrapText="1"/>
      <protection/>
    </xf>
    <xf numFmtId="1" fontId="31" fillId="0" borderId="0" xfId="0" applyNumberFormat="1" applyFont="1" applyFill="1" applyAlignment="1" applyProtection="1">
      <alignment vertical="top" wrapText="1"/>
      <protection/>
    </xf>
    <xf numFmtId="174" fontId="31" fillId="0" borderId="0" xfId="0" applyNumberFormat="1" applyFont="1" applyFill="1" applyAlignment="1" applyProtection="1">
      <alignment horizontal="right"/>
      <protection/>
    </xf>
    <xf numFmtId="175" fontId="31" fillId="0" borderId="0" xfId="57" applyNumberFormat="1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/>
      <protection/>
    </xf>
    <xf numFmtId="1" fontId="33" fillId="0" borderId="0" xfId="0" applyNumberFormat="1" applyFont="1" applyFill="1" applyAlignment="1" applyProtection="1">
      <alignment wrapText="1"/>
      <protection/>
    </xf>
    <xf numFmtId="1" fontId="4" fillId="0" borderId="0" xfId="0" applyNumberFormat="1" applyFont="1" applyFill="1" applyAlignment="1" applyProtection="1">
      <alignment wrapText="1"/>
      <protection/>
    </xf>
    <xf numFmtId="1" fontId="31" fillId="0" borderId="0" xfId="0" applyNumberFormat="1" applyFont="1" applyFill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vertical="top" wrapText="1"/>
      <protection/>
    </xf>
    <xf numFmtId="1" fontId="31" fillId="0" borderId="0" xfId="0" applyNumberFormat="1" applyFont="1" applyFill="1" applyAlignment="1" applyProtection="1">
      <alignment horizontal="center"/>
      <protection/>
    </xf>
    <xf numFmtId="174" fontId="31" fillId="0" borderId="0" xfId="0" applyNumberFormat="1" applyFont="1" applyFill="1" applyAlignment="1" applyProtection="1">
      <alignment horizontal="right"/>
      <protection/>
    </xf>
    <xf numFmtId="175" fontId="31" fillId="0" borderId="0" xfId="57" applyNumberFormat="1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vertical="top" wrapText="1"/>
      <protection/>
    </xf>
    <xf numFmtId="1" fontId="31" fillId="0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31" fillId="34" borderId="0" xfId="0" applyFont="1" applyFill="1" applyBorder="1" applyAlignment="1" applyProtection="1">
      <alignment vertical="top" wrapText="1"/>
      <protection/>
    </xf>
    <xf numFmtId="1" fontId="34" fillId="0" borderId="0" xfId="0" applyNumberFormat="1" applyFont="1" applyFill="1" applyBorder="1" applyAlignment="1" applyProtection="1">
      <alignment/>
      <protection/>
    </xf>
    <xf numFmtId="1" fontId="33" fillId="0" borderId="0" xfId="0" applyNumberFormat="1" applyFont="1" applyFill="1" applyAlignment="1" applyProtection="1">
      <alignment horizontal="right" wrapText="1"/>
      <protection/>
    </xf>
    <xf numFmtId="1" fontId="34" fillId="0" borderId="13" xfId="0" applyNumberFormat="1" applyFont="1" applyFill="1" applyBorder="1" applyAlignment="1" applyProtection="1">
      <alignment/>
      <protection/>
    </xf>
    <xf numFmtId="174" fontId="34" fillId="0" borderId="13" xfId="0" applyNumberFormat="1" applyFont="1" applyFill="1" applyBorder="1" applyAlignment="1" applyProtection="1">
      <alignment horizontal="right"/>
      <protection/>
    </xf>
    <xf numFmtId="175" fontId="35" fillId="0" borderId="13" xfId="57" applyNumberFormat="1" applyFont="1" applyFill="1" applyBorder="1" applyAlignment="1" applyProtection="1">
      <alignment horizontal="right"/>
      <protection/>
    </xf>
    <xf numFmtId="0" fontId="34" fillId="0" borderId="0" xfId="0" applyFont="1" applyFill="1" applyAlignment="1" applyProtection="1">
      <alignment/>
      <protection/>
    </xf>
    <xf numFmtId="1" fontId="34" fillId="0" borderId="0" xfId="0" applyNumberFormat="1" applyFont="1" applyFill="1" applyBorder="1" applyAlignment="1" applyProtection="1">
      <alignment/>
      <protection/>
    </xf>
    <xf numFmtId="174" fontId="34" fillId="0" borderId="0" xfId="0" applyNumberFormat="1" applyFont="1" applyFill="1" applyBorder="1" applyAlignment="1" applyProtection="1">
      <alignment horizontal="right"/>
      <protection/>
    </xf>
    <xf numFmtId="175" fontId="35" fillId="0" borderId="0" xfId="57" applyNumberFormat="1" applyFont="1" applyFill="1" applyBorder="1" applyAlignment="1" applyProtection="1">
      <alignment horizontal="right"/>
      <protection/>
    </xf>
    <xf numFmtId="1" fontId="31" fillId="0" borderId="0" xfId="0" applyNumberFormat="1" applyFont="1" applyFill="1" applyAlignment="1" applyProtection="1">
      <alignment horizontal="center" vertical="top"/>
      <protection/>
    </xf>
    <xf numFmtId="1" fontId="31" fillId="0" borderId="0" xfId="0" applyNumberFormat="1" applyFont="1" applyFill="1" applyAlignment="1" applyProtection="1">
      <alignment horizontal="center"/>
      <protection/>
    </xf>
    <xf numFmtId="4" fontId="31" fillId="0" borderId="0" xfId="0" applyNumberFormat="1" applyFont="1" applyFill="1" applyAlignment="1" applyProtection="1">
      <alignment horizontal="right"/>
      <protection/>
    </xf>
    <xf numFmtId="175" fontId="34" fillId="0" borderId="0" xfId="57" applyNumberFormat="1" applyFont="1" applyFill="1" applyAlignment="1" applyProtection="1">
      <alignment/>
      <protection/>
    </xf>
    <xf numFmtId="2" fontId="31" fillId="0" borderId="0" xfId="0" applyNumberFormat="1" applyFont="1" applyFill="1" applyAlignment="1" applyProtection="1">
      <alignment horizontal="right"/>
      <protection/>
    </xf>
    <xf numFmtId="2" fontId="31" fillId="0" borderId="0" xfId="0" applyNumberFormat="1" applyFont="1" applyFill="1" applyAlignment="1" applyProtection="1">
      <alignment horizontal="right"/>
      <protection/>
    </xf>
    <xf numFmtId="1" fontId="34" fillId="0" borderId="0" xfId="0" applyNumberFormat="1" applyFont="1" applyAlignment="1" applyProtection="1">
      <alignment/>
      <protection/>
    </xf>
    <xf numFmtId="1" fontId="34" fillId="0" borderId="13" xfId="0" applyNumberFormat="1" applyFont="1" applyBorder="1" applyAlignment="1" applyProtection="1">
      <alignment horizontal="right" vertical="top" wrapText="1"/>
      <protection/>
    </xf>
    <xf numFmtId="1" fontId="34" fillId="0" borderId="13" xfId="0" applyNumberFormat="1" applyFont="1" applyBorder="1" applyAlignment="1" applyProtection="1">
      <alignment/>
      <protection/>
    </xf>
    <xf numFmtId="174" fontId="34" fillId="0" borderId="13" xfId="0" applyNumberFormat="1" applyFont="1" applyBorder="1" applyAlignment="1" applyProtection="1">
      <alignment horizontal="right"/>
      <protection/>
    </xf>
    <xf numFmtId="175" fontId="35" fillId="0" borderId="13" xfId="57" applyNumberFormat="1" applyFont="1" applyBorder="1" applyAlignment="1" applyProtection="1">
      <alignment horizontal="right"/>
      <protection/>
    </xf>
    <xf numFmtId="1" fontId="34" fillId="0" borderId="0" xfId="0" applyNumberFormat="1" applyFont="1" applyBorder="1" applyAlignment="1" applyProtection="1">
      <alignment horizontal="right" vertical="top" wrapText="1"/>
      <protection/>
    </xf>
    <xf numFmtId="1" fontId="34" fillId="0" borderId="0" xfId="0" applyNumberFormat="1" applyFont="1" applyBorder="1" applyAlignment="1" applyProtection="1">
      <alignment/>
      <protection/>
    </xf>
    <xf numFmtId="174" fontId="34" fillId="0" borderId="0" xfId="0" applyNumberFormat="1" applyFont="1" applyBorder="1" applyAlignment="1" applyProtection="1">
      <alignment horizontal="right"/>
      <protection/>
    </xf>
    <xf numFmtId="175" fontId="35" fillId="0" borderId="0" xfId="57" applyNumberFormat="1" applyFont="1" applyBorder="1" applyAlignment="1" applyProtection="1">
      <alignment horizontal="right"/>
      <protection/>
    </xf>
    <xf numFmtId="4" fontId="34" fillId="0" borderId="13" xfId="0" applyNumberFormat="1" applyFont="1" applyBorder="1" applyAlignment="1" applyProtection="1">
      <alignment horizontal="right"/>
      <protection/>
    </xf>
    <xf numFmtId="1" fontId="32" fillId="0" borderId="0" xfId="0" applyNumberFormat="1" applyFont="1" applyAlignment="1" applyProtection="1">
      <alignment/>
      <protection/>
    </xf>
    <xf numFmtId="1" fontId="32" fillId="0" borderId="13" xfId="0" applyNumberFormat="1" applyFont="1" applyBorder="1" applyAlignment="1" applyProtection="1">
      <alignment horizontal="right" vertical="top" wrapText="1"/>
      <protection/>
    </xf>
    <xf numFmtId="1" fontId="32" fillId="0" borderId="13" xfId="0" applyNumberFormat="1" applyFont="1" applyBorder="1" applyAlignment="1" applyProtection="1">
      <alignment/>
      <protection/>
    </xf>
    <xf numFmtId="174" fontId="32" fillId="0" borderId="13" xfId="0" applyNumberFormat="1" applyFont="1" applyBorder="1" applyAlignment="1" applyProtection="1">
      <alignment horizontal="right"/>
      <protection/>
    </xf>
    <xf numFmtId="175" fontId="36" fillId="0" borderId="13" xfId="57" applyNumberFormat="1" applyFont="1" applyBorder="1" applyAlignment="1" applyProtection="1">
      <alignment horizontal="right"/>
      <protection/>
    </xf>
    <xf numFmtId="0" fontId="37" fillId="0" borderId="0" xfId="0" applyFont="1" applyFill="1" applyAlignment="1" applyProtection="1">
      <alignment/>
      <protection/>
    </xf>
    <xf numFmtId="175" fontId="31" fillId="0" borderId="0" xfId="57" applyNumberFormat="1" applyFont="1" applyFill="1" applyAlignment="1" applyProtection="1">
      <alignment horizontal="right"/>
      <protection locked="0"/>
    </xf>
    <xf numFmtId="175" fontId="35" fillId="0" borderId="13" xfId="57" applyNumberFormat="1" applyFont="1" applyFill="1" applyBorder="1" applyAlignment="1" applyProtection="1">
      <alignment horizontal="right"/>
      <protection locked="0"/>
    </xf>
    <xf numFmtId="175" fontId="35" fillId="0" borderId="0" xfId="57" applyNumberFormat="1" applyFont="1" applyFill="1" applyBorder="1" applyAlignment="1" applyProtection="1">
      <alignment horizontal="right"/>
      <protection locked="0"/>
    </xf>
    <xf numFmtId="175" fontId="31" fillId="0" borderId="0" xfId="57" applyNumberFormat="1" applyFont="1" applyFill="1" applyAlignment="1" applyProtection="1">
      <alignment horizontal="right"/>
      <protection locked="0"/>
    </xf>
    <xf numFmtId="175" fontId="34" fillId="0" borderId="0" xfId="57" applyNumberFormat="1" applyFont="1" applyFill="1" applyAlignment="1" applyProtection="1">
      <alignment/>
      <protection locked="0"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 vertical="top" wrapText="1"/>
    </xf>
    <xf numFmtId="4" fontId="37" fillId="0" borderId="0" xfId="0" applyNumberFormat="1" applyFont="1" applyFill="1" applyAlignment="1">
      <alignment horizontal="right"/>
    </xf>
    <xf numFmtId="175" fontId="37" fillId="0" borderId="0" xfId="57" applyNumberFormat="1" applyFont="1" applyFill="1" applyAlignment="1">
      <alignment horizontal="right"/>
    </xf>
    <xf numFmtId="17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38" fillId="0" borderId="0" xfId="0" applyNumberFormat="1" applyFont="1" applyFill="1" applyAlignment="1">
      <alignment vertical="top" wrapText="1"/>
    </xf>
    <xf numFmtId="1" fontId="32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 horizontal="right"/>
    </xf>
    <xf numFmtId="175" fontId="32" fillId="0" borderId="0" xfId="57" applyNumberFormat="1" applyFont="1" applyFill="1" applyAlignment="1">
      <alignment horizontal="right"/>
    </xf>
    <xf numFmtId="1" fontId="32" fillId="0" borderId="13" xfId="0" applyNumberFormat="1" applyFont="1" applyFill="1" applyBorder="1" applyAlignment="1">
      <alignment horizontal="left" vertical="top" wrapText="1"/>
    </xf>
    <xf numFmtId="4" fontId="32" fillId="0" borderId="13" xfId="0" applyNumberFormat="1" applyFont="1" applyFill="1" applyBorder="1" applyAlignment="1">
      <alignment horizontal="right"/>
    </xf>
    <xf numFmtId="175" fontId="36" fillId="0" borderId="13" xfId="57" applyNumberFormat="1" applyFont="1" applyBorder="1" applyAlignment="1">
      <alignment horizontal="right"/>
    </xf>
    <xf numFmtId="1" fontId="37" fillId="0" borderId="0" xfId="0" applyNumberFormat="1" applyFont="1" applyFill="1" applyAlignment="1">
      <alignment horizontal="left" vertical="top" wrapText="1"/>
    </xf>
    <xf numFmtId="1" fontId="32" fillId="0" borderId="0" xfId="0" applyNumberFormat="1" applyFont="1" applyFill="1" applyBorder="1" applyAlignment="1">
      <alignment horizontal="right" vertical="top" wrapText="1"/>
    </xf>
    <xf numFmtId="4" fontId="32" fillId="0" borderId="0" xfId="0" applyNumberFormat="1" applyFont="1" applyFill="1" applyBorder="1" applyAlignment="1">
      <alignment horizontal="right"/>
    </xf>
    <xf numFmtId="175" fontId="36" fillId="0" borderId="0" xfId="57" applyNumberFormat="1" applyFont="1" applyBorder="1" applyAlignment="1">
      <alignment horizontal="right"/>
    </xf>
    <xf numFmtId="1" fontId="32" fillId="0" borderId="14" xfId="0" applyNumberFormat="1" applyFont="1" applyFill="1" applyBorder="1" applyAlignment="1">
      <alignment vertical="top" wrapText="1"/>
    </xf>
    <xf numFmtId="175" fontId="32" fillId="0" borderId="14" xfId="57" applyNumberFormat="1" applyFont="1" applyFill="1" applyBorder="1" applyAlignment="1">
      <alignment horizontal="right"/>
    </xf>
    <xf numFmtId="1" fontId="58" fillId="0" borderId="0" xfId="0" applyNumberFormat="1" applyFont="1" applyFill="1" applyAlignment="1">
      <alignment horizontal="center" vertical="top" wrapText="1"/>
    </xf>
    <xf numFmtId="4" fontId="0" fillId="0" borderId="0" xfId="0" applyNumberForma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Fill="1" applyAlignment="1" applyProtection="1">
      <alignment horizontal="right" vertical="top"/>
      <protection locked="0"/>
    </xf>
    <xf numFmtId="4" fontId="9" fillId="0" borderId="11" xfId="0" applyNumberFormat="1" applyFont="1" applyFill="1" applyBorder="1" applyAlignment="1" applyProtection="1">
      <alignment horizontal="right" vertical="top"/>
      <protection locked="0"/>
    </xf>
    <xf numFmtId="4" fontId="7" fillId="0" borderId="0" xfId="0" applyNumberFormat="1" applyFont="1" applyFill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175" fontId="59" fillId="0" borderId="13" xfId="57" applyNumberFormat="1" applyFont="1" applyBorder="1" applyAlignment="1" applyProtection="1">
      <alignment horizontal="right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is%20del%20_CR_Sela-Dob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Popis"/>
      <sheetName val="Popis-Iz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27" sqref="C27:D27"/>
    </sheetView>
  </sheetViews>
  <sheetFormatPr defaultColWidth="9.140625" defaultRowHeight="12.75"/>
  <cols>
    <col min="1" max="1" width="5.7109375" style="190" customWidth="1"/>
    <col min="2" max="2" width="46.28125" style="191" customWidth="1"/>
    <col min="3" max="3" width="7.140625" style="192" customWidth="1"/>
    <col min="4" max="4" width="18.28125" style="193" customWidth="1"/>
    <col min="5" max="5" width="16.28125" style="194" bestFit="1" customWidth="1"/>
    <col min="6" max="6" width="12.7109375" style="195" bestFit="1" customWidth="1"/>
    <col min="7" max="16384" width="9.140625" style="195" customWidth="1"/>
  </cols>
  <sheetData>
    <row r="2" spans="2:4" ht="31.5" customHeight="1">
      <c r="B2" s="209" t="s">
        <v>224</v>
      </c>
      <c r="C2" s="209"/>
      <c r="D2" s="209"/>
    </row>
    <row r="5" ht="15.75">
      <c r="B5" s="134" t="s">
        <v>221</v>
      </c>
    </row>
    <row r="6" ht="15.75">
      <c r="B6" s="196"/>
    </row>
    <row r="7" spans="1:4" ht="15.75">
      <c r="A7" s="197"/>
      <c r="B7" s="134"/>
      <c r="C7" s="198"/>
      <c r="D7" s="199"/>
    </row>
    <row r="8" spans="1:4" ht="15.75">
      <c r="A8" s="197"/>
      <c r="B8" s="200" t="s">
        <v>222</v>
      </c>
      <c r="C8" s="201"/>
      <c r="D8" s="202">
        <f>'PREDRACUN I.faza'!F231</f>
        <v>0</v>
      </c>
    </row>
    <row r="9" ht="15">
      <c r="B9" s="203"/>
    </row>
    <row r="10" spans="1:4" ht="15.75">
      <c r="A10" s="197"/>
      <c r="B10" s="200" t="s">
        <v>223</v>
      </c>
      <c r="C10" s="201"/>
      <c r="D10" s="202">
        <f>'CR Sela - Dobova'!F64</f>
        <v>0</v>
      </c>
    </row>
    <row r="11" spans="1:4" ht="15.75">
      <c r="A11" s="197"/>
      <c r="B11" s="204"/>
      <c r="C11" s="205"/>
      <c r="D11" s="206"/>
    </row>
    <row r="12" spans="1:4" ht="15.75">
      <c r="A12" s="197"/>
      <c r="B12" s="134"/>
      <c r="C12" s="198"/>
      <c r="D12" s="199"/>
    </row>
    <row r="13" spans="1:4" ht="15.75">
      <c r="A13" s="197"/>
      <c r="B13" s="134"/>
      <c r="C13" s="198"/>
      <c r="D13" s="199"/>
    </row>
    <row r="14" spans="1:4" ht="15.75">
      <c r="A14" s="197"/>
      <c r="B14" s="134"/>
      <c r="C14" s="198"/>
      <c r="D14" s="199"/>
    </row>
    <row r="15" spans="1:4" ht="16.5" thickBot="1">
      <c r="A15" s="197"/>
      <c r="B15" s="207" t="s">
        <v>220</v>
      </c>
      <c r="C15" s="207"/>
      <c r="D15" s="208">
        <f>D8+D10</f>
        <v>0</v>
      </c>
    </row>
    <row r="17" spans="2:5" ht="19.5" customHeight="1">
      <c r="B17" s="194"/>
      <c r="C17" s="195"/>
      <c r="D17" s="195"/>
      <c r="E17" s="195"/>
    </row>
    <row r="18" spans="2:5" ht="18" customHeight="1">
      <c r="B18" s="194"/>
      <c r="C18" s="195"/>
      <c r="D18" s="195"/>
      <c r="E18" s="195"/>
    </row>
    <row r="19" spans="2:5" ht="24.75" customHeight="1">
      <c r="B19" s="194"/>
      <c r="C19" s="195"/>
      <c r="D19" s="195"/>
      <c r="E19" s="195"/>
    </row>
    <row r="20" spans="2:5" ht="12.75" customHeight="1">
      <c r="B20" s="194"/>
      <c r="C20" s="195"/>
      <c r="D20" s="195"/>
      <c r="E20" s="195"/>
    </row>
    <row r="21" spans="2:5" ht="12.75" customHeight="1">
      <c r="B21" s="194"/>
      <c r="C21" s="195"/>
      <c r="D21" s="195"/>
      <c r="E21" s="195"/>
    </row>
    <row r="22" spans="2:5" ht="12.75" customHeight="1">
      <c r="B22" s="194"/>
      <c r="C22" s="195"/>
      <c r="D22" s="195"/>
      <c r="E22" s="195"/>
    </row>
    <row r="23" spans="2:5" ht="12.75" customHeight="1">
      <c r="B23" s="194"/>
      <c r="C23" s="195"/>
      <c r="D23" s="195"/>
      <c r="E23" s="195"/>
    </row>
  </sheetData>
  <sheetProtection password="C935" sheet="1" formatCells="0" formatColumns="0" formatRows="0" sort="0" autoFilter="0" pivotTables="0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3"/>
  <sheetViews>
    <sheetView view="pageBreakPreview" zoomScaleSheetLayoutView="100" zoomScalePageLayoutView="0" workbookViewId="0" topLeftCell="A197">
      <selection activeCell="D217" sqref="D217"/>
    </sheetView>
  </sheetViews>
  <sheetFormatPr defaultColWidth="9.140625" defaultRowHeight="12.75"/>
  <cols>
    <col min="1" max="1" width="7.8515625" style="16" customWidth="1"/>
    <col min="2" max="2" width="27.28125" style="24" customWidth="1"/>
    <col min="3" max="3" width="8.421875" style="10" customWidth="1"/>
    <col min="4" max="4" width="9.8515625" style="79" customWidth="1"/>
    <col min="5" max="5" width="15.00390625" style="66" customWidth="1"/>
    <col min="6" max="6" width="14.00390625" style="66" customWidth="1"/>
    <col min="7" max="7" width="2.140625" style="66" customWidth="1"/>
    <col min="8" max="8" width="9.140625" style="95" customWidth="1"/>
  </cols>
  <sheetData>
    <row r="1" spans="1:8" s="3" customFormat="1" ht="18">
      <c r="A1" s="74" t="s">
        <v>174</v>
      </c>
      <c r="B1" s="22"/>
      <c r="C1" s="8"/>
      <c r="D1" s="90"/>
      <c r="E1" s="64"/>
      <c r="F1" s="64"/>
      <c r="G1" s="64"/>
      <c r="H1" s="93"/>
    </row>
    <row r="2" spans="1:8" s="3" customFormat="1" ht="18">
      <c r="A2" s="74"/>
      <c r="B2" s="22"/>
      <c r="C2" s="8"/>
      <c r="D2" s="90"/>
      <c r="E2" s="64"/>
      <c r="F2" s="64"/>
      <c r="G2" s="64"/>
      <c r="H2" s="93"/>
    </row>
    <row r="3" spans="1:8" s="3" customFormat="1" ht="18">
      <c r="A3" s="29"/>
      <c r="B3" s="22"/>
      <c r="C3" s="8"/>
      <c r="D3" s="90"/>
      <c r="E3" s="64"/>
      <c r="F3" s="64"/>
      <c r="G3" s="64"/>
      <c r="H3" s="93"/>
    </row>
    <row r="4" spans="1:8" s="4" customFormat="1" ht="15.75">
      <c r="A4" s="15" t="s">
        <v>6</v>
      </c>
      <c r="B4" s="23"/>
      <c r="C4" s="9"/>
      <c r="D4" s="102"/>
      <c r="E4" s="65"/>
      <c r="F4" s="65"/>
      <c r="G4" s="65"/>
      <c r="H4" s="94"/>
    </row>
    <row r="5" spans="1:8" s="6" customFormat="1" ht="12.75">
      <c r="A5" s="18"/>
      <c r="B5" s="21"/>
      <c r="C5" s="14"/>
      <c r="D5" s="79"/>
      <c r="E5" s="63"/>
      <c r="F5" s="63"/>
      <c r="G5" s="63"/>
      <c r="H5" s="49"/>
    </row>
    <row r="6" spans="1:8" s="2" customFormat="1" ht="12.75">
      <c r="A6" s="19" t="s">
        <v>13</v>
      </c>
      <c r="B6" s="25" t="s">
        <v>2</v>
      </c>
      <c r="C6" s="11" t="s">
        <v>5</v>
      </c>
      <c r="D6" s="81" t="s">
        <v>7</v>
      </c>
      <c r="E6" s="67" t="s">
        <v>3</v>
      </c>
      <c r="F6" s="67" t="s">
        <v>4</v>
      </c>
      <c r="G6" s="60"/>
      <c r="H6" s="98"/>
    </row>
    <row r="7" spans="1:8" s="2" customFormat="1" ht="12.75">
      <c r="A7" s="17"/>
      <c r="B7" s="26"/>
      <c r="C7" s="12"/>
      <c r="D7" s="82"/>
      <c r="E7" s="60"/>
      <c r="F7" s="60"/>
      <c r="G7" s="60"/>
      <c r="H7" s="98"/>
    </row>
    <row r="8" spans="1:8" ht="38.25" customHeight="1">
      <c r="A8" s="20" t="s">
        <v>1</v>
      </c>
      <c r="B8" s="21" t="s">
        <v>31</v>
      </c>
      <c r="C8" s="7" t="s">
        <v>15</v>
      </c>
      <c r="D8" s="63">
        <v>0.33</v>
      </c>
      <c r="E8" s="210">
        <v>0</v>
      </c>
      <c r="F8" s="68">
        <f>D8*E8</f>
        <v>0</v>
      </c>
      <c r="G8" s="68"/>
      <c r="H8" s="99"/>
    </row>
    <row r="9" spans="1:8" ht="12.75">
      <c r="A9" s="20"/>
      <c r="B9" s="21"/>
      <c r="C9" s="1"/>
      <c r="D9" s="63"/>
      <c r="E9" s="210"/>
      <c r="F9" s="68"/>
      <c r="G9" s="68"/>
      <c r="H9" s="99"/>
    </row>
    <row r="10" spans="1:8" ht="25.5">
      <c r="A10" s="20" t="s">
        <v>19</v>
      </c>
      <c r="B10" s="21" t="s">
        <v>107</v>
      </c>
      <c r="C10" s="1" t="s">
        <v>22</v>
      </c>
      <c r="D10" s="63">
        <v>21</v>
      </c>
      <c r="E10" s="210">
        <v>0</v>
      </c>
      <c r="F10" s="68">
        <f>D10*E10</f>
        <v>0</v>
      </c>
      <c r="G10" s="68"/>
      <c r="H10" s="99"/>
    </row>
    <row r="11" spans="1:8" ht="12.75">
      <c r="A11" s="20"/>
      <c r="B11" s="21"/>
      <c r="C11" s="1"/>
      <c r="D11" s="63"/>
      <c r="E11" s="210"/>
      <c r="F11" s="68"/>
      <c r="G11" s="68"/>
      <c r="H11" s="99"/>
    </row>
    <row r="12" spans="1:8" ht="25.5">
      <c r="A12" s="16" t="s">
        <v>20</v>
      </c>
      <c r="B12" s="21" t="s">
        <v>106</v>
      </c>
      <c r="C12" s="7" t="s">
        <v>22</v>
      </c>
      <c r="D12" s="114">
        <v>54</v>
      </c>
      <c r="E12" s="211">
        <v>0</v>
      </c>
      <c r="F12" s="114">
        <f>D12*E12</f>
        <v>0</v>
      </c>
      <c r="G12" s="68"/>
      <c r="H12" s="99"/>
    </row>
    <row r="13" spans="1:8" ht="12.75">
      <c r="A13" s="20"/>
      <c r="B13" s="21"/>
      <c r="C13" s="1"/>
      <c r="D13" s="63"/>
      <c r="E13" s="210"/>
      <c r="F13" s="68"/>
      <c r="G13" s="68"/>
      <c r="H13" s="99"/>
    </row>
    <row r="14" spans="1:8" ht="38.25">
      <c r="A14" s="20" t="s">
        <v>37</v>
      </c>
      <c r="B14" s="21" t="s">
        <v>18</v>
      </c>
      <c r="C14" s="7" t="s">
        <v>8</v>
      </c>
      <c r="D14" s="63">
        <v>27</v>
      </c>
      <c r="E14" s="212">
        <v>0</v>
      </c>
      <c r="F14" s="68">
        <f>D14*E14</f>
        <v>0</v>
      </c>
      <c r="G14" s="68"/>
      <c r="H14" s="99"/>
    </row>
    <row r="15" spans="1:8" ht="12.75">
      <c r="A15" s="20"/>
      <c r="B15" s="21"/>
      <c r="C15" s="1"/>
      <c r="D15" s="63"/>
      <c r="E15" s="210"/>
      <c r="F15" s="68"/>
      <c r="G15" s="68"/>
      <c r="H15" s="99"/>
    </row>
    <row r="16" spans="1:8" ht="51" customHeight="1">
      <c r="A16" s="20" t="s">
        <v>53</v>
      </c>
      <c r="B16" s="21" t="s">
        <v>55</v>
      </c>
      <c r="C16" s="7" t="s">
        <v>0</v>
      </c>
      <c r="D16" s="63">
        <v>2342</v>
      </c>
      <c r="E16" s="210">
        <v>0</v>
      </c>
      <c r="F16" s="68">
        <f>D16*E16</f>
        <v>0</v>
      </c>
      <c r="G16" s="68"/>
      <c r="H16" s="99"/>
    </row>
    <row r="17" spans="1:8" s="35" customFormat="1" ht="12.75">
      <c r="A17" s="20"/>
      <c r="B17" s="21"/>
      <c r="C17" s="7"/>
      <c r="D17" s="63"/>
      <c r="E17" s="212"/>
      <c r="F17" s="68"/>
      <c r="G17" s="68"/>
      <c r="H17" s="100"/>
    </row>
    <row r="18" spans="1:8" ht="39.75" customHeight="1">
      <c r="A18" s="20" t="s">
        <v>21</v>
      </c>
      <c r="B18" s="21" t="s">
        <v>58</v>
      </c>
      <c r="C18" s="7" t="s">
        <v>0</v>
      </c>
      <c r="D18" s="63">
        <v>20</v>
      </c>
      <c r="E18" s="210">
        <v>0</v>
      </c>
      <c r="F18" s="68">
        <f>D18*E18</f>
        <v>0</v>
      </c>
      <c r="G18" s="68"/>
      <c r="H18" s="99"/>
    </row>
    <row r="19" spans="1:8" s="35" customFormat="1" ht="12.75">
      <c r="A19" s="20"/>
      <c r="B19" s="21"/>
      <c r="C19" s="7"/>
      <c r="D19" s="63"/>
      <c r="E19" s="212"/>
      <c r="F19" s="68"/>
      <c r="G19" s="68"/>
      <c r="H19" s="100"/>
    </row>
    <row r="20" spans="1:8" ht="39.75" customHeight="1">
      <c r="A20" s="20" t="s">
        <v>32</v>
      </c>
      <c r="B20" s="21" t="s">
        <v>54</v>
      </c>
      <c r="C20" s="103" t="s">
        <v>8</v>
      </c>
      <c r="D20" s="63">
        <v>37</v>
      </c>
      <c r="E20" s="213">
        <v>0</v>
      </c>
      <c r="F20" s="68">
        <f>D20*E20</f>
        <v>0</v>
      </c>
      <c r="G20" s="68"/>
      <c r="H20" s="99"/>
    </row>
    <row r="21" spans="1:8" s="35" customFormat="1" ht="12.75">
      <c r="A21" s="20"/>
      <c r="B21" s="21"/>
      <c r="C21" s="7"/>
      <c r="D21" s="63"/>
      <c r="E21" s="212"/>
      <c r="F21" s="68"/>
      <c r="G21" s="68"/>
      <c r="H21" s="100"/>
    </row>
    <row r="22" spans="1:8" s="107" customFormat="1" ht="51" customHeight="1">
      <c r="A22" s="104" t="s">
        <v>33</v>
      </c>
      <c r="B22" s="105" t="s">
        <v>60</v>
      </c>
      <c r="C22" s="103" t="s">
        <v>59</v>
      </c>
      <c r="D22" s="63">
        <v>1</v>
      </c>
      <c r="E22" s="210">
        <v>0</v>
      </c>
      <c r="F22" s="68">
        <f>D22*E22</f>
        <v>0</v>
      </c>
      <c r="G22" s="68"/>
      <c r="H22" s="106"/>
    </row>
    <row r="23" spans="1:8" s="35" customFormat="1" ht="12.75">
      <c r="A23" s="20"/>
      <c r="B23" s="21"/>
      <c r="C23" s="7"/>
      <c r="D23" s="63"/>
      <c r="E23" s="212"/>
      <c r="F23" s="68"/>
      <c r="G23" s="68"/>
      <c r="H23" s="100"/>
    </row>
    <row r="24" spans="1:8" s="35" customFormat="1" ht="38.25">
      <c r="A24" s="20" t="s">
        <v>34</v>
      </c>
      <c r="B24" s="21" t="s">
        <v>99</v>
      </c>
      <c r="C24" s="7" t="s">
        <v>0</v>
      </c>
      <c r="D24" s="63">
        <v>47</v>
      </c>
      <c r="E24" s="210">
        <v>0</v>
      </c>
      <c r="F24" s="68">
        <f>D24*E24</f>
        <v>0</v>
      </c>
      <c r="G24" s="68"/>
      <c r="H24" s="99"/>
    </row>
    <row r="25" spans="1:8" s="35" customFormat="1" ht="12.75">
      <c r="A25" s="20"/>
      <c r="B25" s="21"/>
      <c r="C25" s="7"/>
      <c r="D25" s="63"/>
      <c r="E25" s="212"/>
      <c r="F25" s="68"/>
      <c r="G25" s="68"/>
      <c r="H25" s="100"/>
    </row>
    <row r="26" spans="1:8" s="35" customFormat="1" ht="63.75">
      <c r="A26" s="16" t="s">
        <v>56</v>
      </c>
      <c r="B26" s="21" t="s">
        <v>150</v>
      </c>
      <c r="C26" s="1" t="s">
        <v>8</v>
      </c>
      <c r="D26" s="114">
        <v>42</v>
      </c>
      <c r="E26" s="211">
        <v>0</v>
      </c>
      <c r="F26" s="114">
        <f>D26*E26</f>
        <v>0</v>
      </c>
      <c r="G26" s="68"/>
      <c r="H26" s="100"/>
    </row>
    <row r="27" spans="1:8" s="35" customFormat="1" ht="12.75">
      <c r="A27" s="20"/>
      <c r="B27" s="21"/>
      <c r="C27" s="7"/>
      <c r="D27" s="63"/>
      <c r="E27" s="212"/>
      <c r="F27" s="68"/>
      <c r="G27" s="68"/>
      <c r="H27" s="100"/>
    </row>
    <row r="28" spans="1:8" s="35" customFormat="1" ht="51">
      <c r="A28" s="20" t="s">
        <v>57</v>
      </c>
      <c r="B28" s="21" t="s">
        <v>100</v>
      </c>
      <c r="C28" s="7" t="s">
        <v>8</v>
      </c>
      <c r="D28" s="63">
        <v>48</v>
      </c>
      <c r="E28" s="212">
        <v>0</v>
      </c>
      <c r="F28" s="68">
        <f>D28*E28</f>
        <v>0</v>
      </c>
      <c r="G28" s="68"/>
      <c r="H28" s="99"/>
    </row>
    <row r="29" spans="1:8" s="35" customFormat="1" ht="12.75">
      <c r="A29" s="20"/>
      <c r="B29" s="21"/>
      <c r="C29" s="7"/>
      <c r="D29" s="63"/>
      <c r="E29" s="212"/>
      <c r="F29" s="68"/>
      <c r="G29" s="68"/>
      <c r="H29" s="40"/>
    </row>
    <row r="30" spans="1:8" s="35" customFormat="1" ht="63.75">
      <c r="A30" s="104" t="s">
        <v>108</v>
      </c>
      <c r="B30" s="105" t="s">
        <v>159</v>
      </c>
      <c r="C30" s="103" t="s">
        <v>22</v>
      </c>
      <c r="D30" s="80">
        <v>1</v>
      </c>
      <c r="E30" s="212">
        <v>0</v>
      </c>
      <c r="F30" s="68">
        <f>D30*E30</f>
        <v>0</v>
      </c>
      <c r="G30" s="68"/>
      <c r="H30" s="131"/>
    </row>
    <row r="31" spans="1:8" s="35" customFormat="1" ht="12.75">
      <c r="A31" s="104"/>
      <c r="B31" s="105"/>
      <c r="C31" s="103"/>
      <c r="D31" s="63"/>
      <c r="E31" s="212"/>
      <c r="F31" s="68"/>
      <c r="G31" s="68"/>
      <c r="H31" s="131"/>
    </row>
    <row r="32" spans="1:8" s="35" customFormat="1" ht="51" customHeight="1">
      <c r="A32" s="104" t="s">
        <v>160</v>
      </c>
      <c r="B32" s="105" t="s">
        <v>178</v>
      </c>
      <c r="C32" s="103" t="s">
        <v>22</v>
      </c>
      <c r="D32" s="80">
        <v>6</v>
      </c>
      <c r="E32" s="212">
        <v>0</v>
      </c>
      <c r="F32" s="68">
        <f>D32*E32</f>
        <v>0</v>
      </c>
      <c r="G32" s="68"/>
      <c r="H32" s="131"/>
    </row>
    <row r="33" spans="1:8" s="35" customFormat="1" ht="12.75">
      <c r="A33" s="104"/>
      <c r="B33" s="105"/>
      <c r="C33" s="103"/>
      <c r="D33" s="63"/>
      <c r="E33" s="212"/>
      <c r="F33" s="68"/>
      <c r="G33" s="68"/>
      <c r="H33" s="131"/>
    </row>
    <row r="34" spans="1:8" s="35" customFormat="1" ht="63.75" customHeight="1">
      <c r="A34" s="104" t="s">
        <v>161</v>
      </c>
      <c r="B34" s="105" t="s">
        <v>184</v>
      </c>
      <c r="C34" s="103" t="s">
        <v>8</v>
      </c>
      <c r="D34" s="63">
        <v>620</v>
      </c>
      <c r="E34" s="212">
        <v>0</v>
      </c>
      <c r="F34" s="68">
        <f>D34*E34</f>
        <v>0</v>
      </c>
      <c r="G34" s="68"/>
      <c r="H34" s="106"/>
    </row>
    <row r="35" spans="1:8" s="35" customFormat="1" ht="12.75">
      <c r="A35" s="104"/>
      <c r="B35" s="105"/>
      <c r="C35" s="103"/>
      <c r="D35" s="63"/>
      <c r="E35" s="212"/>
      <c r="F35" s="68"/>
      <c r="G35" s="68"/>
      <c r="H35" s="131"/>
    </row>
    <row r="36" spans="1:8" s="130" customFormat="1" ht="76.5" customHeight="1">
      <c r="A36" s="104" t="s">
        <v>162</v>
      </c>
      <c r="B36" s="105" t="s">
        <v>183</v>
      </c>
      <c r="C36" s="103" t="s">
        <v>8</v>
      </c>
      <c r="D36" s="63">
        <v>210</v>
      </c>
      <c r="E36" s="212">
        <v>0</v>
      </c>
      <c r="F36" s="68">
        <f>D36*E36</f>
        <v>0</v>
      </c>
      <c r="G36" s="68"/>
      <c r="H36" s="106"/>
    </row>
    <row r="37" spans="1:8" s="35" customFormat="1" ht="12.75">
      <c r="A37" s="104"/>
      <c r="B37" s="105"/>
      <c r="C37" s="103"/>
      <c r="D37" s="63"/>
      <c r="E37" s="212"/>
      <c r="F37" s="68"/>
      <c r="G37" s="68"/>
      <c r="H37" s="131"/>
    </row>
    <row r="38" spans="1:8" s="125" customFormat="1" ht="89.25" customHeight="1">
      <c r="A38" s="132" t="s">
        <v>163</v>
      </c>
      <c r="B38" s="133" t="s">
        <v>182</v>
      </c>
      <c r="C38" s="132" t="s">
        <v>22</v>
      </c>
      <c r="D38" s="63">
        <v>4</v>
      </c>
      <c r="E38" s="214">
        <v>0</v>
      </c>
      <c r="F38" s="63">
        <f>D38*E38</f>
        <v>0</v>
      </c>
      <c r="G38" s="61"/>
      <c r="H38" s="128"/>
    </row>
    <row r="39" spans="1:8" s="129" customFormat="1" ht="15">
      <c r="A39" s="126"/>
      <c r="B39" s="123"/>
      <c r="C39" s="127"/>
      <c r="D39" s="82"/>
      <c r="E39" s="215"/>
      <c r="F39" s="60"/>
      <c r="G39" s="60"/>
      <c r="H39" s="128"/>
    </row>
    <row r="40" spans="1:8" s="125" customFormat="1" ht="114.75" customHeight="1">
      <c r="A40" s="132" t="s">
        <v>179</v>
      </c>
      <c r="B40" s="105" t="s">
        <v>181</v>
      </c>
      <c r="C40" s="103" t="s">
        <v>8</v>
      </c>
      <c r="D40" s="63">
        <v>162</v>
      </c>
      <c r="E40" s="216">
        <v>0</v>
      </c>
      <c r="F40" s="63">
        <f>D40*E40</f>
        <v>0</v>
      </c>
      <c r="G40" s="61"/>
      <c r="H40" s="128"/>
    </row>
    <row r="41" spans="1:8" s="35" customFormat="1" ht="12.75">
      <c r="A41" s="20"/>
      <c r="B41" s="21"/>
      <c r="C41" s="7"/>
      <c r="D41" s="63"/>
      <c r="E41" s="212"/>
      <c r="F41" s="68"/>
      <c r="G41" s="68"/>
      <c r="H41" s="40"/>
    </row>
    <row r="42" spans="1:8" s="6" customFormat="1" ht="69" customHeight="1">
      <c r="A42" s="20" t="s">
        <v>180</v>
      </c>
      <c r="B42" s="21" t="s">
        <v>187</v>
      </c>
      <c r="C42" s="7" t="s">
        <v>23</v>
      </c>
      <c r="D42" s="63">
        <v>1</v>
      </c>
      <c r="E42" s="212">
        <v>0</v>
      </c>
      <c r="F42" s="61">
        <f>D42*E42</f>
        <v>0</v>
      </c>
      <c r="G42" s="61"/>
      <c r="H42" s="99"/>
    </row>
    <row r="43" spans="1:8" s="35" customFormat="1" ht="12.75">
      <c r="A43" s="36"/>
      <c r="B43" s="37"/>
      <c r="C43" s="38"/>
      <c r="D43" s="87"/>
      <c r="E43" s="217"/>
      <c r="F43" s="75"/>
      <c r="G43" s="68"/>
      <c r="H43" s="40"/>
    </row>
    <row r="44" spans="1:8" s="35" customFormat="1" ht="12.75">
      <c r="A44" s="32"/>
      <c r="B44" s="33"/>
      <c r="C44" s="34"/>
      <c r="D44" s="80"/>
      <c r="E44" s="215" t="s">
        <v>12</v>
      </c>
      <c r="F44" s="60">
        <f>SUM(F8:F42)</f>
        <v>0</v>
      </c>
      <c r="G44" s="60"/>
      <c r="H44" s="40"/>
    </row>
    <row r="45" spans="1:8" s="35" customFormat="1" ht="12.75">
      <c r="A45" s="32"/>
      <c r="B45" s="33"/>
      <c r="C45" s="34"/>
      <c r="D45" s="80"/>
      <c r="E45" s="215"/>
      <c r="F45" s="60"/>
      <c r="G45" s="60"/>
      <c r="H45" s="40"/>
    </row>
    <row r="46" spans="1:8" s="35" customFormat="1" ht="12.75">
      <c r="A46" s="32"/>
      <c r="B46" s="33"/>
      <c r="C46" s="34"/>
      <c r="D46" s="80"/>
      <c r="E46" s="215"/>
      <c r="F46" s="60"/>
      <c r="G46" s="60"/>
      <c r="H46" s="40"/>
    </row>
    <row r="47" spans="1:8" s="35" customFormat="1" ht="12.75">
      <c r="A47" s="32"/>
      <c r="B47" s="33"/>
      <c r="C47" s="34"/>
      <c r="D47" s="80"/>
      <c r="E47" s="215"/>
      <c r="F47" s="60"/>
      <c r="G47" s="60"/>
      <c r="H47" s="40"/>
    </row>
    <row r="48" spans="1:8" s="5" customFormat="1" ht="15">
      <c r="A48" s="15" t="s">
        <v>9</v>
      </c>
      <c r="B48" s="27"/>
      <c r="C48" s="13"/>
      <c r="D48" s="92"/>
      <c r="E48" s="218"/>
      <c r="F48" s="69"/>
      <c r="G48" s="69"/>
      <c r="H48" s="57"/>
    </row>
    <row r="49" spans="1:8" s="5" customFormat="1" ht="15">
      <c r="A49" s="15"/>
      <c r="B49" s="27"/>
      <c r="C49" s="13"/>
      <c r="D49" s="92"/>
      <c r="E49" s="218"/>
      <c r="F49" s="69"/>
      <c r="G49" s="69"/>
      <c r="H49" s="57"/>
    </row>
    <row r="50" spans="1:8" s="2" customFormat="1" ht="12.75">
      <c r="A50" s="19" t="s">
        <v>13</v>
      </c>
      <c r="B50" s="25" t="s">
        <v>2</v>
      </c>
      <c r="C50" s="11" t="s">
        <v>5</v>
      </c>
      <c r="D50" s="81" t="s">
        <v>7</v>
      </c>
      <c r="E50" s="219" t="s">
        <v>3</v>
      </c>
      <c r="F50" s="67" t="s">
        <v>4</v>
      </c>
      <c r="G50" s="60"/>
      <c r="H50" s="98"/>
    </row>
    <row r="51" spans="1:8" s="2" customFormat="1" ht="12.75">
      <c r="A51" s="28"/>
      <c r="B51" s="26"/>
      <c r="C51" s="12"/>
      <c r="D51" s="82"/>
      <c r="E51" s="215"/>
      <c r="F51" s="60"/>
      <c r="G51" s="60"/>
      <c r="H51" s="98"/>
    </row>
    <row r="52" spans="1:8" s="2" customFormat="1" ht="25.5">
      <c r="A52" s="109" t="s">
        <v>24</v>
      </c>
      <c r="B52" s="21" t="s">
        <v>101</v>
      </c>
      <c r="C52" s="7" t="s">
        <v>11</v>
      </c>
      <c r="D52" s="114">
        <v>283</v>
      </c>
      <c r="E52" s="211">
        <v>0</v>
      </c>
      <c r="F52" s="114">
        <f>D52*E52</f>
        <v>0</v>
      </c>
      <c r="G52" s="60"/>
      <c r="H52" s="98"/>
    </row>
    <row r="53" spans="1:8" s="2" customFormat="1" ht="12.75">
      <c r="A53" s="28"/>
      <c r="B53" s="26"/>
      <c r="C53" s="12"/>
      <c r="D53" s="82"/>
      <c r="E53" s="215"/>
      <c r="F53" s="60"/>
      <c r="G53" s="60"/>
      <c r="H53" s="98"/>
    </row>
    <row r="54" spans="1:8" s="5" customFormat="1" ht="38.25">
      <c r="A54" s="16" t="s">
        <v>27</v>
      </c>
      <c r="B54" s="21" t="s">
        <v>46</v>
      </c>
      <c r="C54" s="7" t="s">
        <v>11</v>
      </c>
      <c r="D54" s="63">
        <v>1911</v>
      </c>
      <c r="E54" s="214">
        <v>0</v>
      </c>
      <c r="F54" s="63">
        <f>D54*E54</f>
        <v>0</v>
      </c>
      <c r="G54" s="63"/>
      <c r="H54" s="99"/>
    </row>
    <row r="55" spans="1:8" s="43" customFormat="1" ht="15">
      <c r="A55" s="16"/>
      <c r="B55" s="21"/>
      <c r="C55" s="7"/>
      <c r="D55" s="63"/>
      <c r="E55" s="214"/>
      <c r="F55" s="63"/>
      <c r="G55" s="63"/>
      <c r="H55" s="96"/>
    </row>
    <row r="56" spans="1:8" s="43" customFormat="1" ht="38.25" customHeight="1">
      <c r="A56" s="16" t="s">
        <v>10</v>
      </c>
      <c r="B56" s="21" t="s">
        <v>36</v>
      </c>
      <c r="C56" s="7" t="s">
        <v>11</v>
      </c>
      <c r="D56" s="63">
        <v>96</v>
      </c>
      <c r="E56" s="214">
        <v>0</v>
      </c>
      <c r="F56" s="63">
        <f>D56*E56</f>
        <v>0</v>
      </c>
      <c r="G56" s="63"/>
      <c r="H56" s="99"/>
    </row>
    <row r="57" spans="1:8" s="43" customFormat="1" ht="15">
      <c r="A57" s="16"/>
      <c r="B57" s="21"/>
      <c r="C57" s="7"/>
      <c r="D57" s="63"/>
      <c r="E57" s="214"/>
      <c r="F57" s="63"/>
      <c r="G57" s="63"/>
      <c r="H57" s="96"/>
    </row>
    <row r="58" spans="1:8" s="43" customFormat="1" ht="38.25">
      <c r="A58" s="16" t="s">
        <v>110</v>
      </c>
      <c r="B58" s="21" t="s">
        <v>102</v>
      </c>
      <c r="C58" s="7" t="s">
        <v>0</v>
      </c>
      <c r="D58" s="63">
        <v>3990</v>
      </c>
      <c r="E58" s="214">
        <v>0</v>
      </c>
      <c r="F58" s="63">
        <f>D58*E58</f>
        <v>0</v>
      </c>
      <c r="G58" s="63"/>
      <c r="H58" s="99"/>
    </row>
    <row r="59" spans="1:8" s="43" customFormat="1" ht="15">
      <c r="A59" s="16"/>
      <c r="B59" s="21"/>
      <c r="C59" s="7"/>
      <c r="D59" s="63"/>
      <c r="E59" s="214"/>
      <c r="F59" s="63"/>
      <c r="G59" s="63"/>
      <c r="H59" s="96"/>
    </row>
    <row r="60" spans="1:8" s="43" customFormat="1" ht="38.25">
      <c r="A60" s="16" t="s">
        <v>38</v>
      </c>
      <c r="B60" s="21" t="s">
        <v>48</v>
      </c>
      <c r="C60" s="7" t="s">
        <v>11</v>
      </c>
      <c r="D60" s="63">
        <v>959</v>
      </c>
      <c r="E60" s="214">
        <v>0</v>
      </c>
      <c r="F60" s="63">
        <f>D60*E60</f>
        <v>0</v>
      </c>
      <c r="G60" s="63"/>
      <c r="H60" s="99"/>
    </row>
    <row r="61" spans="1:8" s="43" customFormat="1" ht="15">
      <c r="A61" s="16"/>
      <c r="B61" s="21"/>
      <c r="C61" s="7"/>
      <c r="D61" s="63"/>
      <c r="E61" s="214"/>
      <c r="F61" s="63"/>
      <c r="G61" s="63"/>
      <c r="H61" s="96"/>
    </row>
    <row r="62" spans="1:8" s="43" customFormat="1" ht="51">
      <c r="A62" s="16" t="s">
        <v>28</v>
      </c>
      <c r="B62" s="21" t="s">
        <v>103</v>
      </c>
      <c r="C62" s="7" t="s">
        <v>0</v>
      </c>
      <c r="D62" s="114">
        <v>839</v>
      </c>
      <c r="E62" s="211">
        <v>0</v>
      </c>
      <c r="F62" s="114">
        <f>D62*E62</f>
        <v>0</v>
      </c>
      <c r="G62" s="63"/>
      <c r="H62" s="96"/>
    </row>
    <row r="63" spans="1:8" s="43" customFormat="1" ht="15">
      <c r="A63" s="16"/>
      <c r="B63" s="21"/>
      <c r="C63" s="7"/>
      <c r="D63" s="63"/>
      <c r="E63" s="214"/>
      <c r="F63" s="63"/>
      <c r="G63" s="63"/>
      <c r="H63" s="96"/>
    </row>
    <row r="64" spans="1:8" s="43" customFormat="1" ht="63.75">
      <c r="A64" s="16" t="s">
        <v>111</v>
      </c>
      <c r="B64" s="30" t="s">
        <v>109</v>
      </c>
      <c r="C64" s="7" t="s">
        <v>11</v>
      </c>
      <c r="D64" s="63">
        <v>2068</v>
      </c>
      <c r="E64" s="214">
        <v>0</v>
      </c>
      <c r="F64" s="63">
        <f>D64*E64</f>
        <v>0</v>
      </c>
      <c r="G64" s="63"/>
      <c r="H64" s="99"/>
    </row>
    <row r="65" spans="1:8" s="43" customFormat="1" ht="15">
      <c r="A65" s="84"/>
      <c r="B65" s="85"/>
      <c r="C65" s="86"/>
      <c r="D65" s="87"/>
      <c r="E65" s="220"/>
      <c r="F65" s="83"/>
      <c r="G65" s="61"/>
      <c r="H65" s="96"/>
    </row>
    <row r="66" spans="1:8" s="43" customFormat="1" ht="15">
      <c r="A66" s="17"/>
      <c r="B66" s="30"/>
      <c r="C66" s="31"/>
      <c r="D66" s="80"/>
      <c r="E66" s="212"/>
      <c r="F66" s="61"/>
      <c r="G66" s="61"/>
      <c r="H66" s="96"/>
    </row>
    <row r="67" spans="1:8" s="43" customFormat="1" ht="15">
      <c r="A67" s="17"/>
      <c r="B67" s="30"/>
      <c r="C67" s="31"/>
      <c r="D67" s="80"/>
      <c r="E67" s="215" t="s">
        <v>12</v>
      </c>
      <c r="F67" s="60">
        <f>SUM(F52:F64)</f>
        <v>0</v>
      </c>
      <c r="G67" s="60"/>
      <c r="H67" s="96"/>
    </row>
    <row r="68" spans="1:8" s="43" customFormat="1" ht="15">
      <c r="A68" s="39"/>
      <c r="B68" s="41"/>
      <c r="C68" s="42"/>
      <c r="D68" s="80"/>
      <c r="E68" s="221"/>
      <c r="F68" s="71"/>
      <c r="G68" s="71"/>
      <c r="H68" s="96"/>
    </row>
    <row r="69" spans="1:8" s="43" customFormat="1" ht="15">
      <c r="A69" s="39"/>
      <c r="B69" s="41"/>
      <c r="C69" s="42"/>
      <c r="D69" s="80"/>
      <c r="E69" s="221"/>
      <c r="F69" s="71"/>
      <c r="G69" s="71"/>
      <c r="H69" s="96"/>
    </row>
    <row r="70" spans="1:8" s="43" customFormat="1" ht="15">
      <c r="A70" s="39"/>
      <c r="B70" s="41"/>
      <c r="C70" s="42"/>
      <c r="D70" s="80"/>
      <c r="E70" s="221"/>
      <c r="F70" s="71"/>
      <c r="G70" s="71"/>
      <c r="H70" s="96"/>
    </row>
    <row r="71" spans="1:8" s="43" customFormat="1" ht="15">
      <c r="A71" s="15" t="s">
        <v>17</v>
      </c>
      <c r="B71" s="30"/>
      <c r="C71" s="31"/>
      <c r="D71" s="80"/>
      <c r="E71" s="215"/>
      <c r="F71" s="60"/>
      <c r="G71" s="60"/>
      <c r="H71" s="96"/>
    </row>
    <row r="72" spans="1:8" s="43" customFormat="1" ht="15">
      <c r="A72" s="15"/>
      <c r="B72" s="30"/>
      <c r="C72" s="31"/>
      <c r="D72" s="80"/>
      <c r="E72" s="215"/>
      <c r="F72" s="60"/>
      <c r="G72" s="60"/>
      <c r="H72" s="96"/>
    </row>
    <row r="73" spans="1:8" s="78" customFormat="1" ht="12.75">
      <c r="A73" s="19" t="s">
        <v>13</v>
      </c>
      <c r="B73" s="25" t="s">
        <v>2</v>
      </c>
      <c r="C73" s="11" t="s">
        <v>5</v>
      </c>
      <c r="D73" s="81" t="s">
        <v>7</v>
      </c>
      <c r="E73" s="219" t="s">
        <v>3</v>
      </c>
      <c r="F73" s="67" t="s">
        <v>4</v>
      </c>
      <c r="G73" s="60"/>
      <c r="H73" s="101"/>
    </row>
    <row r="74" spans="1:8" s="78" customFormat="1" ht="12.75">
      <c r="A74" s="28"/>
      <c r="B74" s="26"/>
      <c r="C74" s="12"/>
      <c r="D74" s="82"/>
      <c r="E74" s="215"/>
      <c r="F74" s="60"/>
      <c r="G74" s="60"/>
      <c r="H74" s="101"/>
    </row>
    <row r="75" spans="1:8" s="43" customFormat="1" ht="76.5" customHeight="1">
      <c r="A75" s="17" t="s">
        <v>39</v>
      </c>
      <c r="B75" s="21" t="s">
        <v>49</v>
      </c>
      <c r="C75" s="7" t="s">
        <v>11</v>
      </c>
      <c r="D75" s="63">
        <v>1464</v>
      </c>
      <c r="E75" s="212">
        <v>0</v>
      </c>
      <c r="F75" s="61">
        <f>D75*E75</f>
        <v>0</v>
      </c>
      <c r="G75" s="61"/>
      <c r="H75" s="99"/>
    </row>
    <row r="76" spans="1:8" s="43" customFormat="1" ht="15" customHeight="1">
      <c r="A76" s="17"/>
      <c r="B76" s="21"/>
      <c r="C76" s="7"/>
      <c r="D76" s="63"/>
      <c r="E76" s="212"/>
      <c r="F76" s="61"/>
      <c r="G76" s="61"/>
      <c r="H76" s="99"/>
    </row>
    <row r="77" spans="1:8" s="43" customFormat="1" ht="25.5" customHeight="1">
      <c r="A77" s="17" t="s">
        <v>40</v>
      </c>
      <c r="B77" s="30" t="s">
        <v>52</v>
      </c>
      <c r="C77" s="7" t="s">
        <v>8</v>
      </c>
      <c r="D77" s="63">
        <v>27</v>
      </c>
      <c r="E77" s="212">
        <v>0</v>
      </c>
      <c r="F77" s="61">
        <f>D77*E77</f>
        <v>0</v>
      </c>
      <c r="G77" s="61"/>
      <c r="H77" s="99"/>
    </row>
    <row r="78" spans="1:8" s="43" customFormat="1" ht="15">
      <c r="A78" s="17"/>
      <c r="B78" s="21"/>
      <c r="C78" s="1"/>
      <c r="D78" s="63"/>
      <c r="E78" s="212"/>
      <c r="F78" s="61"/>
      <c r="G78" s="61"/>
      <c r="H78" s="96"/>
    </row>
    <row r="79" spans="1:8" s="124" customFormat="1" ht="51" customHeight="1">
      <c r="A79" s="111" t="s">
        <v>14</v>
      </c>
      <c r="B79" s="105" t="s">
        <v>185</v>
      </c>
      <c r="C79" s="103" t="s">
        <v>0</v>
      </c>
      <c r="D79" s="63">
        <v>1972</v>
      </c>
      <c r="E79" s="212">
        <v>0</v>
      </c>
      <c r="F79" s="61">
        <f>D79*E79</f>
        <v>0</v>
      </c>
      <c r="G79" s="61"/>
      <c r="H79" s="106"/>
    </row>
    <row r="80" spans="1:8" s="43" customFormat="1" ht="15">
      <c r="A80" s="17"/>
      <c r="B80" s="21"/>
      <c r="C80" s="1"/>
      <c r="D80" s="63"/>
      <c r="E80" s="212"/>
      <c r="F80" s="61"/>
      <c r="G80" s="61"/>
      <c r="H80" s="96"/>
    </row>
    <row r="81" spans="1:8" s="5" customFormat="1" ht="51" customHeight="1">
      <c r="A81" s="17" t="s">
        <v>25</v>
      </c>
      <c r="B81" s="21" t="s">
        <v>63</v>
      </c>
      <c r="C81" s="7" t="s">
        <v>0</v>
      </c>
      <c r="D81" s="63">
        <v>688</v>
      </c>
      <c r="E81" s="212">
        <v>0</v>
      </c>
      <c r="F81" s="61">
        <f>D81*E81</f>
        <v>0</v>
      </c>
      <c r="G81" s="61"/>
      <c r="H81" s="99"/>
    </row>
    <row r="82" spans="1:8" s="43" customFormat="1" ht="15">
      <c r="A82" s="39"/>
      <c r="B82" s="33"/>
      <c r="C82" s="34"/>
      <c r="D82" s="63"/>
      <c r="E82" s="222"/>
      <c r="F82" s="62"/>
      <c r="G82" s="62"/>
      <c r="H82" s="96"/>
    </row>
    <row r="83" spans="1:8" s="5" customFormat="1" ht="38.25" customHeight="1">
      <c r="A83" s="17" t="s">
        <v>41</v>
      </c>
      <c r="B83" s="21" t="s">
        <v>62</v>
      </c>
      <c r="C83" s="7" t="s">
        <v>0</v>
      </c>
      <c r="D83" s="63">
        <v>2660</v>
      </c>
      <c r="E83" s="212">
        <v>0</v>
      </c>
      <c r="F83" s="61">
        <f>D83*E83</f>
        <v>0</v>
      </c>
      <c r="G83" s="61"/>
      <c r="H83" s="99"/>
    </row>
    <row r="84" spans="1:8" s="5" customFormat="1" ht="13.5" customHeight="1">
      <c r="A84" s="17"/>
      <c r="B84" s="21"/>
      <c r="C84" s="7"/>
      <c r="D84" s="63"/>
      <c r="E84" s="212"/>
      <c r="F84" s="61"/>
      <c r="G84" s="61"/>
      <c r="H84" s="99"/>
    </row>
    <row r="85" spans="1:8" s="5" customFormat="1" ht="51" customHeight="1">
      <c r="A85" s="17" t="s">
        <v>51</v>
      </c>
      <c r="B85" s="21" t="s">
        <v>61</v>
      </c>
      <c r="C85" s="7" t="s">
        <v>0</v>
      </c>
      <c r="D85" s="63">
        <v>289</v>
      </c>
      <c r="E85" s="212">
        <v>0</v>
      </c>
      <c r="F85" s="61">
        <f>D85*E85</f>
        <v>0</v>
      </c>
      <c r="G85" s="61"/>
      <c r="H85" s="99"/>
    </row>
    <row r="86" spans="1:8" s="5" customFormat="1" ht="13.5" customHeight="1">
      <c r="A86" s="17"/>
      <c r="B86" s="21"/>
      <c r="C86" s="7"/>
      <c r="D86" s="63"/>
      <c r="E86" s="212"/>
      <c r="F86" s="61"/>
      <c r="G86" s="61"/>
      <c r="H86" s="99"/>
    </row>
    <row r="87" spans="1:8" s="5" customFormat="1" ht="38.25" customHeight="1">
      <c r="A87" s="17" t="s">
        <v>112</v>
      </c>
      <c r="B87" s="30" t="s">
        <v>65</v>
      </c>
      <c r="C87" s="103" t="s">
        <v>8</v>
      </c>
      <c r="D87" s="108">
        <v>285</v>
      </c>
      <c r="E87" s="223">
        <v>0</v>
      </c>
      <c r="F87" s="108">
        <f>D87*E87</f>
        <v>0</v>
      </c>
      <c r="G87" s="61"/>
      <c r="H87" s="99"/>
    </row>
    <row r="88" spans="1:8" s="5" customFormat="1" ht="13.5" customHeight="1">
      <c r="A88" s="17"/>
      <c r="B88" s="21"/>
      <c r="C88" s="7"/>
      <c r="D88" s="63"/>
      <c r="E88" s="212"/>
      <c r="F88" s="61"/>
      <c r="G88" s="61"/>
      <c r="H88" s="99"/>
    </row>
    <row r="89" spans="1:8" s="5" customFormat="1" ht="38.25" customHeight="1">
      <c r="A89" s="17" t="s">
        <v>113</v>
      </c>
      <c r="B89" s="30" t="s">
        <v>67</v>
      </c>
      <c r="C89" s="103" t="s">
        <v>8</v>
      </c>
      <c r="D89" s="108">
        <v>201</v>
      </c>
      <c r="E89" s="223">
        <v>0</v>
      </c>
      <c r="F89" s="108">
        <f>D89*E89</f>
        <v>0</v>
      </c>
      <c r="G89" s="61"/>
      <c r="H89" s="99"/>
    </row>
    <row r="90" spans="1:8" s="5" customFormat="1" ht="13.5" customHeight="1">
      <c r="A90" s="17"/>
      <c r="B90" s="21"/>
      <c r="C90" s="7"/>
      <c r="D90" s="63"/>
      <c r="E90" s="212"/>
      <c r="F90" s="61"/>
      <c r="G90" s="61"/>
      <c r="H90" s="99"/>
    </row>
    <row r="91" spans="1:8" s="5" customFormat="1" ht="51" customHeight="1">
      <c r="A91" s="17" t="s">
        <v>66</v>
      </c>
      <c r="B91" s="30" t="s">
        <v>173</v>
      </c>
      <c r="C91" s="103" t="s">
        <v>8</v>
      </c>
      <c r="D91" s="108">
        <v>52</v>
      </c>
      <c r="E91" s="223">
        <v>0</v>
      </c>
      <c r="F91" s="108">
        <f>D91*E91</f>
        <v>0</v>
      </c>
      <c r="G91" s="61"/>
      <c r="H91" s="99"/>
    </row>
    <row r="92" spans="1:8" s="5" customFormat="1" ht="13.5" customHeight="1">
      <c r="A92" s="17"/>
      <c r="B92" s="21"/>
      <c r="C92" s="7"/>
      <c r="D92" s="63"/>
      <c r="E92" s="212"/>
      <c r="F92" s="61"/>
      <c r="G92" s="61"/>
      <c r="H92" s="99"/>
    </row>
    <row r="93" spans="1:8" s="124" customFormat="1" ht="25.5" customHeight="1">
      <c r="A93" s="111" t="s">
        <v>64</v>
      </c>
      <c r="B93" s="123" t="s">
        <v>69</v>
      </c>
      <c r="C93" s="103" t="s">
        <v>22</v>
      </c>
      <c r="D93" s="61">
        <v>8</v>
      </c>
      <c r="E93" s="224">
        <v>0</v>
      </c>
      <c r="F93" s="61">
        <f>D93*E93</f>
        <v>0</v>
      </c>
      <c r="G93" s="61"/>
      <c r="H93" s="106"/>
    </row>
    <row r="94" spans="1:8" s="5" customFormat="1" ht="13.5" customHeight="1">
      <c r="A94" s="17"/>
      <c r="B94" s="21"/>
      <c r="C94" s="7"/>
      <c r="D94" s="63"/>
      <c r="E94" s="212"/>
      <c r="F94" s="61"/>
      <c r="G94" s="61"/>
      <c r="H94" s="99"/>
    </row>
    <row r="95" spans="1:8" s="5" customFormat="1" ht="114.75" customHeight="1">
      <c r="A95" s="17" t="s">
        <v>114</v>
      </c>
      <c r="B95" s="30" t="s">
        <v>164</v>
      </c>
      <c r="C95" s="7" t="s">
        <v>11</v>
      </c>
      <c r="D95" s="108">
        <v>40</v>
      </c>
      <c r="E95" s="223">
        <v>0</v>
      </c>
      <c r="F95" s="108">
        <f>D95*E95</f>
        <v>0</v>
      </c>
      <c r="G95" s="61"/>
      <c r="H95" s="99"/>
    </row>
    <row r="96" spans="1:8" s="5" customFormat="1" ht="13.5" customHeight="1">
      <c r="A96" s="17"/>
      <c r="B96" s="21"/>
      <c r="C96" s="7"/>
      <c r="D96" s="63"/>
      <c r="E96" s="212"/>
      <c r="F96" s="61"/>
      <c r="G96" s="61"/>
      <c r="H96" s="99"/>
    </row>
    <row r="97" spans="1:8" s="5" customFormat="1" ht="89.25" customHeight="1">
      <c r="A97" s="17" t="s">
        <v>115</v>
      </c>
      <c r="B97" s="30" t="s">
        <v>165</v>
      </c>
      <c r="C97" s="7" t="s">
        <v>0</v>
      </c>
      <c r="D97" s="108">
        <v>83</v>
      </c>
      <c r="E97" s="224">
        <v>0</v>
      </c>
      <c r="F97" s="108">
        <f>D97*E97</f>
        <v>0</v>
      </c>
      <c r="G97" s="61"/>
      <c r="H97" s="99"/>
    </row>
    <row r="98" spans="1:8" s="5" customFormat="1" ht="13.5" customHeight="1">
      <c r="A98" s="17"/>
      <c r="B98" s="21"/>
      <c r="C98" s="7"/>
      <c r="D98" s="63"/>
      <c r="E98" s="212"/>
      <c r="F98" s="61"/>
      <c r="G98" s="61"/>
      <c r="H98" s="99"/>
    </row>
    <row r="99" spans="1:8" s="5" customFormat="1" ht="38.25" customHeight="1">
      <c r="A99" s="17" t="s">
        <v>116</v>
      </c>
      <c r="B99" s="21" t="s">
        <v>68</v>
      </c>
      <c r="C99" s="7" t="s">
        <v>0</v>
      </c>
      <c r="D99" s="63">
        <v>18</v>
      </c>
      <c r="E99" s="212">
        <v>0</v>
      </c>
      <c r="F99" s="61">
        <f>D99*E99</f>
        <v>0</v>
      </c>
      <c r="G99" s="61"/>
      <c r="H99" s="99"/>
    </row>
    <row r="100" spans="1:8" s="43" customFormat="1" ht="15">
      <c r="A100" s="39"/>
      <c r="B100" s="33"/>
      <c r="C100" s="34"/>
      <c r="D100" s="63"/>
      <c r="E100" s="222"/>
      <c r="F100" s="62"/>
      <c r="G100" s="62"/>
      <c r="H100" s="96"/>
    </row>
    <row r="101" spans="1:8" s="43" customFormat="1" ht="25.5">
      <c r="A101" s="17" t="s">
        <v>117</v>
      </c>
      <c r="B101" s="21" t="s">
        <v>105</v>
      </c>
      <c r="C101" s="103" t="s">
        <v>8</v>
      </c>
      <c r="D101" s="61">
        <v>38</v>
      </c>
      <c r="E101" s="212">
        <v>0</v>
      </c>
      <c r="F101" s="114">
        <f>D101*E101</f>
        <v>0</v>
      </c>
      <c r="G101" s="62"/>
      <c r="H101" s="96"/>
    </row>
    <row r="102" spans="1:8" s="43" customFormat="1" ht="15">
      <c r="A102" s="39"/>
      <c r="B102" s="33"/>
      <c r="C102" s="34"/>
      <c r="D102" s="63"/>
      <c r="E102" s="222"/>
      <c r="F102" s="62"/>
      <c r="G102" s="62"/>
      <c r="H102" s="96"/>
    </row>
    <row r="103" spans="1:8" s="5" customFormat="1" ht="63.75">
      <c r="A103" s="17" t="s">
        <v>186</v>
      </c>
      <c r="B103" s="21" t="s">
        <v>50</v>
      </c>
      <c r="C103" s="7" t="s">
        <v>0</v>
      </c>
      <c r="D103" s="63">
        <v>438</v>
      </c>
      <c r="E103" s="212">
        <v>0</v>
      </c>
      <c r="F103" s="61">
        <f>D103*E103</f>
        <v>0</v>
      </c>
      <c r="G103" s="61"/>
      <c r="H103" s="99"/>
    </row>
    <row r="104" spans="1:8" s="43" customFormat="1" ht="15">
      <c r="A104" s="46"/>
      <c r="B104" s="37"/>
      <c r="C104" s="47"/>
      <c r="D104" s="87"/>
      <c r="E104" s="220"/>
      <c r="F104" s="83"/>
      <c r="G104" s="61"/>
      <c r="H104" s="96"/>
    </row>
    <row r="105" spans="1:8" s="43" customFormat="1" ht="15">
      <c r="A105" s="39"/>
      <c r="B105" s="41"/>
      <c r="C105" s="42"/>
      <c r="D105" s="80"/>
      <c r="E105" s="212"/>
      <c r="F105" s="61"/>
      <c r="G105" s="61"/>
      <c r="H105" s="96"/>
    </row>
    <row r="106" spans="1:8" s="43" customFormat="1" ht="15">
      <c r="A106" s="39"/>
      <c r="B106" s="41"/>
      <c r="C106" s="42"/>
      <c r="D106" s="80"/>
      <c r="E106" s="215" t="s">
        <v>12</v>
      </c>
      <c r="F106" s="60">
        <f>SUM(F75:F103)</f>
        <v>0</v>
      </c>
      <c r="G106" s="60"/>
      <c r="H106" s="96"/>
    </row>
    <row r="107" spans="1:8" s="43" customFormat="1" ht="15">
      <c r="A107" s="39"/>
      <c r="B107" s="41"/>
      <c r="C107" s="42"/>
      <c r="D107" s="80"/>
      <c r="E107" s="215"/>
      <c r="F107" s="60"/>
      <c r="G107" s="60"/>
      <c r="H107" s="96"/>
    </row>
    <row r="108" spans="1:8" s="43" customFormat="1" ht="15">
      <c r="A108" s="39"/>
      <c r="B108" s="41"/>
      <c r="C108" s="42"/>
      <c r="D108" s="80"/>
      <c r="E108" s="221"/>
      <c r="F108" s="71"/>
      <c r="G108" s="71"/>
      <c r="H108" s="96"/>
    </row>
    <row r="109" spans="1:8" s="43" customFormat="1" ht="15">
      <c r="A109" s="39"/>
      <c r="B109" s="41"/>
      <c r="C109" s="42"/>
      <c r="D109" s="80"/>
      <c r="E109" s="221"/>
      <c r="F109" s="71"/>
      <c r="G109" s="71"/>
      <c r="H109" s="96"/>
    </row>
    <row r="110" spans="1:8" s="43" customFormat="1" ht="15">
      <c r="A110" s="15" t="s">
        <v>29</v>
      </c>
      <c r="B110" s="30"/>
      <c r="C110" s="31"/>
      <c r="D110" s="80"/>
      <c r="E110" s="215"/>
      <c r="F110" s="60"/>
      <c r="G110" s="60"/>
      <c r="H110" s="96"/>
    </row>
    <row r="111" spans="1:8" s="43" customFormat="1" ht="15">
      <c r="A111" s="15"/>
      <c r="B111" s="30"/>
      <c r="C111" s="31"/>
      <c r="D111" s="80"/>
      <c r="E111" s="215"/>
      <c r="F111" s="60"/>
      <c r="G111" s="60"/>
      <c r="H111" s="96"/>
    </row>
    <row r="112" spans="1:8" s="78" customFormat="1" ht="12.75">
      <c r="A112" s="19" t="s">
        <v>13</v>
      </c>
      <c r="B112" s="25" t="s">
        <v>2</v>
      </c>
      <c r="C112" s="11" t="s">
        <v>5</v>
      </c>
      <c r="D112" s="81" t="s">
        <v>7</v>
      </c>
      <c r="E112" s="219" t="s">
        <v>3</v>
      </c>
      <c r="F112" s="67" t="s">
        <v>4</v>
      </c>
      <c r="G112" s="60"/>
      <c r="H112" s="101"/>
    </row>
    <row r="113" spans="1:8" s="78" customFormat="1" ht="12.75">
      <c r="A113" s="28"/>
      <c r="B113" s="26"/>
      <c r="C113" s="12"/>
      <c r="D113" s="82"/>
      <c r="E113" s="215"/>
      <c r="F113" s="60"/>
      <c r="G113" s="60"/>
      <c r="H113" s="101"/>
    </row>
    <row r="114" spans="1:8" s="78" customFormat="1" ht="38.25">
      <c r="A114" s="109" t="s">
        <v>71</v>
      </c>
      <c r="B114" s="21" t="s">
        <v>72</v>
      </c>
      <c r="C114" s="7" t="s">
        <v>22</v>
      </c>
      <c r="D114" s="63">
        <v>12</v>
      </c>
      <c r="E114" s="225">
        <v>0</v>
      </c>
      <c r="F114" s="110">
        <f>D114*E114</f>
        <v>0</v>
      </c>
      <c r="G114" s="60"/>
      <c r="H114" s="101"/>
    </row>
    <row r="115" spans="1:8" s="2" customFormat="1" ht="12.75">
      <c r="A115" s="17"/>
      <c r="B115" s="30"/>
      <c r="C115" s="31"/>
      <c r="D115" s="63"/>
      <c r="E115" s="212"/>
      <c r="F115" s="61"/>
      <c r="G115" s="61"/>
      <c r="H115" s="98"/>
    </row>
    <row r="116" spans="1:8" s="2" customFormat="1" ht="76.5">
      <c r="A116" s="16" t="s">
        <v>26</v>
      </c>
      <c r="B116" s="21" t="s">
        <v>74</v>
      </c>
      <c r="C116" s="7" t="s">
        <v>22</v>
      </c>
      <c r="D116" s="110">
        <v>3</v>
      </c>
      <c r="E116" s="213">
        <v>0</v>
      </c>
      <c r="F116" s="110">
        <f>D116*E116</f>
        <v>0</v>
      </c>
      <c r="G116" s="61"/>
      <c r="H116" s="98"/>
    </row>
    <row r="117" spans="1:8" s="2" customFormat="1" ht="12.75">
      <c r="A117" s="17"/>
      <c r="B117" s="30"/>
      <c r="C117" s="31"/>
      <c r="D117" s="63"/>
      <c r="E117" s="212"/>
      <c r="F117" s="61"/>
      <c r="G117" s="61"/>
      <c r="H117" s="98"/>
    </row>
    <row r="118" spans="1:8" s="2" customFormat="1" ht="76.5">
      <c r="A118" s="16" t="s">
        <v>42</v>
      </c>
      <c r="B118" s="21" t="s">
        <v>81</v>
      </c>
      <c r="C118" s="7" t="s">
        <v>22</v>
      </c>
      <c r="D118" s="110">
        <v>2</v>
      </c>
      <c r="E118" s="213">
        <v>0</v>
      </c>
      <c r="F118" s="110">
        <f>D118*E118</f>
        <v>0</v>
      </c>
      <c r="G118" s="61"/>
      <c r="H118" s="98"/>
    </row>
    <row r="119" spans="1:8" s="2" customFormat="1" ht="12.75">
      <c r="A119" s="17"/>
      <c r="B119" s="30"/>
      <c r="C119" s="31"/>
      <c r="D119" s="63"/>
      <c r="E119" s="212"/>
      <c r="F119" s="61"/>
      <c r="G119" s="61"/>
      <c r="H119" s="98"/>
    </row>
    <row r="120" spans="1:8" s="2" customFormat="1" ht="76.5">
      <c r="A120" s="16" t="s">
        <v>30</v>
      </c>
      <c r="B120" s="21" t="s">
        <v>75</v>
      </c>
      <c r="C120" s="7" t="s">
        <v>22</v>
      </c>
      <c r="D120" s="110">
        <v>1</v>
      </c>
      <c r="E120" s="213">
        <v>0</v>
      </c>
      <c r="F120" s="110">
        <f>D120*E120</f>
        <v>0</v>
      </c>
      <c r="G120" s="61"/>
      <c r="H120" s="98"/>
    </row>
    <row r="121" spans="1:8" s="2" customFormat="1" ht="12.75">
      <c r="A121" s="17"/>
      <c r="B121" s="30"/>
      <c r="C121" s="31"/>
      <c r="D121" s="63"/>
      <c r="E121" s="212"/>
      <c r="F121" s="61"/>
      <c r="G121" s="61"/>
      <c r="H121" s="98"/>
    </row>
    <row r="122" spans="1:8" s="2" customFormat="1" ht="76.5">
      <c r="A122" s="16" t="s">
        <v>35</v>
      </c>
      <c r="B122" s="21" t="s">
        <v>76</v>
      </c>
      <c r="C122" s="7" t="s">
        <v>22</v>
      </c>
      <c r="D122" s="110">
        <v>3</v>
      </c>
      <c r="E122" s="213">
        <v>0</v>
      </c>
      <c r="F122" s="110">
        <f>D122*E122</f>
        <v>0</v>
      </c>
      <c r="G122" s="61"/>
      <c r="H122" s="98"/>
    </row>
    <row r="123" spans="1:8" s="2" customFormat="1" ht="12.75">
      <c r="A123" s="17"/>
      <c r="B123" s="30"/>
      <c r="C123" s="31"/>
      <c r="D123" s="63"/>
      <c r="E123" s="212"/>
      <c r="F123" s="61"/>
      <c r="G123" s="61"/>
      <c r="H123" s="98"/>
    </row>
    <row r="124" spans="1:8" s="2" customFormat="1" ht="76.5">
      <c r="A124" s="16" t="s">
        <v>129</v>
      </c>
      <c r="B124" s="21" t="s">
        <v>77</v>
      </c>
      <c r="C124" s="7" t="s">
        <v>22</v>
      </c>
      <c r="D124" s="110">
        <v>3</v>
      </c>
      <c r="E124" s="213">
        <v>0</v>
      </c>
      <c r="F124" s="110">
        <f>D124*E124</f>
        <v>0</v>
      </c>
      <c r="G124" s="61"/>
      <c r="H124" s="98"/>
    </row>
    <row r="125" spans="1:8" s="2" customFormat="1" ht="12.75">
      <c r="A125" s="17"/>
      <c r="B125" s="30"/>
      <c r="C125" s="31"/>
      <c r="D125" s="63"/>
      <c r="E125" s="212"/>
      <c r="F125" s="61"/>
      <c r="G125" s="61"/>
      <c r="H125" s="98"/>
    </row>
    <row r="126" spans="1:8" s="2" customFormat="1" ht="102" customHeight="1">
      <c r="A126" s="16" t="s">
        <v>78</v>
      </c>
      <c r="B126" s="21" t="s">
        <v>119</v>
      </c>
      <c r="C126" s="103" t="s">
        <v>8</v>
      </c>
      <c r="D126" s="110">
        <v>20.5</v>
      </c>
      <c r="E126" s="213">
        <v>0</v>
      </c>
      <c r="F126" s="110">
        <f>D126*E126</f>
        <v>0</v>
      </c>
      <c r="G126" s="61"/>
      <c r="H126" s="98"/>
    </row>
    <row r="127" spans="1:8" s="2" customFormat="1" ht="12.75">
      <c r="A127" s="17"/>
      <c r="B127" s="30"/>
      <c r="C127" s="31"/>
      <c r="D127" s="63"/>
      <c r="E127" s="212"/>
      <c r="F127" s="61"/>
      <c r="G127" s="61"/>
      <c r="H127" s="98"/>
    </row>
    <row r="128" spans="1:8" s="2" customFormat="1" ht="102" customHeight="1">
      <c r="A128" s="16" t="s">
        <v>79</v>
      </c>
      <c r="B128" s="21" t="s">
        <v>118</v>
      </c>
      <c r="C128" s="103" t="s">
        <v>8</v>
      </c>
      <c r="D128" s="110">
        <v>1.5</v>
      </c>
      <c r="E128" s="213">
        <v>0</v>
      </c>
      <c r="F128" s="110">
        <f>D128*E128</f>
        <v>0</v>
      </c>
      <c r="G128" s="61"/>
      <c r="H128" s="98"/>
    </row>
    <row r="129" spans="1:8" s="2" customFormat="1" ht="12.75">
      <c r="A129" s="17"/>
      <c r="B129" s="30"/>
      <c r="C129" s="31"/>
      <c r="D129" s="63"/>
      <c r="E129" s="212"/>
      <c r="F129" s="61"/>
      <c r="G129" s="61"/>
      <c r="H129" s="98"/>
    </row>
    <row r="130" spans="1:8" s="2" customFormat="1" ht="102" customHeight="1">
      <c r="A130" s="16" t="s">
        <v>80</v>
      </c>
      <c r="B130" s="21" t="s">
        <v>120</v>
      </c>
      <c r="C130" s="103" t="s">
        <v>8</v>
      </c>
      <c r="D130" s="110">
        <v>4</v>
      </c>
      <c r="E130" s="213">
        <v>0</v>
      </c>
      <c r="F130" s="110">
        <f>D130*E130</f>
        <v>0</v>
      </c>
      <c r="G130" s="61"/>
      <c r="H130" s="98"/>
    </row>
    <row r="131" spans="1:8" s="2" customFormat="1" ht="12.75">
      <c r="A131" s="17"/>
      <c r="B131" s="30"/>
      <c r="C131" s="31"/>
      <c r="D131" s="63"/>
      <c r="E131" s="212"/>
      <c r="F131" s="61"/>
      <c r="G131" s="61"/>
      <c r="H131" s="98"/>
    </row>
    <row r="132" spans="1:8" s="2" customFormat="1" ht="102" customHeight="1">
      <c r="A132" s="16" t="s">
        <v>130</v>
      </c>
      <c r="B132" s="21" t="s">
        <v>121</v>
      </c>
      <c r="C132" s="103" t="s">
        <v>8</v>
      </c>
      <c r="D132" s="110">
        <v>6.5</v>
      </c>
      <c r="E132" s="213">
        <v>0</v>
      </c>
      <c r="F132" s="110">
        <f>D132*E132</f>
        <v>0</v>
      </c>
      <c r="G132" s="61"/>
      <c r="H132" s="98"/>
    </row>
    <row r="133" spans="1:8" s="2" customFormat="1" ht="12.75">
      <c r="A133" s="17"/>
      <c r="B133" s="30"/>
      <c r="C133" s="31"/>
      <c r="D133" s="63"/>
      <c r="E133" s="212"/>
      <c r="F133" s="61"/>
      <c r="G133" s="61"/>
      <c r="H133" s="98"/>
    </row>
    <row r="134" spans="1:8" s="2" customFormat="1" ht="102" customHeight="1">
      <c r="A134" s="16" t="s">
        <v>73</v>
      </c>
      <c r="B134" s="21" t="s">
        <v>122</v>
      </c>
      <c r="C134" s="103" t="s">
        <v>8</v>
      </c>
      <c r="D134" s="110">
        <v>48</v>
      </c>
      <c r="E134" s="213">
        <v>0</v>
      </c>
      <c r="F134" s="110">
        <f>D134*E134</f>
        <v>0</v>
      </c>
      <c r="G134" s="61"/>
      <c r="H134" s="98"/>
    </row>
    <row r="135" spans="1:8" s="2" customFormat="1" ht="12.75">
      <c r="A135" s="17"/>
      <c r="B135" s="30"/>
      <c r="C135" s="31"/>
      <c r="D135" s="63"/>
      <c r="E135" s="212"/>
      <c r="F135" s="61"/>
      <c r="G135" s="61"/>
      <c r="H135" s="98"/>
    </row>
    <row r="136" spans="1:8" s="2" customFormat="1" ht="102" customHeight="1">
      <c r="A136" s="16" t="s">
        <v>131</v>
      </c>
      <c r="B136" s="21" t="s">
        <v>123</v>
      </c>
      <c r="C136" s="103" t="s">
        <v>8</v>
      </c>
      <c r="D136" s="110">
        <v>27.5</v>
      </c>
      <c r="E136" s="213">
        <v>0</v>
      </c>
      <c r="F136" s="110">
        <f>D136*E136</f>
        <v>0</v>
      </c>
      <c r="G136" s="61"/>
      <c r="H136" s="98"/>
    </row>
    <row r="137" spans="1:8" s="2" customFormat="1" ht="12.75">
      <c r="A137" s="17"/>
      <c r="B137" s="30"/>
      <c r="C137" s="31"/>
      <c r="D137" s="63"/>
      <c r="E137" s="212"/>
      <c r="F137" s="61"/>
      <c r="G137" s="61"/>
      <c r="H137" s="98"/>
    </row>
    <row r="138" spans="1:8" s="2" customFormat="1" ht="102" customHeight="1">
      <c r="A138" s="16" t="s">
        <v>132</v>
      </c>
      <c r="B138" s="21" t="s">
        <v>124</v>
      </c>
      <c r="C138" s="103" t="s">
        <v>8</v>
      </c>
      <c r="D138" s="110">
        <v>13</v>
      </c>
      <c r="E138" s="213">
        <v>0</v>
      </c>
      <c r="F138" s="110">
        <f>D138*E138</f>
        <v>0</v>
      </c>
      <c r="G138" s="61"/>
      <c r="H138" s="98"/>
    </row>
    <row r="139" spans="1:8" s="2" customFormat="1" ht="12.75">
      <c r="A139" s="17"/>
      <c r="B139" s="30"/>
      <c r="C139" s="31"/>
      <c r="D139" s="63"/>
      <c r="E139" s="212"/>
      <c r="F139" s="61"/>
      <c r="G139" s="61"/>
      <c r="H139" s="98"/>
    </row>
    <row r="140" spans="1:8" s="2" customFormat="1" ht="102" customHeight="1">
      <c r="A140" s="16" t="s">
        <v>133</v>
      </c>
      <c r="B140" s="21" t="s">
        <v>125</v>
      </c>
      <c r="C140" s="103" t="s">
        <v>8</v>
      </c>
      <c r="D140" s="110">
        <v>9</v>
      </c>
      <c r="E140" s="213">
        <v>0</v>
      </c>
      <c r="F140" s="110">
        <f>D140*E140</f>
        <v>0</v>
      </c>
      <c r="G140" s="61"/>
      <c r="H140" s="98"/>
    </row>
    <row r="141" spans="1:8" s="2" customFormat="1" ht="12.75">
      <c r="A141" s="17"/>
      <c r="B141" s="30"/>
      <c r="C141" s="31"/>
      <c r="D141" s="63"/>
      <c r="E141" s="212"/>
      <c r="F141" s="61"/>
      <c r="G141" s="61"/>
      <c r="H141" s="98"/>
    </row>
    <row r="142" spans="1:8" s="2" customFormat="1" ht="102" customHeight="1">
      <c r="A142" s="16" t="s">
        <v>134</v>
      </c>
      <c r="B142" s="21" t="s">
        <v>126</v>
      </c>
      <c r="C142" s="103" t="s">
        <v>8</v>
      </c>
      <c r="D142" s="63">
        <v>16</v>
      </c>
      <c r="E142" s="216">
        <v>0</v>
      </c>
      <c r="F142" s="110">
        <f>D142*E142</f>
        <v>0</v>
      </c>
      <c r="G142" s="61"/>
      <c r="H142" s="98"/>
    </row>
    <row r="143" spans="1:8" s="2" customFormat="1" ht="12.75">
      <c r="A143" s="17"/>
      <c r="B143" s="30"/>
      <c r="C143" s="31"/>
      <c r="D143" s="63"/>
      <c r="E143" s="212"/>
      <c r="F143" s="61"/>
      <c r="G143" s="61"/>
      <c r="H143" s="98"/>
    </row>
    <row r="144" spans="1:8" s="2" customFormat="1" ht="102" customHeight="1">
      <c r="A144" s="16" t="s">
        <v>135</v>
      </c>
      <c r="B144" s="21" t="s">
        <v>127</v>
      </c>
      <c r="C144" s="103" t="s">
        <v>8</v>
      </c>
      <c r="D144" s="110">
        <v>25.5</v>
      </c>
      <c r="E144" s="216">
        <v>0</v>
      </c>
      <c r="F144" s="110">
        <f>D144*E144</f>
        <v>0</v>
      </c>
      <c r="G144" s="61"/>
      <c r="H144" s="98"/>
    </row>
    <row r="145" spans="1:8" s="2" customFormat="1" ht="12.75">
      <c r="A145" s="17"/>
      <c r="B145" s="30"/>
      <c r="C145" s="31"/>
      <c r="D145" s="63"/>
      <c r="E145" s="212"/>
      <c r="F145" s="61"/>
      <c r="G145" s="61"/>
      <c r="H145" s="98"/>
    </row>
    <row r="146" spans="1:8" s="2" customFormat="1" ht="76.5">
      <c r="A146" s="122" t="s">
        <v>136</v>
      </c>
      <c r="B146" s="105" t="s">
        <v>104</v>
      </c>
      <c r="C146" s="103" t="s">
        <v>22</v>
      </c>
      <c r="D146" s="113">
        <v>1</v>
      </c>
      <c r="E146" s="226">
        <v>0</v>
      </c>
      <c r="F146" s="113">
        <f>D146*E146</f>
        <v>0</v>
      </c>
      <c r="G146" s="61"/>
      <c r="H146" s="98"/>
    </row>
    <row r="147" spans="1:8" s="2" customFormat="1" ht="12.75">
      <c r="A147" s="17"/>
      <c r="B147" s="30"/>
      <c r="C147" s="31"/>
      <c r="D147" s="63"/>
      <c r="E147" s="212"/>
      <c r="F147" s="61"/>
      <c r="G147" s="61"/>
      <c r="H147" s="98"/>
    </row>
    <row r="148" spans="1:8" s="78" customFormat="1" ht="51" customHeight="1">
      <c r="A148" s="111" t="s">
        <v>137</v>
      </c>
      <c r="B148" s="105" t="s">
        <v>166</v>
      </c>
      <c r="C148" s="7" t="s">
        <v>0</v>
      </c>
      <c r="D148" s="61">
        <v>66</v>
      </c>
      <c r="E148" s="227">
        <v>0</v>
      </c>
      <c r="F148" s="112">
        <f>D148*E148</f>
        <v>0</v>
      </c>
      <c r="G148" s="60"/>
      <c r="H148" s="101"/>
    </row>
    <row r="149" spans="1:8" s="78" customFormat="1" ht="12.75">
      <c r="A149" s="28"/>
      <c r="B149" s="26"/>
      <c r="C149" s="12"/>
      <c r="D149" s="82"/>
      <c r="E149" s="215"/>
      <c r="F149" s="60"/>
      <c r="G149" s="60"/>
      <c r="H149" s="101"/>
    </row>
    <row r="150" spans="1:8" s="2" customFormat="1" ht="51">
      <c r="A150" s="17" t="s">
        <v>138</v>
      </c>
      <c r="B150" s="21" t="s">
        <v>167</v>
      </c>
      <c r="C150" s="7" t="s">
        <v>8</v>
      </c>
      <c r="D150" s="63">
        <v>104</v>
      </c>
      <c r="E150" s="212">
        <v>0</v>
      </c>
      <c r="F150" s="61">
        <f>D150*E150</f>
        <v>0</v>
      </c>
      <c r="G150" s="61"/>
      <c r="H150" s="99"/>
    </row>
    <row r="151" spans="1:8" s="2" customFormat="1" ht="12.75">
      <c r="A151" s="17"/>
      <c r="B151" s="21"/>
      <c r="C151" s="7"/>
      <c r="D151" s="63"/>
      <c r="E151" s="212"/>
      <c r="F151" s="61"/>
      <c r="G151" s="61"/>
      <c r="H151" s="99"/>
    </row>
    <row r="152" spans="1:8" s="2" customFormat="1" ht="38.25">
      <c r="A152" s="17" t="s">
        <v>139</v>
      </c>
      <c r="B152" s="105" t="s">
        <v>158</v>
      </c>
      <c r="C152" s="7" t="s">
        <v>0</v>
      </c>
      <c r="D152" s="63">
        <v>316</v>
      </c>
      <c r="E152" s="212">
        <v>0</v>
      </c>
      <c r="F152" s="61">
        <f>D152*E152</f>
        <v>0</v>
      </c>
      <c r="G152" s="61"/>
      <c r="H152" s="99"/>
    </row>
    <row r="153" spans="1:8" s="2" customFormat="1" ht="12.75">
      <c r="A153" s="17"/>
      <c r="B153" s="21"/>
      <c r="C153" s="7"/>
      <c r="D153" s="63"/>
      <c r="E153" s="212"/>
      <c r="F153" s="61"/>
      <c r="G153" s="61"/>
      <c r="H153" s="99"/>
    </row>
    <row r="154" spans="1:8" s="2" customFormat="1" ht="51">
      <c r="A154" s="17" t="s">
        <v>140</v>
      </c>
      <c r="B154" s="21" t="s">
        <v>128</v>
      </c>
      <c r="C154" s="7" t="s">
        <v>8</v>
      </c>
      <c r="D154" s="63">
        <v>33</v>
      </c>
      <c r="E154" s="212">
        <v>0</v>
      </c>
      <c r="F154" s="61">
        <f>D154*E154</f>
        <v>0</v>
      </c>
      <c r="G154" s="61"/>
      <c r="H154" s="99"/>
    </row>
    <row r="155" spans="1:8" s="2" customFormat="1" ht="12.75">
      <c r="A155" s="17"/>
      <c r="B155" s="30"/>
      <c r="C155" s="31"/>
      <c r="D155" s="63"/>
      <c r="E155" s="212"/>
      <c r="F155" s="61"/>
      <c r="G155" s="61"/>
      <c r="H155" s="98"/>
    </row>
    <row r="156" spans="1:8" s="2" customFormat="1" ht="38.25" customHeight="1">
      <c r="A156" s="17" t="s">
        <v>141</v>
      </c>
      <c r="B156" s="30" t="s">
        <v>70</v>
      </c>
      <c r="C156" s="7" t="s">
        <v>22</v>
      </c>
      <c r="D156" s="63">
        <v>13</v>
      </c>
      <c r="E156" s="212">
        <v>0</v>
      </c>
      <c r="F156" s="61">
        <f>D156*E156</f>
        <v>0</v>
      </c>
      <c r="G156" s="61"/>
      <c r="H156" s="99"/>
    </row>
    <row r="157" spans="1:8" s="43" customFormat="1" ht="15">
      <c r="A157" s="84"/>
      <c r="B157" s="85"/>
      <c r="C157" s="86"/>
      <c r="D157" s="87"/>
      <c r="E157" s="220"/>
      <c r="F157" s="83"/>
      <c r="G157" s="61"/>
      <c r="H157" s="96"/>
    </row>
    <row r="158" spans="1:8" s="43" customFormat="1" ht="15">
      <c r="A158" s="17"/>
      <c r="B158" s="30"/>
      <c r="C158" s="31"/>
      <c r="D158" s="80"/>
      <c r="E158" s="212"/>
      <c r="F158" s="61"/>
      <c r="G158" s="61"/>
      <c r="H158" s="96"/>
    </row>
    <row r="159" spans="1:8" s="43" customFormat="1" ht="15">
      <c r="A159" s="17"/>
      <c r="B159" s="30"/>
      <c r="C159" s="31"/>
      <c r="D159" s="80"/>
      <c r="E159" s="215" t="s">
        <v>12</v>
      </c>
      <c r="F159" s="60">
        <f>SUM(F114:F156)</f>
        <v>0</v>
      </c>
      <c r="G159" s="60"/>
      <c r="H159" s="96"/>
    </row>
    <row r="160" spans="1:8" s="43" customFormat="1" ht="15">
      <c r="A160" s="17"/>
      <c r="B160" s="30"/>
      <c r="C160" s="31"/>
      <c r="D160" s="80"/>
      <c r="E160" s="215"/>
      <c r="F160" s="60"/>
      <c r="G160" s="60"/>
      <c r="H160" s="96"/>
    </row>
    <row r="161" spans="1:8" s="43" customFormat="1" ht="15">
      <c r="A161" s="17"/>
      <c r="B161" s="30"/>
      <c r="C161" s="31"/>
      <c r="D161" s="80"/>
      <c r="E161" s="215"/>
      <c r="F161" s="60"/>
      <c r="G161" s="60"/>
      <c r="H161" s="96"/>
    </row>
    <row r="162" spans="1:8" s="43" customFormat="1" ht="15">
      <c r="A162" s="17"/>
      <c r="B162" s="30"/>
      <c r="C162" s="31"/>
      <c r="D162" s="80"/>
      <c r="E162" s="215"/>
      <c r="F162" s="60"/>
      <c r="G162" s="60"/>
      <c r="H162" s="96"/>
    </row>
    <row r="163" spans="1:8" ht="12.75">
      <c r="A163" s="115" t="s">
        <v>82</v>
      </c>
      <c r="B163" s="6"/>
      <c r="C163" s="7"/>
      <c r="D163" s="114"/>
      <c r="E163" s="211"/>
      <c r="F163" s="114"/>
      <c r="G163"/>
      <c r="H163"/>
    </row>
    <row r="164" spans="1:8" ht="12.75">
      <c r="A164" s="116"/>
      <c r="B164" s="6"/>
      <c r="C164" s="7"/>
      <c r="D164" s="114"/>
      <c r="E164" s="228"/>
      <c r="F164" s="117"/>
      <c r="G164"/>
      <c r="H164"/>
    </row>
    <row r="165" spans="1:8" ht="12.75">
      <c r="A165" s="118" t="s">
        <v>83</v>
      </c>
      <c r="B165" s="118" t="s">
        <v>2</v>
      </c>
      <c r="C165" s="118" t="s">
        <v>5</v>
      </c>
      <c r="D165" s="118" t="s">
        <v>7</v>
      </c>
      <c r="E165" s="229" t="s">
        <v>3</v>
      </c>
      <c r="F165" s="118" t="s">
        <v>84</v>
      </c>
      <c r="G165"/>
      <c r="H165"/>
    </row>
    <row r="166" spans="1:8" ht="12.75">
      <c r="A166" s="116"/>
      <c r="B166" s="6"/>
      <c r="C166" s="7"/>
      <c r="D166" s="114"/>
      <c r="E166" s="228"/>
      <c r="F166" s="117"/>
      <c r="G166"/>
      <c r="H166"/>
    </row>
    <row r="167" spans="1:8" ht="76.5">
      <c r="A167" s="17" t="s">
        <v>45</v>
      </c>
      <c r="B167" s="30" t="s">
        <v>151</v>
      </c>
      <c r="C167" s="119" t="s">
        <v>22</v>
      </c>
      <c r="D167" s="120">
        <v>12</v>
      </c>
      <c r="E167" s="230">
        <v>0</v>
      </c>
      <c r="F167" s="120">
        <f>D167*E167</f>
        <v>0</v>
      </c>
      <c r="G167"/>
      <c r="H167"/>
    </row>
    <row r="168" spans="1:8" ht="12.75">
      <c r="A168" s="116"/>
      <c r="B168" s="6"/>
      <c r="C168" s="7"/>
      <c r="D168" s="114"/>
      <c r="E168" s="228"/>
      <c r="F168" s="117"/>
      <c r="G168"/>
      <c r="H168"/>
    </row>
    <row r="169" spans="1:8" ht="51">
      <c r="A169" s="17" t="s">
        <v>47</v>
      </c>
      <c r="B169" s="30" t="s">
        <v>90</v>
      </c>
      <c r="C169" s="7" t="s">
        <v>22</v>
      </c>
      <c r="D169" s="108">
        <v>4</v>
      </c>
      <c r="E169" s="223">
        <v>0</v>
      </c>
      <c r="F169" s="108">
        <f>D169*E169</f>
        <v>0</v>
      </c>
      <c r="G169"/>
      <c r="H169"/>
    </row>
    <row r="170" spans="1:8" ht="12.75">
      <c r="A170" s="116"/>
      <c r="B170" s="6"/>
      <c r="C170" s="7"/>
      <c r="D170" s="114"/>
      <c r="E170" s="228"/>
      <c r="F170" s="117"/>
      <c r="G170"/>
      <c r="H170"/>
    </row>
    <row r="171" spans="1:8" ht="51">
      <c r="A171" s="17" t="s">
        <v>86</v>
      </c>
      <c r="B171" s="30" t="s">
        <v>91</v>
      </c>
      <c r="C171" s="7" t="s">
        <v>22</v>
      </c>
      <c r="D171" s="108">
        <v>2</v>
      </c>
      <c r="E171" s="223">
        <v>0</v>
      </c>
      <c r="F171" s="108">
        <f>D171*E171</f>
        <v>0</v>
      </c>
      <c r="G171"/>
      <c r="H171"/>
    </row>
    <row r="172" spans="1:8" ht="12.75">
      <c r="A172" s="116"/>
      <c r="B172" s="6"/>
      <c r="C172" s="7"/>
      <c r="D172" s="114"/>
      <c r="E172" s="228"/>
      <c r="F172" s="117"/>
      <c r="G172"/>
      <c r="H172"/>
    </row>
    <row r="173" spans="1:8" ht="51">
      <c r="A173" s="17" t="s">
        <v>87</v>
      </c>
      <c r="B173" s="30" t="s">
        <v>92</v>
      </c>
      <c r="C173" s="7" t="s">
        <v>22</v>
      </c>
      <c r="D173" s="108">
        <v>2</v>
      </c>
      <c r="E173" s="223">
        <v>0</v>
      </c>
      <c r="F173" s="108">
        <f>D173*E173</f>
        <v>0</v>
      </c>
      <c r="G173"/>
      <c r="H173"/>
    </row>
    <row r="174" spans="1:8" ht="12.75">
      <c r="A174" s="116"/>
      <c r="B174" s="6"/>
      <c r="C174" s="7"/>
      <c r="D174" s="114"/>
      <c r="E174" s="228"/>
      <c r="F174" s="117"/>
      <c r="G174"/>
      <c r="H174"/>
    </row>
    <row r="175" spans="1:8" ht="51">
      <c r="A175" s="17" t="s">
        <v>88</v>
      </c>
      <c r="B175" s="30" t="s">
        <v>152</v>
      </c>
      <c r="C175" s="7" t="s">
        <v>22</v>
      </c>
      <c r="D175" s="108">
        <v>8</v>
      </c>
      <c r="E175" s="223">
        <v>0</v>
      </c>
      <c r="F175" s="108">
        <f>D175*E175</f>
        <v>0</v>
      </c>
      <c r="G175"/>
      <c r="H175"/>
    </row>
    <row r="176" spans="1:8" ht="12.75">
      <c r="A176" s="116"/>
      <c r="B176" s="6"/>
      <c r="C176" s="7"/>
      <c r="D176" s="114"/>
      <c r="E176" s="228"/>
      <c r="F176" s="117"/>
      <c r="G176"/>
      <c r="H176"/>
    </row>
    <row r="177" spans="1:8" ht="63.75">
      <c r="A177" s="16" t="s">
        <v>89</v>
      </c>
      <c r="B177" s="21" t="s">
        <v>153</v>
      </c>
      <c r="C177" s="103" t="s">
        <v>8</v>
      </c>
      <c r="D177" s="114">
        <v>135</v>
      </c>
      <c r="E177" s="211">
        <v>0</v>
      </c>
      <c r="F177" s="114">
        <f>D177*E177</f>
        <v>0</v>
      </c>
      <c r="G177"/>
      <c r="H177"/>
    </row>
    <row r="178" spans="2:8" ht="12.75">
      <c r="B178" s="21"/>
      <c r="C178" s="7"/>
      <c r="D178" s="114"/>
      <c r="E178" s="211"/>
      <c r="F178" s="114"/>
      <c r="G178"/>
      <c r="H178"/>
    </row>
    <row r="179" spans="1:8" ht="63.75">
      <c r="A179" s="16" t="s">
        <v>143</v>
      </c>
      <c r="B179" s="21" t="s">
        <v>155</v>
      </c>
      <c r="C179" s="103" t="s">
        <v>8</v>
      </c>
      <c r="D179" s="114">
        <v>12</v>
      </c>
      <c r="E179" s="211">
        <v>0</v>
      </c>
      <c r="F179" s="114">
        <f>D179*E179</f>
        <v>0</v>
      </c>
      <c r="G179"/>
      <c r="H179"/>
    </row>
    <row r="180" spans="2:8" ht="12.75">
      <c r="B180" s="21"/>
      <c r="C180" s="7"/>
      <c r="D180" s="114"/>
      <c r="E180" s="211"/>
      <c r="F180" s="114"/>
      <c r="G180"/>
      <c r="H180"/>
    </row>
    <row r="181" spans="1:8" ht="63.75">
      <c r="A181" s="16" t="s">
        <v>144</v>
      </c>
      <c r="B181" s="21" t="s">
        <v>154</v>
      </c>
      <c r="C181" s="103" t="s">
        <v>8</v>
      </c>
      <c r="D181" s="114">
        <v>16</v>
      </c>
      <c r="E181" s="211">
        <v>0</v>
      </c>
      <c r="F181" s="114">
        <f>D181*E181</f>
        <v>0</v>
      </c>
      <c r="G181"/>
      <c r="H181"/>
    </row>
    <row r="182" spans="1:8" ht="12.75">
      <c r="A182" s="109"/>
      <c r="B182" s="21"/>
      <c r="C182" s="7"/>
      <c r="D182" s="114" t="s">
        <v>142</v>
      </c>
      <c r="E182" s="211"/>
      <c r="F182" s="114"/>
      <c r="G182"/>
      <c r="H182"/>
    </row>
    <row r="183" spans="1:8" ht="63.75">
      <c r="A183" s="16" t="s">
        <v>145</v>
      </c>
      <c r="B183" s="21" t="s">
        <v>85</v>
      </c>
      <c r="C183" s="103" t="s">
        <v>8</v>
      </c>
      <c r="D183" s="114">
        <v>102</v>
      </c>
      <c r="E183" s="211">
        <v>0</v>
      </c>
      <c r="F183" s="114">
        <f>D183*E183</f>
        <v>0</v>
      </c>
      <c r="G183"/>
      <c r="H183"/>
    </row>
    <row r="184" spans="2:8" ht="12.75">
      <c r="B184" s="21"/>
      <c r="C184" s="103"/>
      <c r="D184" s="114"/>
      <c r="E184" s="211"/>
      <c r="F184" s="114"/>
      <c r="G184"/>
      <c r="H184"/>
    </row>
    <row r="185" spans="1:8" ht="51">
      <c r="A185" s="16" t="s">
        <v>146</v>
      </c>
      <c r="B185" s="21" t="s">
        <v>157</v>
      </c>
      <c r="C185" s="7" t="s">
        <v>0</v>
      </c>
      <c r="D185" s="114">
        <v>27</v>
      </c>
      <c r="E185" s="211">
        <v>0</v>
      </c>
      <c r="F185" s="114">
        <f>D185*E185</f>
        <v>0</v>
      </c>
      <c r="G185"/>
      <c r="H185"/>
    </row>
    <row r="186" spans="2:8" ht="12.75">
      <c r="B186" s="21"/>
      <c r="C186" s="103"/>
      <c r="D186" s="114"/>
      <c r="E186" s="211"/>
      <c r="F186" s="114"/>
      <c r="G186"/>
      <c r="H186"/>
    </row>
    <row r="187" spans="1:8" ht="51">
      <c r="A187" s="16" t="s">
        <v>147</v>
      </c>
      <c r="B187" s="21" t="s">
        <v>93</v>
      </c>
      <c r="C187" s="103" t="s">
        <v>8</v>
      </c>
      <c r="D187" s="114">
        <v>21</v>
      </c>
      <c r="E187" s="211">
        <v>0</v>
      </c>
      <c r="F187" s="114">
        <f>D187*E187</f>
        <v>0</v>
      </c>
      <c r="G187"/>
      <c r="H187"/>
    </row>
    <row r="188" spans="1:8" ht="12.75">
      <c r="A188" s="109"/>
      <c r="B188" s="21"/>
      <c r="C188" s="7"/>
      <c r="D188" s="114"/>
      <c r="E188" s="211"/>
      <c r="F188" s="114"/>
      <c r="G188"/>
      <c r="H188"/>
    </row>
    <row r="189" spans="1:8" ht="38.25">
      <c r="A189" s="16" t="s">
        <v>156</v>
      </c>
      <c r="B189" s="21" t="s">
        <v>94</v>
      </c>
      <c r="C189" s="7" t="s">
        <v>0</v>
      </c>
      <c r="D189" s="114">
        <v>10</v>
      </c>
      <c r="E189" s="211">
        <v>0</v>
      </c>
      <c r="F189" s="114">
        <f>D189*E189</f>
        <v>0</v>
      </c>
      <c r="G189"/>
      <c r="H189"/>
    </row>
    <row r="190" spans="2:8" ht="12.75">
      <c r="B190" s="21"/>
      <c r="C190" s="7"/>
      <c r="D190" s="114"/>
      <c r="E190" s="211"/>
      <c r="F190" s="114"/>
      <c r="G190"/>
      <c r="H190"/>
    </row>
    <row r="191" spans="1:8" ht="63.75">
      <c r="A191" s="16" t="s">
        <v>169</v>
      </c>
      <c r="B191" s="21" t="s">
        <v>170</v>
      </c>
      <c r="C191" s="7" t="s">
        <v>0</v>
      </c>
      <c r="D191" s="114">
        <v>1</v>
      </c>
      <c r="E191" s="211">
        <v>0</v>
      </c>
      <c r="F191" s="114">
        <f>D191*E191</f>
        <v>0</v>
      </c>
      <c r="G191"/>
      <c r="H191"/>
    </row>
    <row r="192" spans="1:8" s="43" customFormat="1" ht="15">
      <c r="A192" s="84"/>
      <c r="B192" s="85"/>
      <c r="C192" s="86"/>
      <c r="D192" s="87"/>
      <c r="E192" s="220"/>
      <c r="F192" s="83"/>
      <c r="G192" s="61"/>
      <c r="H192" s="96"/>
    </row>
    <row r="193" spans="1:8" s="43" customFormat="1" ht="15">
      <c r="A193" s="17"/>
      <c r="B193" s="30"/>
      <c r="C193" s="31"/>
      <c r="D193" s="80"/>
      <c r="E193" s="212"/>
      <c r="F193" s="61"/>
      <c r="G193" s="61"/>
      <c r="H193" s="96"/>
    </row>
    <row r="194" spans="1:8" s="43" customFormat="1" ht="15">
      <c r="A194" s="17"/>
      <c r="B194" s="30"/>
      <c r="C194" s="31"/>
      <c r="D194" s="80"/>
      <c r="E194" s="215" t="s">
        <v>12</v>
      </c>
      <c r="F194" s="60">
        <f>SUM(F167:F191)</f>
        <v>0</v>
      </c>
      <c r="G194" s="60"/>
      <c r="H194" s="96"/>
    </row>
    <row r="195" spans="1:8" s="43" customFormat="1" ht="15">
      <c r="A195" s="17"/>
      <c r="B195" s="30"/>
      <c r="C195" s="31"/>
      <c r="D195" s="80"/>
      <c r="E195" s="215"/>
      <c r="F195" s="60"/>
      <c r="G195" s="60"/>
      <c r="H195" s="96"/>
    </row>
    <row r="196" spans="1:8" s="43" customFormat="1" ht="15">
      <c r="A196" s="17"/>
      <c r="B196" s="30"/>
      <c r="C196" s="31"/>
      <c r="D196" s="80"/>
      <c r="E196" s="215"/>
      <c r="F196" s="60"/>
      <c r="G196" s="60"/>
      <c r="H196" s="96"/>
    </row>
    <row r="197" spans="1:8" s="43" customFormat="1" ht="15">
      <c r="A197" s="17"/>
      <c r="B197" s="30"/>
      <c r="C197" s="31"/>
      <c r="D197" s="82"/>
      <c r="E197" s="215"/>
      <c r="F197" s="60"/>
      <c r="G197" s="60"/>
      <c r="H197" s="96"/>
    </row>
    <row r="198" spans="1:8" s="43" customFormat="1" ht="15">
      <c r="A198" s="15" t="s">
        <v>96</v>
      </c>
      <c r="B198" s="27"/>
      <c r="C198" s="88"/>
      <c r="D198" s="82"/>
      <c r="E198" s="215"/>
      <c r="F198" s="60"/>
      <c r="G198" s="60"/>
      <c r="H198" s="96"/>
    </row>
    <row r="199" spans="1:8" s="43" customFormat="1" ht="15">
      <c r="A199" s="15"/>
      <c r="B199" s="27"/>
      <c r="C199" s="88"/>
      <c r="D199" s="82"/>
      <c r="E199" s="215"/>
      <c r="F199" s="60"/>
      <c r="G199" s="60"/>
      <c r="H199" s="96"/>
    </row>
    <row r="200" spans="1:8" s="43" customFormat="1" ht="15">
      <c r="A200" s="19" t="s">
        <v>13</v>
      </c>
      <c r="B200" s="25" t="s">
        <v>2</v>
      </c>
      <c r="C200" s="11" t="s">
        <v>5</v>
      </c>
      <c r="D200" s="81" t="s">
        <v>7</v>
      </c>
      <c r="E200" s="219" t="s">
        <v>3</v>
      </c>
      <c r="F200" s="67" t="s">
        <v>4</v>
      </c>
      <c r="G200" s="60"/>
      <c r="H200" s="96"/>
    </row>
    <row r="201" spans="1:8" s="43" customFormat="1" ht="15">
      <c r="A201" s="28"/>
      <c r="B201" s="30"/>
      <c r="C201" s="31"/>
      <c r="D201" s="82"/>
      <c r="E201" s="215"/>
      <c r="F201" s="60"/>
      <c r="G201" s="60"/>
      <c r="H201" s="96"/>
    </row>
    <row r="202" spans="1:8" s="43" customFormat="1" ht="89.25" customHeight="1">
      <c r="A202" s="18" t="s">
        <v>95</v>
      </c>
      <c r="B202" s="121" t="s">
        <v>149</v>
      </c>
      <c r="C202" s="18" t="s">
        <v>22</v>
      </c>
      <c r="D202" s="110">
        <v>2</v>
      </c>
      <c r="E202" s="225">
        <v>0</v>
      </c>
      <c r="F202" s="110">
        <f>D202*E202</f>
        <v>0</v>
      </c>
      <c r="G202" s="61"/>
      <c r="H202" s="96"/>
    </row>
    <row r="203" spans="1:8" s="43" customFormat="1" ht="15">
      <c r="A203" s="28"/>
      <c r="B203" s="30"/>
      <c r="C203" s="31"/>
      <c r="D203" s="82"/>
      <c r="E203" s="215"/>
      <c r="F203" s="60"/>
      <c r="G203" s="60"/>
      <c r="H203" s="96"/>
    </row>
    <row r="204" spans="1:8" s="43" customFormat="1" ht="38.25" customHeight="1">
      <c r="A204" s="18" t="s">
        <v>97</v>
      </c>
      <c r="B204" s="121" t="s">
        <v>171</v>
      </c>
      <c r="C204" s="18" t="s">
        <v>23</v>
      </c>
      <c r="D204" s="110">
        <v>1</v>
      </c>
      <c r="E204" s="225">
        <v>0</v>
      </c>
      <c r="F204" s="110">
        <f>D204*E204</f>
        <v>0</v>
      </c>
      <c r="G204" s="61"/>
      <c r="H204" s="96"/>
    </row>
    <row r="205" spans="1:8" s="43" customFormat="1" ht="15">
      <c r="A205" s="17"/>
      <c r="B205" s="30"/>
      <c r="C205" s="31"/>
      <c r="D205" s="80"/>
      <c r="E205" s="212"/>
      <c r="F205" s="61"/>
      <c r="G205" s="61"/>
      <c r="H205" s="96"/>
    </row>
    <row r="206" spans="1:8" s="43" customFormat="1" ht="15">
      <c r="A206" s="17" t="s">
        <v>148</v>
      </c>
      <c r="B206" s="30" t="s">
        <v>177</v>
      </c>
      <c r="C206" s="7" t="s">
        <v>44</v>
      </c>
      <c r="D206" s="80">
        <v>16</v>
      </c>
      <c r="E206" s="212">
        <v>0</v>
      </c>
      <c r="F206" s="61">
        <f>D206*E206</f>
        <v>0</v>
      </c>
      <c r="G206" s="61"/>
      <c r="H206" s="96"/>
    </row>
    <row r="207" spans="1:8" s="43" customFormat="1" ht="15">
      <c r="A207" s="17"/>
      <c r="B207" s="30"/>
      <c r="C207" s="7"/>
      <c r="D207" s="80"/>
      <c r="E207" s="212"/>
      <c r="F207" s="61"/>
      <c r="G207" s="61"/>
      <c r="H207" s="96"/>
    </row>
    <row r="208" spans="1:8" s="43" customFormat="1" ht="15">
      <c r="A208" s="17" t="s">
        <v>168</v>
      </c>
      <c r="B208" s="30" t="s">
        <v>176</v>
      </c>
      <c r="C208" s="7" t="s">
        <v>44</v>
      </c>
      <c r="D208" s="80">
        <v>8</v>
      </c>
      <c r="E208" s="212">
        <v>0</v>
      </c>
      <c r="F208" s="61">
        <f>D208*E208</f>
        <v>0</v>
      </c>
      <c r="G208" s="61"/>
      <c r="H208" s="96"/>
    </row>
    <row r="209" spans="1:8" s="43" customFormat="1" ht="15">
      <c r="A209" s="17"/>
      <c r="B209" s="30"/>
      <c r="C209" s="7"/>
      <c r="D209" s="80"/>
      <c r="E209" s="212"/>
      <c r="F209" s="61"/>
      <c r="G209" s="61"/>
      <c r="H209" s="96"/>
    </row>
    <row r="210" spans="1:8" s="43" customFormat="1" ht="25.5">
      <c r="A210" s="17" t="s">
        <v>175</v>
      </c>
      <c r="B210" s="121" t="s">
        <v>172</v>
      </c>
      <c r="C210" s="7" t="s">
        <v>22</v>
      </c>
      <c r="D210" s="80">
        <v>1</v>
      </c>
      <c r="E210" s="212">
        <v>0</v>
      </c>
      <c r="F210" s="61">
        <f>D210*E210</f>
        <v>0</v>
      </c>
      <c r="G210" s="61"/>
      <c r="H210" s="96"/>
    </row>
    <row r="211" spans="1:8" s="43" customFormat="1" ht="15">
      <c r="A211" s="84"/>
      <c r="B211" s="85"/>
      <c r="C211" s="86"/>
      <c r="D211" s="87"/>
      <c r="E211" s="89"/>
      <c r="F211" s="89"/>
      <c r="G211" s="60"/>
      <c r="H211" s="96"/>
    </row>
    <row r="212" spans="1:8" s="43" customFormat="1" ht="15">
      <c r="A212" s="17"/>
      <c r="B212" s="30"/>
      <c r="C212" s="31"/>
      <c r="D212" s="80"/>
      <c r="E212" s="60"/>
      <c r="F212" s="60"/>
      <c r="G212" s="60"/>
      <c r="H212" s="96"/>
    </row>
    <row r="213" spans="1:8" s="43" customFormat="1" ht="15">
      <c r="A213" s="17"/>
      <c r="B213" s="30"/>
      <c r="C213" s="31"/>
      <c r="D213" s="82"/>
      <c r="E213" s="60" t="s">
        <v>12</v>
      </c>
      <c r="F213" s="60">
        <f>SUM(F202:F210)</f>
        <v>0</v>
      </c>
      <c r="G213" s="60"/>
      <c r="H213" s="96"/>
    </row>
    <row r="214" spans="1:8" s="43" customFormat="1" ht="15">
      <c r="A214" s="39"/>
      <c r="B214" s="41"/>
      <c r="C214" s="42"/>
      <c r="D214" s="82"/>
      <c r="E214" s="71"/>
      <c r="F214" s="71"/>
      <c r="G214" s="71"/>
      <c r="H214" s="96"/>
    </row>
    <row r="215" spans="1:8" s="43" customFormat="1" ht="15">
      <c r="A215" s="39"/>
      <c r="B215" s="41"/>
      <c r="C215" s="42"/>
      <c r="D215" s="82"/>
      <c r="E215" s="71"/>
      <c r="F215" s="71"/>
      <c r="G215" s="71"/>
      <c r="H215" s="96"/>
    </row>
    <row r="216" spans="1:8" s="35" customFormat="1" ht="12.75">
      <c r="A216" s="44"/>
      <c r="B216" s="33"/>
      <c r="C216" s="45"/>
      <c r="D216" s="79"/>
      <c r="E216" s="70"/>
      <c r="F216" s="70"/>
      <c r="G216" s="70"/>
      <c r="H216" s="40"/>
    </row>
    <row r="217" spans="1:8" s="35" customFormat="1" ht="12.75">
      <c r="A217" s="44"/>
      <c r="B217" s="33"/>
      <c r="C217" s="45"/>
      <c r="D217" s="79"/>
      <c r="E217" s="70"/>
      <c r="F217" s="70"/>
      <c r="G217" s="70"/>
      <c r="H217" s="40"/>
    </row>
    <row r="218" spans="1:8" s="35" customFormat="1" ht="12.75">
      <c r="A218" s="44"/>
      <c r="B218" s="33"/>
      <c r="C218" s="45"/>
      <c r="D218" s="79"/>
      <c r="E218" s="70"/>
      <c r="F218" s="70"/>
      <c r="G218" s="70"/>
      <c r="H218" s="40"/>
    </row>
    <row r="219" spans="1:8" s="48" customFormat="1" ht="18">
      <c r="A219" s="50" t="s">
        <v>43</v>
      </c>
      <c r="B219" s="22"/>
      <c r="C219" s="8"/>
      <c r="D219" s="90"/>
      <c r="E219" s="64"/>
      <c r="F219" s="64"/>
      <c r="G219" s="64"/>
      <c r="H219" s="97"/>
    </row>
    <row r="220" spans="1:8" s="35" customFormat="1" ht="12.75">
      <c r="A220" s="51"/>
      <c r="B220" s="21"/>
      <c r="C220" s="14"/>
      <c r="D220" s="79"/>
      <c r="E220" s="63"/>
      <c r="F220" s="63"/>
      <c r="G220" s="63"/>
      <c r="H220" s="40"/>
    </row>
    <row r="221" spans="1:8" s="35" customFormat="1" ht="12.75">
      <c r="A221" s="51"/>
      <c r="B221" s="21"/>
      <c r="C221" s="14"/>
      <c r="D221" s="79"/>
      <c r="E221" s="63"/>
      <c r="F221" s="63"/>
      <c r="G221" s="63"/>
      <c r="H221" s="40"/>
    </row>
    <row r="222" spans="1:8" s="35" customFormat="1" ht="15.75">
      <c r="A222" s="52" t="s">
        <v>6</v>
      </c>
      <c r="B222" s="27"/>
      <c r="C222" s="14"/>
      <c r="D222" s="79"/>
      <c r="E222" s="63"/>
      <c r="F222" s="65">
        <f>F44</f>
        <v>0</v>
      </c>
      <c r="G222" s="65"/>
      <c r="H222" s="40"/>
    </row>
    <row r="223" spans="1:8" s="35" customFormat="1" ht="15.75">
      <c r="A223" s="52" t="s">
        <v>9</v>
      </c>
      <c r="B223" s="27"/>
      <c r="C223" s="14"/>
      <c r="D223" s="79"/>
      <c r="E223" s="63"/>
      <c r="F223" s="65">
        <f>F67</f>
        <v>0</v>
      </c>
      <c r="G223" s="65"/>
      <c r="H223" s="40"/>
    </row>
    <row r="224" spans="1:8" s="35" customFormat="1" ht="15.75">
      <c r="A224" s="52" t="s">
        <v>17</v>
      </c>
      <c r="B224" s="27"/>
      <c r="C224" s="14"/>
      <c r="D224" s="79"/>
      <c r="E224" s="63"/>
      <c r="F224" s="65">
        <f>F106</f>
        <v>0</v>
      </c>
      <c r="G224" s="65"/>
      <c r="H224" s="40"/>
    </row>
    <row r="225" spans="1:8" s="35" customFormat="1" ht="15.75">
      <c r="A225" s="52" t="s">
        <v>29</v>
      </c>
      <c r="B225" s="27"/>
      <c r="C225" s="14"/>
      <c r="D225" s="79"/>
      <c r="E225" s="63"/>
      <c r="F225" s="65">
        <f>F159</f>
        <v>0</v>
      </c>
      <c r="G225" s="65"/>
      <c r="H225" s="40"/>
    </row>
    <row r="226" spans="1:8" s="35" customFormat="1" ht="15.75">
      <c r="A226" s="52" t="s">
        <v>82</v>
      </c>
      <c r="B226" s="27"/>
      <c r="C226" s="14"/>
      <c r="D226" s="79"/>
      <c r="E226" s="63"/>
      <c r="F226" s="65">
        <f>F194</f>
        <v>0</v>
      </c>
      <c r="G226" s="65"/>
      <c r="H226" s="40"/>
    </row>
    <row r="227" spans="1:8" s="35" customFormat="1" ht="15.75">
      <c r="A227" s="52" t="s">
        <v>96</v>
      </c>
      <c r="B227" s="27"/>
      <c r="C227" s="14"/>
      <c r="D227" s="79"/>
      <c r="E227" s="63"/>
      <c r="F227" s="65">
        <f>F213</f>
        <v>0</v>
      </c>
      <c r="G227" s="65"/>
      <c r="H227" s="40"/>
    </row>
    <row r="228" spans="1:8" s="35" customFormat="1" ht="15.75">
      <c r="A228" s="52" t="s">
        <v>98</v>
      </c>
      <c r="B228" s="27"/>
      <c r="C228" s="14"/>
      <c r="D228" s="79"/>
      <c r="E228" s="63"/>
      <c r="F228" s="65">
        <f>SUM(F222:F226)*0.05</f>
        <v>0</v>
      </c>
      <c r="G228" s="65"/>
      <c r="H228" s="40"/>
    </row>
    <row r="229" spans="1:8" s="35" customFormat="1" ht="16.5" thickBot="1">
      <c r="A229" s="53"/>
      <c r="B229" s="54"/>
      <c r="C229" s="55"/>
      <c r="D229" s="91"/>
      <c r="E229" s="72"/>
      <c r="F229" s="76"/>
      <c r="G229" s="77"/>
      <c r="H229" s="40"/>
    </row>
    <row r="230" spans="1:8" s="35" customFormat="1" ht="15.75">
      <c r="A230" s="56"/>
      <c r="B230" s="58"/>
      <c r="C230" s="31"/>
      <c r="D230" s="79"/>
      <c r="E230" s="63"/>
      <c r="F230" s="77"/>
      <c r="G230" s="77"/>
      <c r="H230" s="40"/>
    </row>
    <row r="231" spans="1:8" s="35" customFormat="1" ht="15.75">
      <c r="A231" s="59" t="s">
        <v>16</v>
      </c>
      <c r="B231" s="27"/>
      <c r="C231" s="14"/>
      <c r="D231" s="79"/>
      <c r="E231" s="73"/>
      <c r="F231" s="65">
        <f>SUM(F222:F228)</f>
        <v>0</v>
      </c>
      <c r="G231" s="65"/>
      <c r="H231" s="40"/>
    </row>
    <row r="232" spans="1:8" s="35" customFormat="1" ht="15.75">
      <c r="A232" s="51"/>
      <c r="B232" s="27"/>
      <c r="C232" s="14"/>
      <c r="D232" s="79"/>
      <c r="E232" s="73"/>
      <c r="F232" s="63"/>
      <c r="G232" s="63"/>
      <c r="H232" s="40"/>
    </row>
    <row r="233" spans="1:8" s="35" customFormat="1" ht="12.75">
      <c r="A233" s="16"/>
      <c r="B233" s="21"/>
      <c r="C233" s="14"/>
      <c r="D233" s="79"/>
      <c r="E233" s="63"/>
      <c r="F233" s="63"/>
      <c r="G233" s="63"/>
      <c r="H233" s="40"/>
    </row>
  </sheetData>
  <sheetProtection password="C935" sheet="1" formatCells="0" formatColumns="0" formatRows="0" sort="0" autoFilter="0" pivotTables="0"/>
  <printOptions/>
  <pageMargins left="0.984251968503937" right="0.7480314960629921" top="0.984251968503937" bottom="0.984251968503937" header="0.5118110236220472" footer="0"/>
  <pageSetup horizontalDpi="300" verticalDpi="300" orientation="portrait" paperSize="9" r:id="rId1"/>
  <headerFooter alignWithMargins="0">
    <oddHeader>&amp;R&amp;8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43">
      <selection activeCell="F62" sqref="F62"/>
    </sheetView>
  </sheetViews>
  <sheetFormatPr defaultColWidth="9.140625" defaultRowHeight="12.75"/>
  <cols>
    <col min="1" max="1" width="3.00390625" style="135" bestFit="1" customWidth="1"/>
    <col min="2" max="2" width="46.8515625" style="137" customWidth="1"/>
    <col min="3" max="3" width="6.140625" style="137" bestFit="1" customWidth="1"/>
    <col min="4" max="4" width="6.57421875" style="138" customWidth="1"/>
    <col min="5" max="6" width="14.7109375" style="139" customWidth="1"/>
    <col min="7" max="7" width="16.28125" style="140" bestFit="1" customWidth="1"/>
    <col min="8" max="8" width="12.7109375" style="140" bestFit="1" customWidth="1"/>
    <col min="9" max="16384" width="9.140625" style="140" customWidth="1"/>
  </cols>
  <sheetData>
    <row r="2" ht="15.75">
      <c r="B2" s="136" t="s">
        <v>188</v>
      </c>
    </row>
    <row r="3" ht="15.75">
      <c r="B3" s="136"/>
    </row>
    <row r="4" spans="2:3" ht="12.75">
      <c r="B4" s="141" t="s">
        <v>189</v>
      </c>
      <c r="C4" s="142"/>
    </row>
    <row r="5" spans="2:3" ht="12.75">
      <c r="B5" s="141"/>
      <c r="C5" s="142"/>
    </row>
    <row r="6" spans="1:6" s="148" customFormat="1" ht="12.75">
      <c r="A6" s="143">
        <v>1</v>
      </c>
      <c r="B6" s="144" t="s">
        <v>190</v>
      </c>
      <c r="C6" s="145" t="s">
        <v>191</v>
      </c>
      <c r="D6" s="146">
        <v>280</v>
      </c>
      <c r="E6" s="185">
        <v>0</v>
      </c>
      <c r="F6" s="147">
        <f>D6*E6</f>
        <v>0</v>
      </c>
    </row>
    <row r="7" ht="12.75">
      <c r="E7" s="185"/>
    </row>
    <row r="8" spans="1:8" s="148" customFormat="1" ht="76.5">
      <c r="A8" s="143">
        <v>2</v>
      </c>
      <c r="B8" s="144" t="s">
        <v>192</v>
      </c>
      <c r="C8" s="145" t="s">
        <v>191</v>
      </c>
      <c r="D8" s="146">
        <v>280</v>
      </c>
      <c r="E8" s="185">
        <v>0</v>
      </c>
      <c r="F8" s="147">
        <f>D8*E8</f>
        <v>0</v>
      </c>
      <c r="H8" s="149"/>
    </row>
    <row r="9" spans="1:8" s="148" customFormat="1" ht="12.75">
      <c r="A9" s="143"/>
      <c r="B9" s="144"/>
      <c r="C9" s="145"/>
      <c r="D9" s="146"/>
      <c r="E9" s="185"/>
      <c r="F9" s="147"/>
      <c r="H9" s="149"/>
    </row>
    <row r="10" spans="1:8" s="148" customFormat="1" ht="25.5">
      <c r="A10" s="143">
        <v>3</v>
      </c>
      <c r="B10" s="150" t="s">
        <v>193</v>
      </c>
      <c r="C10" s="145" t="s">
        <v>191</v>
      </c>
      <c r="D10" s="146">
        <v>280</v>
      </c>
      <c r="E10" s="185">
        <v>0</v>
      </c>
      <c r="F10" s="147">
        <f>D10*E10</f>
        <v>0</v>
      </c>
      <c r="H10" s="149"/>
    </row>
    <row r="11" spans="1:6" s="148" customFormat="1" ht="12.75">
      <c r="A11" s="143"/>
      <c r="B11" s="151"/>
      <c r="C11" s="145"/>
      <c r="D11" s="146"/>
      <c r="E11" s="185"/>
      <c r="F11" s="147"/>
    </row>
    <row r="12" spans="1:8" s="148" customFormat="1" ht="25.5">
      <c r="A12" s="143">
        <v>4</v>
      </c>
      <c r="B12" s="144" t="s">
        <v>194</v>
      </c>
      <c r="C12" s="145" t="s">
        <v>191</v>
      </c>
      <c r="D12" s="146">
        <v>280</v>
      </c>
      <c r="E12" s="185">
        <v>0</v>
      </c>
      <c r="F12" s="147">
        <f>D12*E12</f>
        <v>0</v>
      </c>
      <c r="H12" s="149"/>
    </row>
    <row r="13" spans="1:6" s="152" customFormat="1" ht="12.75">
      <c r="A13" s="143"/>
      <c r="B13" s="144"/>
      <c r="C13" s="145"/>
      <c r="D13" s="146"/>
      <c r="E13" s="185"/>
      <c r="F13" s="147"/>
    </row>
    <row r="14" spans="1:6" s="152" customFormat="1" ht="51">
      <c r="A14" s="143">
        <v>5</v>
      </c>
      <c r="B14" s="153" t="s">
        <v>195</v>
      </c>
      <c r="C14" s="145" t="s">
        <v>22</v>
      </c>
      <c r="D14" s="146">
        <v>10</v>
      </c>
      <c r="E14" s="185">
        <v>0</v>
      </c>
      <c r="F14" s="147">
        <f>D14*E14</f>
        <v>0</v>
      </c>
    </row>
    <row r="15" spans="1:8" s="148" customFormat="1" ht="12.75">
      <c r="A15" s="143"/>
      <c r="B15" s="150"/>
      <c r="C15" s="145"/>
      <c r="D15" s="146"/>
      <c r="E15" s="185"/>
      <c r="F15" s="147"/>
      <c r="H15" s="149"/>
    </row>
    <row r="16" spans="1:6" s="148" customFormat="1" ht="51">
      <c r="A16" s="143">
        <v>6</v>
      </c>
      <c r="B16" s="144" t="s">
        <v>196</v>
      </c>
      <c r="C16" s="145" t="s">
        <v>191</v>
      </c>
      <c r="D16" s="146">
        <v>280</v>
      </c>
      <c r="E16" s="185">
        <v>0</v>
      </c>
      <c r="F16" s="147">
        <f>D16*E16</f>
        <v>0</v>
      </c>
    </row>
    <row r="17" spans="1:6" s="148" customFormat="1" ht="12.75">
      <c r="A17" s="143"/>
      <c r="B17" s="144"/>
      <c r="C17" s="145"/>
      <c r="D17" s="146"/>
      <c r="E17" s="185"/>
      <c r="F17" s="147"/>
    </row>
    <row r="18" spans="1:6" s="148" customFormat="1" ht="38.25">
      <c r="A18" s="143">
        <v>7</v>
      </c>
      <c r="B18" s="144" t="s">
        <v>197</v>
      </c>
      <c r="C18" s="145" t="s">
        <v>22</v>
      </c>
      <c r="D18" s="146">
        <v>4</v>
      </c>
      <c r="E18" s="185">
        <v>0</v>
      </c>
      <c r="F18" s="147">
        <f>D18*E18</f>
        <v>0</v>
      </c>
    </row>
    <row r="19" spans="1:6" s="148" customFormat="1" ht="12.75">
      <c r="A19" s="143"/>
      <c r="B19" s="151"/>
      <c r="C19" s="145"/>
      <c r="D19" s="146"/>
      <c r="E19" s="185"/>
      <c r="F19" s="147"/>
    </row>
    <row r="20" spans="1:6" s="159" customFormat="1" ht="12.75">
      <c r="A20" s="154"/>
      <c r="B20" s="155" t="s">
        <v>198</v>
      </c>
      <c r="C20" s="156"/>
      <c r="D20" s="157"/>
      <c r="E20" s="186"/>
      <c r="F20" s="158">
        <f>SUM(F6:F19)</f>
        <v>0</v>
      </c>
    </row>
    <row r="21" spans="1:6" s="159" customFormat="1" ht="12.75">
      <c r="A21" s="154"/>
      <c r="B21" s="155"/>
      <c r="C21" s="160"/>
      <c r="D21" s="161"/>
      <c r="E21" s="187"/>
      <c r="F21" s="162"/>
    </row>
    <row r="22" spans="2:5" ht="12.75">
      <c r="B22" s="141" t="s">
        <v>199</v>
      </c>
      <c r="C22" s="142"/>
      <c r="E22" s="188"/>
    </row>
    <row r="23" spans="2:5" ht="12.75">
      <c r="B23" s="141"/>
      <c r="C23" s="142"/>
      <c r="E23" s="188"/>
    </row>
    <row r="24" spans="1:6" ht="38.25">
      <c r="A24" s="143">
        <v>1</v>
      </c>
      <c r="B24" s="144" t="s">
        <v>200</v>
      </c>
      <c r="C24" s="145" t="s">
        <v>22</v>
      </c>
      <c r="D24" s="146">
        <v>10</v>
      </c>
      <c r="E24" s="185">
        <v>0</v>
      </c>
      <c r="F24" s="147">
        <f>D24*E24</f>
        <v>0</v>
      </c>
    </row>
    <row r="25" spans="1:6" ht="12.75">
      <c r="A25" s="143"/>
      <c r="B25" s="144"/>
      <c r="C25" s="145"/>
      <c r="D25" s="146"/>
      <c r="E25" s="185"/>
      <c r="F25" s="147"/>
    </row>
    <row r="26" spans="1:6" s="148" customFormat="1" ht="38.25">
      <c r="A26" s="163">
        <v>2</v>
      </c>
      <c r="B26" s="144" t="s">
        <v>201</v>
      </c>
      <c r="C26" s="145" t="s">
        <v>22</v>
      </c>
      <c r="D26" s="146">
        <v>10</v>
      </c>
      <c r="E26" s="185">
        <v>0</v>
      </c>
      <c r="F26" s="147">
        <f>D26*E26</f>
        <v>0</v>
      </c>
    </row>
    <row r="27" spans="1:6" s="148" customFormat="1" ht="12.75">
      <c r="A27" s="163"/>
      <c r="B27" s="144"/>
      <c r="C27" s="145"/>
      <c r="D27" s="146"/>
      <c r="E27" s="185"/>
      <c r="F27" s="147"/>
    </row>
    <row r="28" spans="1:6" s="148" customFormat="1" ht="51">
      <c r="A28" s="143">
        <v>3</v>
      </c>
      <c r="B28" s="150" t="s">
        <v>202</v>
      </c>
      <c r="C28" s="145" t="s">
        <v>22</v>
      </c>
      <c r="D28" s="146">
        <v>12</v>
      </c>
      <c r="E28" s="185">
        <v>0</v>
      </c>
      <c r="F28" s="147">
        <f>D28*E28</f>
        <v>0</v>
      </c>
    </row>
    <row r="29" spans="1:6" s="148" customFormat="1" ht="12.75">
      <c r="A29" s="143"/>
      <c r="B29" s="150"/>
      <c r="C29" s="145"/>
      <c r="D29" s="146"/>
      <c r="E29" s="185"/>
      <c r="F29" s="147"/>
    </row>
    <row r="30" spans="1:6" s="148" customFormat="1" ht="51">
      <c r="A30" s="143">
        <v>4</v>
      </c>
      <c r="B30" s="150" t="s">
        <v>203</v>
      </c>
      <c r="C30" s="145" t="s">
        <v>22</v>
      </c>
      <c r="D30" s="146">
        <v>4</v>
      </c>
      <c r="E30" s="185">
        <v>0</v>
      </c>
      <c r="F30" s="147">
        <f>D30*E30</f>
        <v>0</v>
      </c>
    </row>
    <row r="31" spans="1:6" s="148" customFormat="1" ht="12.75">
      <c r="A31" s="143"/>
      <c r="B31" s="150"/>
      <c r="C31" s="145"/>
      <c r="D31" s="146"/>
      <c r="E31" s="185"/>
      <c r="F31" s="147"/>
    </row>
    <row r="32" spans="1:6" s="148" customFormat="1" ht="12.75">
      <c r="A32" s="143">
        <v>5</v>
      </c>
      <c r="B32" s="144" t="s">
        <v>204</v>
      </c>
      <c r="C32" s="145" t="s">
        <v>22</v>
      </c>
      <c r="D32" s="146">
        <v>16</v>
      </c>
      <c r="E32" s="185">
        <v>0</v>
      </c>
      <c r="F32" s="147">
        <f>D32*E32</f>
        <v>0</v>
      </c>
    </row>
    <row r="33" spans="1:8" ht="12.75">
      <c r="A33" s="163"/>
      <c r="B33" s="144"/>
      <c r="C33" s="164"/>
      <c r="E33" s="188"/>
      <c r="H33" s="165"/>
    </row>
    <row r="34" spans="1:8" ht="26.25" customHeight="1">
      <c r="A34" s="163">
        <v>6</v>
      </c>
      <c r="B34" s="144" t="s">
        <v>205</v>
      </c>
      <c r="C34" s="164" t="s">
        <v>22</v>
      </c>
      <c r="D34" s="138">
        <v>10</v>
      </c>
      <c r="E34" s="188">
        <v>0</v>
      </c>
      <c r="F34" s="139">
        <f>D34*E34</f>
        <v>0</v>
      </c>
      <c r="H34" s="165"/>
    </row>
    <row r="35" spans="1:6" ht="12.75">
      <c r="A35" s="163"/>
      <c r="B35" s="144"/>
      <c r="C35" s="164"/>
      <c r="E35" s="185"/>
      <c r="F35" s="147"/>
    </row>
    <row r="36" spans="1:6" ht="37.5" customHeight="1">
      <c r="A36" s="163">
        <v>7</v>
      </c>
      <c r="B36" s="144" t="s">
        <v>206</v>
      </c>
      <c r="C36" s="164" t="s">
        <v>191</v>
      </c>
      <c r="D36" s="138">
        <v>350</v>
      </c>
      <c r="E36" s="188">
        <v>0</v>
      </c>
      <c r="F36" s="139">
        <f>D36*E36</f>
        <v>0</v>
      </c>
    </row>
    <row r="37" spans="1:6" ht="12.75">
      <c r="A37" s="163"/>
      <c r="B37" s="144"/>
      <c r="C37" s="164"/>
      <c r="E37" s="185"/>
      <c r="F37" s="147"/>
    </row>
    <row r="38" spans="1:6" s="148" customFormat="1" ht="12.75">
      <c r="A38" s="163">
        <v>8</v>
      </c>
      <c r="B38" s="144" t="s">
        <v>207</v>
      </c>
      <c r="C38" s="145" t="s">
        <v>22</v>
      </c>
      <c r="D38" s="146">
        <v>22</v>
      </c>
      <c r="E38" s="185">
        <v>0</v>
      </c>
      <c r="F38" s="147">
        <f>D38*E38</f>
        <v>0</v>
      </c>
    </row>
    <row r="39" spans="1:6" s="148" customFormat="1" ht="12.75">
      <c r="A39" s="163"/>
      <c r="B39" s="144"/>
      <c r="C39" s="145"/>
      <c r="D39" s="146"/>
      <c r="E39" s="185"/>
      <c r="F39" s="147"/>
    </row>
    <row r="40" spans="1:6" s="148" customFormat="1" ht="25.5">
      <c r="A40" s="163">
        <v>9</v>
      </c>
      <c r="B40" s="144" t="s">
        <v>208</v>
      </c>
      <c r="C40" s="145" t="s">
        <v>22</v>
      </c>
      <c r="D40" s="146">
        <v>3</v>
      </c>
      <c r="E40" s="185">
        <v>0</v>
      </c>
      <c r="F40" s="147">
        <f>D40*E40</f>
        <v>0</v>
      </c>
    </row>
    <row r="41" spans="1:6" s="148" customFormat="1" ht="12.75">
      <c r="A41" s="163"/>
      <c r="B41" s="144"/>
      <c r="C41" s="145"/>
      <c r="D41" s="146"/>
      <c r="E41" s="185"/>
      <c r="F41" s="147"/>
    </row>
    <row r="42" spans="1:6" s="148" customFormat="1" ht="25.5">
      <c r="A42" s="163">
        <v>10</v>
      </c>
      <c r="B42" s="144" t="s">
        <v>209</v>
      </c>
      <c r="C42" s="145" t="s">
        <v>210</v>
      </c>
      <c r="D42" s="146">
        <v>8</v>
      </c>
      <c r="E42" s="185">
        <v>0</v>
      </c>
      <c r="F42" s="147">
        <f>D42*E42</f>
        <v>0</v>
      </c>
    </row>
    <row r="43" spans="1:6" s="148" customFormat="1" ht="12.75">
      <c r="A43" s="163"/>
      <c r="B43" s="144"/>
      <c r="C43" s="145"/>
      <c r="D43" s="146"/>
      <c r="E43" s="185"/>
      <c r="F43" s="147"/>
    </row>
    <row r="44" spans="1:6" s="148" customFormat="1" ht="12.75">
      <c r="A44" s="154"/>
      <c r="B44" s="155" t="s">
        <v>211</v>
      </c>
      <c r="C44" s="156"/>
      <c r="D44" s="157"/>
      <c r="E44" s="186"/>
      <c r="F44" s="158">
        <f>SUM(F24:F43)</f>
        <v>0</v>
      </c>
    </row>
    <row r="45" spans="1:6" s="148" customFormat="1" ht="12.75">
      <c r="A45" s="154"/>
      <c r="B45" s="155"/>
      <c r="C45" s="160"/>
      <c r="D45" s="161"/>
      <c r="E45" s="187"/>
      <c r="F45" s="162"/>
    </row>
    <row r="46" spans="1:6" s="148" customFormat="1" ht="12.75">
      <c r="A46" s="154"/>
      <c r="B46" s="155"/>
      <c r="C46" s="160"/>
      <c r="D46" s="161"/>
      <c r="E46" s="187"/>
      <c r="F46" s="162"/>
    </row>
    <row r="47" spans="2:6" s="159" customFormat="1" ht="12.75">
      <c r="B47" s="141" t="s">
        <v>212</v>
      </c>
      <c r="E47" s="189"/>
      <c r="F47" s="166"/>
    </row>
    <row r="48" spans="2:6" s="159" customFormat="1" ht="12.75">
      <c r="B48" s="142"/>
      <c r="E48" s="189"/>
      <c r="F48" s="166"/>
    </row>
    <row r="49" spans="1:6" s="148" customFormat="1" ht="12.75">
      <c r="A49" s="143"/>
      <c r="B49" s="151"/>
      <c r="C49" s="145"/>
      <c r="D49" s="146"/>
      <c r="E49" s="185"/>
      <c r="F49" s="147"/>
    </row>
    <row r="50" spans="1:8" s="148" customFormat="1" ht="12.75" customHeight="1">
      <c r="A50" s="143">
        <v>1</v>
      </c>
      <c r="B50" s="151" t="s">
        <v>213</v>
      </c>
      <c r="C50" s="145" t="s">
        <v>214</v>
      </c>
      <c r="D50" s="146">
        <v>10</v>
      </c>
      <c r="E50" s="185">
        <v>0</v>
      </c>
      <c r="F50" s="147">
        <f>D50*E50</f>
        <v>0</v>
      </c>
      <c r="H50" s="149"/>
    </row>
    <row r="51" spans="1:6" s="148" customFormat="1" ht="12.75">
      <c r="A51" s="143"/>
      <c r="B51" s="151"/>
      <c r="C51" s="145"/>
      <c r="D51" s="146"/>
      <c r="E51" s="185"/>
      <c r="F51" s="147"/>
    </row>
    <row r="52" spans="1:6" s="148" customFormat="1" ht="12.75">
      <c r="A52" s="143">
        <v>2</v>
      </c>
      <c r="B52" s="151" t="s">
        <v>215</v>
      </c>
      <c r="C52" s="145" t="s">
        <v>191</v>
      </c>
      <c r="D52" s="146">
        <v>280</v>
      </c>
      <c r="E52" s="185">
        <v>0</v>
      </c>
      <c r="F52" s="147">
        <f>D52*E52</f>
        <v>0</v>
      </c>
    </row>
    <row r="53" spans="1:6" s="148" customFormat="1" ht="12.75">
      <c r="A53" s="143"/>
      <c r="B53" s="151"/>
      <c r="C53" s="145"/>
      <c r="D53" s="146"/>
      <c r="E53" s="185"/>
      <c r="F53" s="147"/>
    </row>
    <row r="54" spans="1:6" s="148" customFormat="1" ht="25.5">
      <c r="A54" s="143">
        <v>3</v>
      </c>
      <c r="B54" s="151" t="s">
        <v>216</v>
      </c>
      <c r="C54" s="145" t="s">
        <v>15</v>
      </c>
      <c r="D54" s="167">
        <v>0.28</v>
      </c>
      <c r="E54" s="185">
        <v>0</v>
      </c>
      <c r="F54" s="147">
        <f>D54*E54</f>
        <v>0</v>
      </c>
    </row>
    <row r="55" spans="4:5" ht="12.75">
      <c r="D55" s="168"/>
      <c r="E55" s="188"/>
    </row>
    <row r="56" spans="1:6" s="148" customFormat="1" ht="12.75">
      <c r="A56" s="143">
        <v>4</v>
      </c>
      <c r="B56" s="151" t="s">
        <v>217</v>
      </c>
      <c r="C56" s="145" t="s">
        <v>22</v>
      </c>
      <c r="D56" s="146">
        <v>1</v>
      </c>
      <c r="E56" s="185">
        <v>0</v>
      </c>
      <c r="F56" s="147">
        <f>D56*E56</f>
        <v>0</v>
      </c>
    </row>
    <row r="57" spans="4:5" ht="12.75">
      <c r="D57" s="168"/>
      <c r="E57" s="188"/>
    </row>
    <row r="58" spans="1:8" s="148" customFormat="1" ht="12.75">
      <c r="A58" s="163">
        <v>5</v>
      </c>
      <c r="B58" s="151" t="s">
        <v>218</v>
      </c>
      <c r="C58" s="145" t="s">
        <v>210</v>
      </c>
      <c r="D58" s="167">
        <v>12</v>
      </c>
      <c r="E58" s="185">
        <v>0</v>
      </c>
      <c r="F58" s="147">
        <f>D58*E58</f>
        <v>0</v>
      </c>
      <c r="H58" s="149"/>
    </row>
    <row r="59" spans="1:6" s="148" customFormat="1" ht="12.75">
      <c r="A59" s="163"/>
      <c r="B59" s="137"/>
      <c r="C59" s="164"/>
      <c r="D59" s="138"/>
      <c r="E59" s="139"/>
      <c r="F59" s="139"/>
    </row>
    <row r="60" spans="1:6" ht="12.75">
      <c r="A60" s="169"/>
      <c r="B60" s="170" t="s">
        <v>219</v>
      </c>
      <c r="C60" s="171"/>
      <c r="D60" s="172"/>
      <c r="E60" s="173"/>
      <c r="F60" s="173">
        <f>SUM(F49:F59)</f>
        <v>0</v>
      </c>
    </row>
    <row r="61" spans="1:6" ht="12.75">
      <c r="A61" s="169"/>
      <c r="B61" s="174"/>
      <c r="C61" s="175"/>
      <c r="D61" s="176"/>
      <c r="E61" s="177"/>
      <c r="F61" s="177"/>
    </row>
    <row r="62" spans="1:6" ht="38.25">
      <c r="A62" s="169"/>
      <c r="B62" s="170" t="s">
        <v>225</v>
      </c>
      <c r="C62" s="171"/>
      <c r="D62" s="178">
        <v>0.05</v>
      </c>
      <c r="E62" s="231">
        <f>F60+F44+F20</f>
        <v>0</v>
      </c>
      <c r="F62" s="173">
        <f>E62*D62</f>
        <v>0</v>
      </c>
    </row>
    <row r="63" spans="1:6" s="148" customFormat="1" ht="12.75">
      <c r="A63" s="154"/>
      <c r="B63" s="155"/>
      <c r="C63" s="160"/>
      <c r="D63" s="161"/>
      <c r="E63" s="162"/>
      <c r="F63" s="162"/>
    </row>
    <row r="64" spans="1:6" s="184" customFormat="1" ht="15.75">
      <c r="A64" s="179"/>
      <c r="B64" s="180" t="s">
        <v>12</v>
      </c>
      <c r="C64" s="181"/>
      <c r="D64" s="182"/>
      <c r="E64" s="183"/>
      <c r="F64" s="183">
        <f>F20+F44+F60+F62</f>
        <v>0</v>
      </c>
    </row>
    <row r="65" spans="1:6" s="148" customFormat="1" ht="12.75">
      <c r="A65" s="154"/>
      <c r="B65" s="155"/>
      <c r="C65" s="160"/>
      <c r="D65" s="161"/>
      <c r="E65" s="162"/>
      <c r="F65" s="162"/>
    </row>
    <row r="66" spans="1:6" s="148" customFormat="1" ht="12.75">
      <c r="A66" s="154"/>
      <c r="B66" s="155"/>
      <c r="C66" s="160"/>
      <c r="D66" s="161"/>
      <c r="E66" s="162"/>
      <c r="F66" s="162"/>
    </row>
    <row r="67" spans="1:6" s="148" customFormat="1" ht="12.75">
      <c r="A67" s="163"/>
      <c r="B67" s="144"/>
      <c r="C67" s="145"/>
      <c r="D67" s="146"/>
      <c r="E67" s="147"/>
      <c r="F67" s="147"/>
    </row>
  </sheetData>
  <sheetProtection password="C935" sheet="1" formatCells="0" formatColumns="0" format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Pronig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Grega Doberlet</dc:creator>
  <cp:keywords/>
  <dc:description/>
  <cp:lastModifiedBy>Vilma Zupančič</cp:lastModifiedBy>
  <cp:lastPrinted>2016-04-01T12:59:57Z</cp:lastPrinted>
  <dcterms:created xsi:type="dcterms:W3CDTF">2006-06-27T11:38:09Z</dcterms:created>
  <dcterms:modified xsi:type="dcterms:W3CDTF">2016-04-01T13:02:50Z</dcterms:modified>
  <cp:category/>
  <cp:version/>
  <cp:contentType/>
  <cp:contentStatus/>
</cp:coreProperties>
</file>