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OIOPJN\Mateja\JAVNA NAROČILA\JN 2022\OBNOVA CEST V NASELJU ČATEŽ - 2. FAZA\SPREMEMBE IN DOPOLNITVE\"/>
    </mc:Choice>
  </mc:AlternateContent>
  <xr:revisionPtr revIDLastSave="0" documentId="13_ncr:1_{22D4FCA0-BD14-428B-A823-B1D73529F860}" xr6:coauthVersionLast="47" xr6:coauthVersionMax="47" xr10:uidLastSave="{00000000-0000-0000-0000-000000000000}"/>
  <bookViews>
    <workbookView xWindow="-120" yWindow="-120" windowWidth="29040" windowHeight="15840" tabRatio="599" activeTab="1" xr2:uid="{00000000-000D-0000-FFFF-FFFF00000000}"/>
  </bookViews>
  <sheets>
    <sheet name="NASLOVNICA" sheetId="4" r:id="rId1"/>
    <sheet name="REKAPITULACIJA" sheetId="43" r:id="rId2"/>
    <sheet name="Gradbene konstrukcije" sheetId="41" r:id="rId3"/>
    <sheet name="JR" sheetId="40" r:id="rId4"/>
    <sheet name="Vodovod" sheetId="36" r:id="rId5"/>
  </sheets>
  <definedNames>
    <definedName name="_dem1">#REF!</definedName>
    <definedName name="dem">#REF!</definedName>
    <definedName name="_xlnm.Print_Area" localSheetId="0">NASLOVNICA!$A$1:$A$19</definedName>
    <definedName name="_xlnm.Print_Area" localSheetId="4">Vodovod!$A$1:$E$84</definedName>
    <definedName name="_xlnm.Print_Titles" localSheetId="4">Vodovod!$1:$4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43" l="1"/>
  <c r="E83" i="36" l="1"/>
  <c r="E80" i="36"/>
  <c r="E77" i="36"/>
  <c r="E74" i="36"/>
  <c r="E71" i="36"/>
  <c r="E68" i="36"/>
  <c r="F79" i="41" l="1"/>
  <c r="F262" i="41"/>
  <c r="F260" i="41"/>
  <c r="F258" i="41"/>
  <c r="F250" i="41"/>
  <c r="F248" i="41"/>
  <c r="F246" i="41"/>
  <c r="F244" i="41"/>
  <c r="F242" i="41"/>
  <c r="F240" i="41"/>
  <c r="F238" i="41"/>
  <c r="F236" i="41"/>
  <c r="F234" i="41"/>
  <c r="F232" i="41"/>
  <c r="F230" i="41"/>
  <c r="F222" i="41"/>
  <c r="F220" i="41"/>
  <c r="F218" i="41"/>
  <c r="F216" i="41"/>
  <c r="F214" i="41"/>
  <c r="F212" i="41"/>
  <c r="F210" i="41"/>
  <c r="F208" i="41"/>
  <c r="F206" i="41"/>
  <c r="F204" i="41"/>
  <c r="F202" i="41"/>
  <c r="F200" i="41"/>
  <c r="F198" i="41"/>
  <c r="F196" i="41"/>
  <c r="F194" i="41"/>
  <c r="F179" i="41"/>
  <c r="F171" i="41"/>
  <c r="F169" i="41"/>
  <c r="F167" i="41"/>
  <c r="F165" i="41"/>
  <c r="F163" i="41"/>
  <c r="F161" i="41"/>
  <c r="F159" i="41"/>
  <c r="F157" i="41"/>
  <c r="F155" i="41"/>
  <c r="F153" i="41"/>
  <c r="F151" i="41"/>
  <c r="F149" i="41"/>
  <c r="F147" i="41"/>
  <c r="F145" i="41"/>
  <c r="F143" i="41"/>
  <c r="F141" i="41"/>
  <c r="F134" i="41"/>
  <c r="F132" i="41"/>
  <c r="F130" i="41"/>
  <c r="F128" i="41"/>
  <c r="F126" i="41"/>
  <c r="F124" i="41"/>
  <c r="F122" i="41"/>
  <c r="F114" i="41"/>
  <c r="F112" i="41"/>
  <c r="F110" i="41"/>
  <c r="F108" i="41"/>
  <c r="F106" i="41"/>
  <c r="F104" i="41"/>
  <c r="F102" i="41"/>
  <c r="F100" i="41"/>
  <c r="F98" i="41"/>
  <c r="F91" i="41"/>
  <c r="F89" i="41"/>
  <c r="F87" i="41"/>
  <c r="F85" i="41"/>
  <c r="F83" i="41"/>
  <c r="F81" i="41"/>
  <c r="F77" i="41"/>
  <c r="F75" i="41"/>
  <c r="F73" i="41"/>
  <c r="F65" i="41"/>
  <c r="F63" i="41"/>
  <c r="F61" i="41"/>
  <c r="F59" i="41"/>
  <c r="F57" i="41"/>
  <c r="F55" i="41"/>
  <c r="F53" i="41"/>
  <c r="F51" i="41"/>
  <c r="F43" i="41"/>
  <c r="F41" i="41"/>
  <c r="F39" i="41"/>
  <c r="F37" i="41"/>
  <c r="F35" i="41"/>
  <c r="F33" i="41"/>
  <c r="F31" i="41"/>
  <c r="F29" i="41"/>
  <c r="F27" i="41"/>
  <c r="F25" i="41"/>
  <c r="F23" i="41"/>
  <c r="F21" i="41"/>
  <c r="F19" i="41"/>
  <c r="F17" i="41"/>
  <c r="F15" i="41"/>
  <c r="F13" i="41"/>
  <c r="F11" i="41"/>
  <c r="F9" i="41"/>
  <c r="F7" i="41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A16" i="40"/>
  <c r="F36" i="40" l="1"/>
  <c r="D9" i="43" s="1"/>
  <c r="F136" i="41"/>
  <c r="F272" i="41" s="1"/>
  <c r="F188" i="41"/>
  <c r="F273" i="41" s="1"/>
  <c r="F224" i="41"/>
  <c r="F274" i="41" s="1"/>
  <c r="F67" i="41"/>
  <c r="F269" i="41" s="1"/>
  <c r="F45" i="41"/>
  <c r="F268" i="41" s="1"/>
  <c r="F264" i="41"/>
  <c r="F276" i="41" s="1"/>
  <c r="F93" i="41"/>
  <c r="F270" i="41" s="1"/>
  <c r="F116" i="41"/>
  <c r="F271" i="41" s="1"/>
  <c r="F252" i="41"/>
  <c r="F275" i="41" s="1"/>
  <c r="A17" i="40"/>
  <c r="A18" i="40" s="1"/>
  <c r="E59" i="36"/>
  <c r="E55" i="36"/>
  <c r="F279" i="41" l="1"/>
  <c r="D8" i="43" s="1"/>
  <c r="A19" i="40"/>
  <c r="E65" i="36"/>
  <c r="E52" i="36"/>
  <c r="E46" i="36"/>
  <c r="E10" i="36"/>
  <c r="A9" i="36"/>
  <c r="A13" i="36" s="1"/>
  <c r="A16" i="36" s="1"/>
  <c r="A19" i="36" s="1"/>
  <c r="A22" i="36" s="1"/>
  <c r="E62" i="36"/>
  <c r="E49" i="36"/>
  <c r="E42" i="36"/>
  <c r="E38" i="36"/>
  <c r="E35" i="36"/>
  <c r="E32" i="36"/>
  <c r="E29" i="36"/>
  <c r="E26" i="36"/>
  <c r="E23" i="36"/>
  <c r="E20" i="36"/>
  <c r="E17" i="36"/>
  <c r="E14" i="36"/>
  <c r="E11" i="36"/>
  <c r="E7" i="36"/>
  <c r="E84" i="36" l="1"/>
  <c r="A20" i="40"/>
  <c r="A21" i="40" s="1"/>
  <c r="A22" i="40" s="1"/>
  <c r="A25" i="36"/>
  <c r="A28" i="36" s="1"/>
  <c r="D10" i="43" l="1"/>
  <c r="D12" i="43" s="1"/>
  <c r="D14" i="43" s="1"/>
  <c r="D15" i="43" s="1"/>
  <c r="A23" i="40"/>
  <c r="A24" i="40" s="1"/>
  <c r="A31" i="36"/>
  <c r="A34" i="36" s="1"/>
  <c r="A37" i="36" s="1"/>
  <c r="A40" i="36" s="1"/>
  <c r="D16" i="43" l="1"/>
  <c r="D17" i="43" s="1"/>
  <c r="A25" i="40"/>
  <c r="A45" i="36"/>
  <c r="A48" i="36" s="1"/>
  <c r="A51" i="36" s="1"/>
  <c r="A54" i="36" s="1"/>
  <c r="A57" i="36" s="1"/>
  <c r="A61" i="36" s="1"/>
  <c r="A64" i="36" s="1"/>
  <c r="A28" i="40" l="1"/>
  <c r="A67" i="36"/>
  <c r="A70" i="36" s="1"/>
  <c r="A73" i="36" s="1"/>
  <c r="A76" i="36" s="1"/>
  <c r="A79" i="36" s="1"/>
  <c r="A29" i="40" l="1"/>
  <c r="A30" i="40" s="1"/>
  <c r="A31" i="40" s="1"/>
  <c r="A32" i="40" s="1"/>
  <c r="A33" i="40" s="1"/>
  <c r="A34" i="40" s="1"/>
  <c r="A35" i="40" s="1"/>
</calcChain>
</file>

<file path=xl/sharedStrings.xml><?xml version="1.0" encoding="utf-8"?>
<sst xmlns="http://schemas.openxmlformats.org/spreadsheetml/2006/main" count="531" uniqueCount="329">
  <si>
    <t>Pri izdelavi ponudbe je potrebno upoštevati tudi naslednje:</t>
  </si>
  <si>
    <t>- ponudba mora vsebovati tudi vse drobni montažni material</t>
  </si>
  <si>
    <t>- oprema v popisu je usklajena z investitorjem in projektantom, spremembo opreme je potrebno pri ponudbi jasno pripisati, odločitev o zamenjavi se sprejme pred naročilom opreme</t>
  </si>
  <si>
    <t>Št.</t>
  </si>
  <si>
    <t>kompl</t>
  </si>
  <si>
    <t>m</t>
  </si>
  <si>
    <t>OPIS POSTAVKE</t>
  </si>
  <si>
    <t>Cena/enota brez DDV</t>
  </si>
  <si>
    <t>cena skupaj brez DDV (EUR)</t>
  </si>
  <si>
    <t xml:space="preserve">SKUPAJ </t>
  </si>
  <si>
    <t>- ponudba mora vsebovati dobavo in montažo opreme</t>
  </si>
  <si>
    <t>Zapiranje vodovodne trase zunanjega omrežja, praznenje, na koncu ponovno polnjenje izpraznjene trase</t>
  </si>
  <si>
    <t xml:space="preserve">kompl </t>
  </si>
  <si>
    <t>kos</t>
  </si>
  <si>
    <t>Elektrovarilna objemka iz PE (cevna spojka) npr. Frialen tip UB (MB) ali odgovarjajoče</t>
  </si>
  <si>
    <t>Cevi iz duktilne litine dolžine 6 m, (kot npr. TRM tip cevi K9, z Tyton spojnimi glavami ter navarjenim robom na nasprotni strani, zunanja zaščita spray-galvanizirano z zaščitnim slojem ter notranjo cementno oblogo). cevi  se izdobavijo v kompletu z tesnilom in varovalko proti izvleku</t>
  </si>
  <si>
    <t>T kos (kot npr. TRM T) komplet z tesnili in varovalkami proti izvleku - izvesti je potrebno varovalni VI-TR spoj</t>
  </si>
  <si>
    <t>Koleno (kot npr. TRM MMQ) komplet z tesnili in varovalkami proti izvleku  - izvesti je potrebno varovalni VI-TR spoj</t>
  </si>
  <si>
    <t>Prirobnično spojni kos (kot npr. TRM EU), NP 16 komplet z tesnili in vijaki iz nerjavečega jekla.</t>
  </si>
  <si>
    <t>DN 80</t>
  </si>
  <si>
    <t>Cev iz trdega PE za vodo tlakov do 10 bar, izdelana po SIST ISO 12007-2  Dobavljajo se v ali palicah po 6 ali 12 m, vključno dodatek na razrez.</t>
  </si>
  <si>
    <t>Nadzemni hidrant DN80, PN16 s samozapornim ventilom in varovalom proti lomu v korenu, montaža po detajlu proizvajalca, tip glede na zahteve upravljalca omrežja</t>
  </si>
  <si>
    <t>kompl.</t>
  </si>
  <si>
    <t xml:space="preserve">TRM koleno z nogo za hidrant (N), PN 16, komplet s tesnili in vijaki iz nerjavečega jekla </t>
  </si>
  <si>
    <t>Podzemni zasun DN 80, PN 16 komplet z vgradilno armaturo za podzemno vgradnjo, tesnili, vijačnim materialom iz nerjavečega jekla, LTŽ ventilsko kapo s tipsko podložno betonsko ploščo.</t>
  </si>
  <si>
    <t xml:space="preserve">Prirobnično vmesni kos (kot npr. TRM F), NP 16 komplet z </t>
  </si>
  <si>
    <t>tesnili in vijaki iz nerjavečega jekla.</t>
  </si>
  <si>
    <t>DN 80 l=800</t>
  </si>
  <si>
    <t>PVC trak za označevanje vodovoda rdeče barve z napisom POZOR VODOVOD</t>
  </si>
  <si>
    <t>Dezinfekcija in izpiranje vodovodne instalacije</t>
  </si>
  <si>
    <t>Pripravljalna dela, zakoličba, čiščenje in zaključna dela</t>
  </si>
  <si>
    <t>Navazava novega vodovoda na obstoječi zemeljski razvod</t>
  </si>
  <si>
    <t>Nepredvideni stroški zaradi križanj z ostalimi komunalnimi vodi (eventualne prestavitve in zamiki od načrtovane trase)</t>
  </si>
  <si>
    <t>Tlačna preizkušnja s tlakom p = 12 bar</t>
  </si>
  <si>
    <t>DN 100/80/100</t>
  </si>
  <si>
    <t>1</t>
  </si>
  <si>
    <t>2</t>
  </si>
  <si>
    <t>DN 100</t>
  </si>
  <si>
    <t>Podzemni zasun DN 100, PN 16 komplet z vgradilno armaturo za podzemno vgradnjo, tesnili, vijačnim materialom iz nerjavečega jekla, LTŽ ventilsko kapo s tipsko podložno betonsko ploščo.</t>
  </si>
  <si>
    <t>Končnik z letečo prirobnico, komplet z vijačnim in tesnilnim materialom</t>
  </si>
  <si>
    <t xml:space="preserve">Dobava in vgradnja cestne kape </t>
  </si>
  <si>
    <t>OBČINA BREŽICE</t>
  </si>
  <si>
    <t>Cesta Prvih borcev 18, BREŽICE</t>
  </si>
  <si>
    <t xml:space="preserve">OBNOVA CESTE V NASELJU ČATEŽ OB SAVI Z DOGRADITVIJO PLOČNIKA ZA PEŠCE - 1. IN 2. FAZA
</t>
  </si>
  <si>
    <t>R kos(kot npr. TRM R) komplet z tesnili in varovalkami proti izvleku  - izvesti je potrebno varovalni VI-TR spoj</t>
  </si>
  <si>
    <t>DN 100 / 80</t>
  </si>
  <si>
    <t>Prirobnično spojni prehodni kos iz TRM na Asbestne cevi DN 80, NP 16 komplet z tesnili in vijaki iz nerjavečega jekla.</t>
  </si>
  <si>
    <t>3.</t>
  </si>
  <si>
    <t>Vodovod 2 faza</t>
  </si>
  <si>
    <t>6</t>
  </si>
  <si>
    <t>SKUPAJ</t>
  </si>
  <si>
    <t>Poz.</t>
  </si>
  <si>
    <t>Opis opreme</t>
  </si>
  <si>
    <t>Kol.</t>
  </si>
  <si>
    <t>EM</t>
  </si>
  <si>
    <t>€/EM</t>
  </si>
  <si>
    <t>€ skupaj</t>
  </si>
  <si>
    <t>II. FAZA</t>
  </si>
  <si>
    <t>Elektroinštalacijska dela za JR - II. Faza</t>
  </si>
  <si>
    <t xml:space="preserve">(dobava in montaža) </t>
  </si>
  <si>
    <t>Pripravljalna dela na gradbišču, zakoličba in detekcija obstoječih komunalnih vodov z upravljalci teh vodov v skupni dolžini 190 m ter določitev križanj z novo traso javne razsvetljave.</t>
  </si>
  <si>
    <t>kpl</t>
  </si>
  <si>
    <t>Zakoličba trase kablovoda  v skupni dolžini 190 m.</t>
  </si>
  <si>
    <t>Izvedba priklopov na obstoječe krake javne razsvetljave izven območja obdelave, komplet z drobnim veznim in montažnim materialom</t>
  </si>
  <si>
    <t>Dobava, postavitev in zalitje vsadnega konusnega kandelabra, površinsko antikorozijsko zaščiten z vročim cinkanjem po standardu EN ISO 1461, višine 6 m (celotna dolžina 6.8 m), za prvo cono vetra, vratci, vijaki kot npr. NCM R07. Za kandelabre je potrebno izdelati in predložiti statični izračun, kar mora biti upoštevano v ceni kandelabra. V ceni je potrebno upoštevati tudi strošek dvigala HIAB z košaro.</t>
  </si>
  <si>
    <t>kom</t>
  </si>
  <si>
    <t>Izdelava temelja za vsadni kandelaber, komplet z izkopom, izdelavo betonskega temelja, postavitev betonske cevi fi 30 in dolžine 1m za kandelaber, postavitev betonske cevi fi 50 in dolžine 1 m za jašek, obbetoniranje obeh cevi z betonom</t>
  </si>
  <si>
    <t>Dobava in montaža prikjučne plošče v kandelabru s priključno sponko za kable 10-35 mm2 in varovalnim elekmentom 6 A</t>
  </si>
  <si>
    <t>Dobava in polaganje izolirnih mapitel cevi v izkopan jarek:</t>
  </si>
  <si>
    <t>-</t>
  </si>
  <si>
    <t>cev fi 70, komplet z vlečno vrvico</t>
  </si>
  <si>
    <t>cev fi 25, komplet z vlečno vrvico</t>
  </si>
  <si>
    <t>Dobava in polaganje vodnika NAYY-J 5x16mm2 v izolirne cevi v cestišču in v uvodnice kandelabrov do priključne plošče v kandelabru (pred naročilom kabla predhodno preveriti presek obstoječega kabla - nov kabel mora biti ekvivalenten obstoječemu)</t>
  </si>
  <si>
    <t>Dobava in polaganje vodnika NYY-J 3x1,5mm2, kompet z zaščitno euroflex cevjo v kandelaber od priključitve plošče v kandelabru do svetilke</t>
  </si>
  <si>
    <t>Dobava, montaža in priklop svetilk, kot npr.  Philips SGP340 FG 1xSON-TPP70W TP P2, 1x70W, IP66, IK08 ali ekvivalentno, spodaj ravno steklo, z možnostjo redukcije za 50% s krmilno fazo, komplet s konzolo z nastavljivim kotom za namestitev na pocinkan kandelaber.</t>
  </si>
  <si>
    <t>Dobava in polaganje pocinkanega valjanca FeZn 25 x 4 mm v izkopan jarek</t>
  </si>
  <si>
    <t>Dobava in montaža križnih sponk</t>
  </si>
  <si>
    <t>Izvedba vijačnih spojev valjanca s kandelabri, komplet s spojnim materialom</t>
  </si>
  <si>
    <t>Dobava in polaganje opozorilnega traku v izkopan jarek</t>
  </si>
  <si>
    <t>skupaj elektroinštalacijska dela II. faza:</t>
  </si>
  <si>
    <t>1. PREDDELA</t>
  </si>
  <si>
    <t>zap. št.</t>
  </si>
  <si>
    <t>opis postavke</t>
  </si>
  <si>
    <t>enota</t>
  </si>
  <si>
    <t>količina</t>
  </si>
  <si>
    <t>1.01</t>
  </si>
  <si>
    <t>Obnova in zavarovanje zakoličbe osi trase javne ceste v gričevnatem terenu vključno z izdelavo zapisnika.</t>
  </si>
  <si>
    <t>km</t>
  </si>
  <si>
    <t>1.02</t>
  </si>
  <si>
    <t>Postavitev in zavarovanje prečnih profilov.</t>
  </si>
  <si>
    <t>1.03</t>
  </si>
  <si>
    <t>Rezanje asfaltne plasti s talno diamantno žago, debele 6 do 10 cm</t>
  </si>
  <si>
    <t>1.04</t>
  </si>
  <si>
    <t>Rezanje betonskih pohodnih in povoznih plošč s talno diamantno žago, ocenjena debelina plošče 10-15cm.</t>
  </si>
  <si>
    <t>1.05</t>
  </si>
  <si>
    <t>Rezanje vertikalnih sten AB zidov z diamantno žago, ocenjena debelina zidov 15-20cm.</t>
  </si>
  <si>
    <t>1.06</t>
  </si>
  <si>
    <t xml:space="preserve">Odstranitev - rušitev asfaltne plasti v debelini 6 do 10 cm (rezkanje ali rušenje) z odvozom v deponijo in plačilom takse. </t>
  </si>
  <si>
    <t>1.07</t>
  </si>
  <si>
    <t xml:space="preserve">Rušenje betonskih in tlakovanih povoznih površin z odvozom materiala v deponijo in plačilom takse. </t>
  </si>
  <si>
    <t>1.08</t>
  </si>
  <si>
    <t xml:space="preserve">Odkop in odstranitev vseh vrst betonskih robnikov na betonskem temelju vključno z odvodzom na deponijo in plačilom takse. </t>
  </si>
  <si>
    <t>1.09</t>
  </si>
  <si>
    <t xml:space="preserve">Rušenje AB zidov in stopnišč z odvozom materiala v deponijo in plačilom takse. </t>
  </si>
  <si>
    <t>1.10</t>
  </si>
  <si>
    <t xml:space="preserve">Odstranitev vseh vrst ograj (žične, lesene, iz jeklenih polnil) višina ograje do 1.0m z odvozom v deponijo in plačilom takse. </t>
  </si>
  <si>
    <t>1.11</t>
  </si>
  <si>
    <t xml:space="preserve">Demontaža obstoječih prometnih znakov na vroče cinkanih stebričkih višine do 3m z odstranitvijo temelja in odvozom na deponijo. </t>
  </si>
  <si>
    <t>1.12</t>
  </si>
  <si>
    <t xml:space="preserve">Višinska prilagoditev kot pokrovov obstoječih jaškov na novo niveletno ureditev. </t>
  </si>
  <si>
    <t>1.13</t>
  </si>
  <si>
    <t>Zakoličba trase obstoječega TK voda.</t>
  </si>
  <si>
    <t>ocena</t>
  </si>
  <si>
    <t>1.14</t>
  </si>
  <si>
    <t>Zakoličba trase obstoječega vodovoda.</t>
  </si>
  <si>
    <t>1.15</t>
  </si>
  <si>
    <t>Zakoličba trase obstoječega elektro voda.</t>
  </si>
  <si>
    <t>1.16</t>
  </si>
  <si>
    <t>Zakoličba trase obstoječe kanalizacije.</t>
  </si>
  <si>
    <t>1.17</t>
  </si>
  <si>
    <t>Zakoličba trase obstoječe javne razsvetljave.</t>
  </si>
  <si>
    <t>1.18</t>
  </si>
  <si>
    <t xml:space="preserve">Organizacija in priprava gradbišča. </t>
  </si>
  <si>
    <t>1.19</t>
  </si>
  <si>
    <t>2. ZEMELJSKA DELA</t>
  </si>
  <si>
    <t>2.01</t>
  </si>
  <si>
    <t xml:space="preserve">Izkop humusa v globini 15cm z deponiranjem izkopa ob gradbišču za kasnejšo ponovno vgradnjo. </t>
  </si>
  <si>
    <t>2.02</t>
  </si>
  <si>
    <t>Široki izkop v težki zemljini in mehki kamnini - material II do III kategorije.</t>
  </si>
  <si>
    <t>2.03</t>
  </si>
  <si>
    <t xml:space="preserve">Dodatek za ročni izkop v območju obstoječih komunalnih vodov (ocenjena količina). </t>
  </si>
  <si>
    <t>2.04</t>
  </si>
  <si>
    <t>Ureditev planuma temeljnih tal na mestu širokega izkopa (valjanje z valjarjem)</t>
  </si>
  <si>
    <t>2.05</t>
  </si>
  <si>
    <t xml:space="preserve">Nabava in polaganje ločilne plasti geotekstila površinske teže 200g/m2, debelina 1mm, natezna trdnost 1,0 kN/m. </t>
  </si>
  <si>
    <t>2.06</t>
  </si>
  <si>
    <t xml:space="preserve">Izdelava posteljice iz drobljenca 0/125mm v debelini 30-40cm vključno z nabavo, transportom in razgrinjanjem materiala ter komprimiranjem do predpisane zbitosti. </t>
  </si>
  <si>
    <t>2.07</t>
  </si>
  <si>
    <t>Humuziranje ravnih površin brez valjanja v debelini 15 cm - strojno planiranje ter posejanjem s travnim semenom (humuziranje z humuzom, deponiranim na gradbišču).</t>
  </si>
  <si>
    <t>2.08</t>
  </si>
  <si>
    <t xml:space="preserve">Nakladanje izkopanega materiala II. in III. kategorije, prevoz na deponijo na razdaliji 10 - 15km ter razprostiranje na deponiji vključno s plačilom takse - obračun materiala v raščenem stanju. </t>
  </si>
  <si>
    <t>3. ZGORNJI USTROJ</t>
  </si>
  <si>
    <t>3.01</t>
  </si>
  <si>
    <t xml:space="preserve">Izdelava nevezane nosilne plasti enakomerno zrnatega drobljenca (tampona) iz kamnine 0/32 v debelini minimalno 25 cm vključno z nabavo, transportom in razgrinjanjem materiala ter komprimiranjem do predpisane zbitosti - obračun v zbitem stanju (tampon pod cesto, hodnikom in tlaki). </t>
  </si>
  <si>
    <t>3.02</t>
  </si>
  <si>
    <t xml:space="preserve">Premaz stika stari novi asfalt z bitumensko emulzijo. </t>
  </si>
  <si>
    <t>3.03</t>
  </si>
  <si>
    <t>Izdelava zgornje nosilne plasti bituminizranega drobljenca zrnavosti 0/22 mm s cestogradbenim bitumnom v debelini 60 mm (AC 22 base B 50/70 A4) - cesta.</t>
  </si>
  <si>
    <t>3.04</t>
  </si>
  <si>
    <t>Izdelava obrabne in zaporne plasti bitumenskega betona BB 11 iz zmesi zrn kamnin in cestogradbenega bitumna v debelini 40 mm (AC 11 surf B 70/100 A4) - cesta.</t>
  </si>
  <si>
    <t>3.05</t>
  </si>
  <si>
    <t>Izdelava obrabne in zaporne plasti bitumenskega betona BB 8 iz zmesi zrn kamnin in cestogradbenega bitumna v debelini 50 mm (AC surf B 70/100 A5) - hodnik za pešce.</t>
  </si>
  <si>
    <t>3.06</t>
  </si>
  <si>
    <t>Izdelava bankine z nabavo in dovozom potrebnega materiala - posipavanje s peskom v sloju 10cm (obračun v zbitem stanju).</t>
  </si>
  <si>
    <t>3.07</t>
  </si>
  <si>
    <t>Dobava in vgraditev predfabriciranega dvignjenega robnika iz cementnega betona  s prerezom 15/25 cm</t>
  </si>
  <si>
    <t>3.08</t>
  </si>
  <si>
    <t>Nabava in polaganje vrtnarskih betonskih robnikov 5/30/100 v betonski temelj.</t>
  </si>
  <si>
    <t>3.09</t>
  </si>
  <si>
    <t xml:space="preserve">Nabav in polaganje granitnih kock dimenzij 10/10/10 na podlago iz pustega betona debeline 5cm ter zapolnitev fug s cementno elastično fugirno maso. </t>
  </si>
  <si>
    <t>3.10</t>
  </si>
  <si>
    <t>Izdelava novih tlakovanih površin z vgradnjo naravnega kamna - skrilavca vključno s pripravo betonske podlage d=15cm, lepljenjem ter fugiranjem kamna (obnova obstoječega hišnega dovoza).</t>
  </si>
  <si>
    <t>4. ODVODNJAVANJE</t>
  </si>
  <si>
    <t>4.01</t>
  </si>
  <si>
    <t xml:space="preserve">Bagerski izkop gradbene jame - jarka v težki zemljini in mehki kamnini - material II do III kategorije (poglobitev širokega izkopa za vgradnjo drenaže in kanalizacije). </t>
  </si>
  <si>
    <t>4.02</t>
  </si>
  <si>
    <t>Izdelava vtočnih jaškov iz betonskih cevi premera 50cm, vključno z zakoličbo, razširitvijo izkopa, zasipom in tipskim pokrovom - LTŽ pokrov premera 50cm, 250 kN - globina jaška 1.5-2.0m - vtok pod robnikom.</t>
  </si>
  <si>
    <t>4.03</t>
  </si>
  <si>
    <t>Izdelava vtočnih jaškov iz betonskih cevi premera 50cm, vključno z zakoličbo, razširitvijo izkopa, zasipom in tipskim pokrovom - LTŽ rešetko 250 kN - globina jaška 1.5-2.0m.</t>
  </si>
  <si>
    <t>4.04</t>
  </si>
  <si>
    <t>Izdelava revizijskih jaškov iz betonskih cevi premera 50cm, vključno z razširitvijo izkopa, zasipom in litoželeznim pokrovom premera 50cm, 250 kN - globina jaška do 1.0m.</t>
  </si>
  <si>
    <t>4.05</t>
  </si>
  <si>
    <t xml:space="preserve">Nabava in vgradnja drenažne cevi D 15 vključno z betonsko posteljico iz betona C 12/15 (0.1 m3/m1) in obsipom z drenažnim zasipom (0.15 m3/m1).  </t>
  </si>
  <si>
    <t>4.06</t>
  </si>
  <si>
    <t xml:space="preserve">Nabava in vgradnja PVC 160 kanalizacijskih cevi razreda SN8 vključno z betonsko posteljico iz betona C 12/15 (0.1 m3/m1) in obsipom s peskom (0.1 m3/m1).  </t>
  </si>
  <si>
    <t>4.07</t>
  </si>
  <si>
    <t xml:space="preserve">Izdelava prebojev obstoječih revizijskih jaškov z izdelavi priključka nove kanalizacijske cevi na jašek ter vodotesna obdelava stika. </t>
  </si>
  <si>
    <t>4.08</t>
  </si>
  <si>
    <t>Priključitev obstoječih žlebov in v projektu neevidentiranih pritokov na novo ali obstoječo kanalizacijo (pavšalna ocena za vgradnjo 5m cevi PVC 160 z nabavo, izkopom in zasipom cevi) - ocenjena količina - obračun opravljen po dejanski vgradnji.</t>
  </si>
  <si>
    <t>4.09</t>
  </si>
  <si>
    <t>5. GRADBENA DELA ZA VGRADNJO VODOVODA IN JAVNE RAZSVETLJAVE</t>
  </si>
  <si>
    <t>5.01</t>
  </si>
  <si>
    <t xml:space="preserve">VODOVOD - Bagerski izkop gradbene jame - jarka v težki zemljini in mehki kamnini - material II do III kategorije (poglobitev širokega izkopa za vgradnjo vodovodne cevi). </t>
  </si>
  <si>
    <t>5.02</t>
  </si>
  <si>
    <t xml:space="preserve">VODOVOD - Priprava peščene posteljice in peščeni obsip položene vodovodne cevi iz peska 0/4mm - zasutje vsaj v d=10cm oziroma do nivoja širokega izkopa - planuma temeljnih tal ceste.  </t>
  </si>
  <si>
    <r>
      <t>m</t>
    </r>
    <r>
      <rPr>
        <vertAlign val="superscript"/>
        <sz val="11"/>
        <rFont val="Arial"/>
        <family val="2"/>
        <charset val="238"/>
      </rPr>
      <t>3</t>
    </r>
  </si>
  <si>
    <t>5.03</t>
  </si>
  <si>
    <t>VODOVOD - PVC trak za označevanje vodovoda rdeče barve z napisom POZOR VODOVOD</t>
  </si>
  <si>
    <r>
      <t>m</t>
    </r>
    <r>
      <rPr>
        <vertAlign val="superscript"/>
        <sz val="11"/>
        <rFont val="Arial"/>
        <family val="2"/>
        <charset val="238"/>
      </rPr>
      <t>1</t>
    </r>
  </si>
  <si>
    <t>5.04</t>
  </si>
  <si>
    <t>VODOVOD - Obbetoniranje hidrantnega kolena z betonom C25/30 - 0.25 m3/kos.</t>
  </si>
  <si>
    <t>5.05</t>
  </si>
  <si>
    <t xml:space="preserve">JR - Bagerski izkop gradbene jame - jarka v težki zemljini in mehki kamnini - material II do III kategorije (poglobitev širokega izkopa za vgradnjo JR cevi). </t>
  </si>
  <si>
    <t>5.06</t>
  </si>
  <si>
    <t xml:space="preserve">JR - Priprava peščene posteljice in peščeni obsip položene JR cevi iz peska 0/4mm - zasutje vsaj v d=10cm oziroma do nivoja širokega izkopa - planuma temeljnih tal ceste.  </t>
  </si>
  <si>
    <t>5.07</t>
  </si>
  <si>
    <t>JR - PVC trak za označevanje elektro voda rdeče barve z napisom POZOR ELEKTRIKA</t>
  </si>
  <si>
    <t>6. AB ZID 4 IN 5</t>
  </si>
  <si>
    <t>6.01</t>
  </si>
  <si>
    <t>Zakoličba karakterističnih točk zidu.</t>
  </si>
  <si>
    <t>6.02</t>
  </si>
  <si>
    <t xml:space="preserve">Bagrski izkop v materialu III. kategorije z direktnim nakladanjem na prevozna sredstva. </t>
  </si>
  <si>
    <t>6.03</t>
  </si>
  <si>
    <t>Odvoz predhodno odstranjenega materiala III. kategorije s kamioni v deponijo z zvračanjem toda brez nakladanja - obračun v raščenem stanju.</t>
  </si>
  <si>
    <t>6.04</t>
  </si>
  <si>
    <t xml:space="preserve">Razprostiranje izkopanega materiala na deponiji strojno in plačilo takse. </t>
  </si>
  <si>
    <t>6.05</t>
  </si>
  <si>
    <t xml:space="preserve">Nabava materila in vgradnja zasipa zidu z drobljenca 0/100mm v plasteh 30cm. </t>
  </si>
  <si>
    <t>6.06</t>
  </si>
  <si>
    <t>Nabava, izdelav, montaža in demontaža dvostranskega veznega vertikalnega opaža.</t>
  </si>
  <si>
    <t>6.07</t>
  </si>
  <si>
    <t>Nabava, izdelav, montaža in demontaža enostranskega vertikalnega opaža.</t>
  </si>
  <si>
    <t>6.08</t>
  </si>
  <si>
    <t>Izdelava opaža dilatacij.</t>
  </si>
  <si>
    <t>6.09</t>
  </si>
  <si>
    <t>Nabava, izdelava in montaža armature BSt 500 S(B)  premera do 12 mm.</t>
  </si>
  <si>
    <t>kg</t>
  </si>
  <si>
    <t>6.10</t>
  </si>
  <si>
    <t>Nabava, izdelava in montaža armature BSt 500 M(B), mreža mase od 4-6kg/m2.</t>
  </si>
  <si>
    <t>6.11</t>
  </si>
  <si>
    <t>6.12</t>
  </si>
  <si>
    <t>Nabava, transport in vgrajevanje betona C 25/30 v temlje in vertikalne stene.</t>
  </si>
  <si>
    <t>6.13</t>
  </si>
  <si>
    <t>Uporaba dodatka - gostilca cementnega betona.</t>
  </si>
  <si>
    <t>6.14</t>
  </si>
  <si>
    <t>Nabava in vgradnja tipske ograje za pešce h=1,20m.</t>
  </si>
  <si>
    <t>6.15</t>
  </si>
  <si>
    <t>Nabava in vgradnja vrat - vrata za zagotovitev peš dostopa na tipski ograji za pešce, montirani na novem AB zidu. Vrata iz vertikalnih polnil enakega tipa kot tipska ograja za pešce, vključno z zapahom. Odpiranje vrat v parcelo</t>
  </si>
  <si>
    <t>6.16</t>
  </si>
  <si>
    <t>Ponovna izgradnja med gradnjo uničenega stopnišča do objekta Rimska cesta 39. V postavki so zajeta:</t>
  </si>
  <si>
    <t>- PVC folija: 3m2</t>
  </si>
  <si>
    <t>- tampon 0/32: 2m3</t>
  </si>
  <si>
    <t>- opaž: 2m2</t>
  </si>
  <si>
    <t>- podložni beton: 0,4m3</t>
  </si>
  <si>
    <t>- beton C25/30: 1m3</t>
  </si>
  <si>
    <t>- arm. mreže Q226/335: 60 kg</t>
  </si>
  <si>
    <t>6.17</t>
  </si>
  <si>
    <t>Ponovna izgradnja med gradnjo uničenega stopnišča do objekta Rimska cesta 41. V postavki so zajeta:</t>
  </si>
  <si>
    <t>- beton C25/30: 1.5m3</t>
  </si>
  <si>
    <t>- arm. mreže Q226/335: 120 kg</t>
  </si>
  <si>
    <t>- lomljen kamen: 4m2</t>
  </si>
  <si>
    <t>7. AB ZID 6 IN 7</t>
  </si>
  <si>
    <t>7.01</t>
  </si>
  <si>
    <t>7.02</t>
  </si>
  <si>
    <t>7.03</t>
  </si>
  <si>
    <t>7.04</t>
  </si>
  <si>
    <t>7.05</t>
  </si>
  <si>
    <t>7.06</t>
  </si>
  <si>
    <t>7.07</t>
  </si>
  <si>
    <t>7.08</t>
  </si>
  <si>
    <t>7.09</t>
  </si>
  <si>
    <t>7.10</t>
  </si>
  <si>
    <t>Nabava, izdelava in montaža armature BSt 500 S(B)  premera nad 12 mm.</t>
  </si>
  <si>
    <t>7.11</t>
  </si>
  <si>
    <t>7.12</t>
  </si>
  <si>
    <t>7.13</t>
  </si>
  <si>
    <t>7.14</t>
  </si>
  <si>
    <t>7.15</t>
  </si>
  <si>
    <t>Nabava in vgradnja ograje, enake kot je na obstoječem zidu 7 (jeklena konstrukcija z lesenimi vertikalnimi polnili).</t>
  </si>
  <si>
    <t>8. KAMNITA ZLOŽBA</t>
  </si>
  <si>
    <t>8.01</t>
  </si>
  <si>
    <t>Zakoličba karakterističnih kamnite zložbe.</t>
  </si>
  <si>
    <t>8.02</t>
  </si>
  <si>
    <t>8.03</t>
  </si>
  <si>
    <t>8.04</t>
  </si>
  <si>
    <t>8.05</t>
  </si>
  <si>
    <t>Nabava, izdelav, montaža in demontaža enostranskega vertikalnega opaža za temelj zložbe.</t>
  </si>
  <si>
    <t>8.06</t>
  </si>
  <si>
    <t>Nabava, izdelava in montaža armature BSt 500 M(B), mreža mase do 4kg/m2.</t>
  </si>
  <si>
    <t>8.07</t>
  </si>
  <si>
    <t>8.08</t>
  </si>
  <si>
    <t>8.09</t>
  </si>
  <si>
    <t>8.10</t>
  </si>
  <si>
    <t>Nabava in vgradnja kamna v betonu - lomljenec premera 30-50cm zločen v betonu - razmerje kamen / beton = 65 / 35 vključno s fugiranjem s cementno malto.</t>
  </si>
  <si>
    <t>8.11</t>
  </si>
  <si>
    <t>Izdelava izcednice (barbakane) iz trde plastične cevi, premera 75 mm, dolžine 80 cm</t>
  </si>
  <si>
    <t>9. OSTALA DELA IN STORITVE</t>
  </si>
  <si>
    <t>9.01</t>
  </si>
  <si>
    <t>Čiščenje gradbišča z odstranitvijo vseh začasnih deponij.</t>
  </si>
  <si>
    <t>9.02</t>
  </si>
  <si>
    <t xml:space="preserve">Projektantski nadzor. </t>
  </si>
  <si>
    <t>ur</t>
  </si>
  <si>
    <t>9.03</t>
  </si>
  <si>
    <t>Geološki nadzor.</t>
  </si>
  <si>
    <t>cena/enoto</t>
  </si>
  <si>
    <t>cena</t>
  </si>
  <si>
    <t>REKAPITULACIJA</t>
  </si>
  <si>
    <t>5. GRADBENA DELA ZA VGRADNJO VODOVODA</t>
  </si>
  <si>
    <t>SKUPAJ (€):</t>
  </si>
  <si>
    <t>22% DDV (€):</t>
  </si>
  <si>
    <t>SKUPAJ Z 22% DDV (€):</t>
  </si>
  <si>
    <t xml:space="preserve">OBNOVA CESTE V NASELJU ČATEŽ OB SAVI Z DOGRADITVIJO PLOČNIKA ZA PEŠCE - 2. FAZA
</t>
  </si>
  <si>
    <t>Načrt gradbenih konstrukcij</t>
  </si>
  <si>
    <t>Cestna razsvetljava</t>
  </si>
  <si>
    <t xml:space="preserve">Vodovod  </t>
  </si>
  <si>
    <t>DN 100 f114x6 (m)</t>
  </si>
  <si>
    <t>DN 80 f98x6 (m)</t>
  </si>
  <si>
    <t>DN 100 / 90°</t>
  </si>
  <si>
    <t>DN 100 / 11 1/4°</t>
  </si>
  <si>
    <t>PE  32 x 2,9   m</t>
  </si>
  <si>
    <t>PE  32</t>
  </si>
  <si>
    <t xml:space="preserve">Navrtalno sedlo za LTŽ cevi DN 100 z odcepom PE f32x2,9 in ventilom na odcep vključno z vgradilno garnitura tip BS dolžine 1,0 m </t>
  </si>
  <si>
    <t>DN 100 PN 16 - PE f100</t>
  </si>
  <si>
    <t>SKUPAJ v EUR</t>
  </si>
  <si>
    <r>
      <t>m</t>
    </r>
    <r>
      <rPr>
        <vertAlign val="superscript"/>
        <sz val="11"/>
        <rFont val="Arial"/>
        <family val="2"/>
        <charset val="238"/>
      </rPr>
      <t>2</t>
    </r>
  </si>
  <si>
    <r>
      <t>Dobava in vgraditev cementnega betona C12/15 v prerez do 0,15 m</t>
    </r>
    <r>
      <rPr>
        <vertAlign val="super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-m (podložni beton).</t>
    </r>
  </si>
  <si>
    <t>Signalizacija gradbišča s prometno opremo in zavarovanje gradbišča vključno z postavitvijo delne zapore prometa v času izvajanja del ter izdelavo elaborata cestne zapore s pridobitvijo dovoljenja upravljalca ceste za zaporo.</t>
  </si>
  <si>
    <t>komplet</t>
  </si>
  <si>
    <t>Detekcija obstoječe napajalne točke od koder se napaja obstoječa JR na območju obdelave skupaj z upravljalcem JR zaradi navezave na obstoječ izvod. Upravljalec JR na tem območju je Komunala Brežice d.o.o. (v času priprave projetka podjetje Elektronik Kranjc d.o.o.)</t>
  </si>
  <si>
    <t xml:space="preserve">Detekcija krakov obstoječe JR izven območja obdelave, ki se napaja preko obstoječega kabla JR v območju obdelave skupaj z upravljalcem JR zaradi zagotavljanja napajanja tem krakom JR tudi po rekonstrukciji. </t>
  </si>
  <si>
    <t>Dobava in montaža enojne vroče cinkane konzole za svetilko, npr. NCM S15, vključno z dodatnim nastavljivim kolenom za popolnoma ravno horizontalno namestitev svetilk</t>
  </si>
  <si>
    <t xml:space="preserve">Količi. </t>
  </si>
  <si>
    <t xml:space="preserve">Vnos novozgrajenega vodovoda v kataster javnega vodovoda Občine Brežice in vpis v zbirni kataster GJI na GURS-u v skladu z navodili upravljalca Komunala Brežice d.o.o </t>
  </si>
  <si>
    <t>Opombe:</t>
  </si>
  <si>
    <t>Cena vsega materiala mora vsebovati dobavo in montažo.</t>
  </si>
  <si>
    <t>Ves drobni in montažni material, doze, manjša nepredvidena dela, priklop,  ter stroški transporta morajo biti že zajeti v ceni materiala.</t>
  </si>
  <si>
    <t>Ponudba za razdelilnike mora vsebovati cene po vseh posameznih  sestavnih delih, ki so vgrajeni v razdelilnik</t>
  </si>
  <si>
    <t>Izvajalec je dolžan izvesti vsa dela, ki so prikazana bodisi s popisno postavko, risbo ali tekstualnim delom.</t>
  </si>
  <si>
    <t>Naročnik si pridržuje pravico, da določenih del po svojem izboru ne izvede !</t>
  </si>
  <si>
    <t>Izvajalec na zahtevo investitorja, projektanta ali nadzora dostavi na vpogled vzorce predvidenih elementov pred vgradnjo v potrditev</t>
  </si>
  <si>
    <t>JAVNA RAZSVETLJAVA</t>
  </si>
  <si>
    <t>IZVEDBENI NAČRT ZA IZVEDBO</t>
  </si>
  <si>
    <t>PRONIG D.O.O., št. načrta.: 548/2016; Trbovlje, oktober 2016</t>
  </si>
  <si>
    <t>POPIS DEL</t>
  </si>
  <si>
    <t>POPIS DEL GRADBENE KONSTRUKCIJE</t>
  </si>
  <si>
    <t>Izvedba pregledov, preskusov in meritev na instalaciji, izvedba meritev ozemljitve ter izdelava dokazila o zanesljivosti in vnos v kataster JR</t>
  </si>
  <si>
    <t xml:space="preserve">Izdelava PID-a in geodetskega posnetka izvedenih del v treh izvodih z zapisom na CD (analogno in digitalno) za vsa opravljena dela (cena za komplet)
</t>
  </si>
  <si>
    <t>Nepredvidena dela (5% od postavk 1.- 4.)</t>
  </si>
  <si>
    <t>POPUST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</si>
</sst>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S_k_-;\-* #,##0.00\ _S_k_-;_-* &quot;-&quot;??\ _S_k_-;_-@_-"/>
    <numFmt numFmtId="165" formatCode="0.0"/>
    <numFmt numFmtId="166" formatCode="_(* #,##0.00_);_(* \(#,##0.00\);_(* &quot;-&quot;??_);_(@_)"/>
    <numFmt numFmtId="167" formatCode="_-* #,##0.00\ _€_-;\-* #,##0.00\ _€_-;_-* \-??\ _€_-;_-@_-"/>
    <numFmt numFmtId="168" formatCode="0\."/>
    <numFmt numFmtId="169" formatCode="#,###.00"/>
    <numFmt numFmtId="170" formatCode="#,##0.00;[Red]\-#,##0.00;\ "/>
    <numFmt numFmtId="171" formatCode="#"/>
    <numFmt numFmtId="172" formatCode="0;[Red]0"/>
    <numFmt numFmtId="173" formatCode="#,##0.00;[Red]#,##0.00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b/>
      <u/>
      <sz val="16"/>
      <name val="Arial Narrow"/>
      <family val="2"/>
      <charset val="238"/>
    </font>
    <font>
      <sz val="8"/>
      <name val="Arial CE"/>
      <charset val="238"/>
    </font>
    <font>
      <u/>
      <sz val="10.4"/>
      <color indexed="12"/>
      <name val="Arial CE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sz val="12"/>
      <name val="Times New Roman"/>
      <charset val="238"/>
    </font>
    <font>
      <vertAlign val="superscript"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5"/>
      <name val="Courier New CE"/>
      <family val="3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color indexed="57"/>
      <name val="Arial"/>
      <family val="2"/>
      <charset val="238"/>
    </font>
    <font>
      <sz val="11"/>
      <color indexed="57"/>
      <name val="Arial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u/>
      <sz val="1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4" fontId="16" fillId="0" borderId="0">
      <alignment vertical="top"/>
      <protection hidden="1"/>
    </xf>
  </cellStyleXfs>
  <cellXfs count="230">
    <xf numFmtId="0" fontId="0" fillId="0" borderId="0" xfId="0"/>
    <xf numFmtId="0" fontId="11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Border="1"/>
    <xf numFmtId="1" fontId="12" fillId="2" borderId="0" xfId="0" applyNumberFormat="1" applyFont="1" applyFill="1" applyBorder="1" applyAlignment="1">
      <alignment horizontal="left"/>
    </xf>
    <xf numFmtId="49" fontId="13" fillId="2" borderId="0" xfId="0" applyNumberFormat="1" applyFont="1" applyFill="1" applyBorder="1"/>
    <xf numFmtId="1" fontId="17" fillId="2" borderId="0" xfId="0" applyNumberFormat="1" applyFont="1" applyFill="1" applyBorder="1" applyAlignment="1">
      <alignment horizontal="left"/>
    </xf>
    <xf numFmtId="1" fontId="17" fillId="2" borderId="1" xfId="0" applyNumberFormat="1" applyFont="1" applyFill="1" applyBorder="1" applyAlignment="1">
      <alignment horizontal="left" wrapText="1"/>
    </xf>
    <xf numFmtId="4" fontId="17" fillId="2" borderId="1" xfId="0" applyNumberFormat="1" applyFont="1" applyFill="1" applyBorder="1" applyAlignment="1">
      <alignment horizontal="center" wrapText="1"/>
    </xf>
    <xf numFmtId="49" fontId="13" fillId="2" borderId="0" xfId="0" applyNumberFormat="1" applyFont="1" applyFill="1" applyBorder="1" applyAlignment="1">
      <alignment wrapText="1"/>
    </xf>
    <xf numFmtId="1" fontId="12" fillId="2" borderId="0" xfId="7" applyNumberFormat="1" applyFont="1" applyFill="1" applyBorder="1" applyAlignment="1">
      <alignment horizontal="left"/>
    </xf>
    <xf numFmtId="4" fontId="12" fillId="2" borderId="0" xfId="0" applyNumberFormat="1" applyFont="1" applyFill="1" applyBorder="1" applyAlignment="1">
      <alignment horizontal="right"/>
    </xf>
    <xf numFmtId="49" fontId="13" fillId="0" borderId="7" xfId="0" applyNumberFormat="1" applyFont="1" applyBorder="1" applyAlignment="1">
      <alignment horizontal="left" vertical="top" wrapText="1"/>
    </xf>
    <xf numFmtId="1" fontId="12" fillId="0" borderId="7" xfId="7" applyNumberFormat="1" applyFont="1" applyBorder="1" applyAlignment="1">
      <alignment horizontal="right"/>
    </xf>
    <xf numFmtId="4" fontId="12" fillId="0" borderId="7" xfId="0" applyNumberFormat="1" applyFont="1" applyBorder="1" applyAlignment="1">
      <alignment horizontal="right"/>
    </xf>
    <xf numFmtId="49" fontId="13" fillId="0" borderId="0" xfId="0" applyNumberFormat="1" applyFont="1" applyBorder="1" applyAlignment="1">
      <alignment horizontal="center"/>
    </xf>
    <xf numFmtId="49" fontId="13" fillId="0" borderId="0" xfId="0" applyNumberFormat="1" applyFont="1" applyBorder="1"/>
    <xf numFmtId="49" fontId="13" fillId="0" borderId="1" xfId="0" applyNumberFormat="1" applyFont="1" applyBorder="1" applyAlignment="1">
      <alignment horizontal="left" vertical="top" wrapText="1"/>
    </xf>
    <xf numFmtId="1" fontId="12" fillId="0" borderId="1" xfId="7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1" fontId="17" fillId="0" borderId="0" xfId="0" applyNumberFormat="1" applyFont="1" applyBorder="1" applyAlignment="1">
      <alignment horizontal="right"/>
    </xf>
    <xf numFmtId="4" fontId="17" fillId="0" borderId="0" xfId="0" applyNumberFormat="1" applyFont="1" applyBorder="1" applyAlignment="1">
      <alignment horizontal="center"/>
    </xf>
    <xf numFmtId="1" fontId="13" fillId="0" borderId="7" xfId="0" applyNumberFormat="1" applyFont="1" applyBorder="1" applyAlignment="1">
      <alignment horizontal="left" vertical="top" wrapText="1"/>
    </xf>
    <xf numFmtId="1" fontId="12" fillId="0" borderId="1" xfId="0" applyNumberFormat="1" applyFont="1" applyBorder="1" applyAlignment="1"/>
    <xf numFmtId="1" fontId="12" fillId="0" borderId="0" xfId="0" applyNumberFormat="1" applyFont="1" applyBorder="1" applyAlignment="1"/>
    <xf numFmtId="4" fontId="12" fillId="0" borderId="0" xfId="0" applyNumberFormat="1" applyFont="1" applyBorder="1" applyAlignment="1">
      <alignment horizontal="right"/>
    </xf>
    <xf numFmtId="49" fontId="13" fillId="0" borderId="1" xfId="0" applyNumberFormat="1" applyFont="1" applyBorder="1" applyAlignment="1">
      <alignment vertical="top" wrapText="1"/>
    </xf>
    <xf numFmtId="1" fontId="12" fillId="0" borderId="1" xfId="0" applyNumberFormat="1" applyFont="1" applyBorder="1" applyAlignment="1">
      <alignment horizontal="right"/>
    </xf>
    <xf numFmtId="49" fontId="13" fillId="0" borderId="1" xfId="7" applyNumberFormat="1" applyFont="1" applyBorder="1" applyAlignment="1">
      <alignment horizontal="right"/>
    </xf>
    <xf numFmtId="49" fontId="13" fillId="0" borderId="0" xfId="7" applyNumberFormat="1" applyFont="1" applyBorder="1" applyAlignment="1">
      <alignment horizontal="right"/>
    </xf>
    <xf numFmtId="1" fontId="13" fillId="0" borderId="1" xfId="0" applyNumberFormat="1" applyFont="1" applyBorder="1" applyAlignment="1">
      <alignment horizontal="left" vertical="top" wrapText="1"/>
    </xf>
    <xf numFmtId="49" fontId="13" fillId="0" borderId="1" xfId="7" applyNumberFormat="1" applyFont="1" applyBorder="1" applyAlignment="1"/>
    <xf numFmtId="1" fontId="12" fillId="0" borderId="7" xfId="0" applyNumberFormat="1" applyFont="1" applyBorder="1" applyAlignment="1"/>
    <xf numFmtId="1" fontId="12" fillId="0" borderId="9" xfId="0" applyNumberFormat="1" applyFont="1" applyBorder="1" applyAlignment="1"/>
    <xf numFmtId="4" fontId="12" fillId="0" borderId="9" xfId="0" applyNumberFormat="1" applyFont="1" applyBorder="1" applyAlignment="1">
      <alignment horizontal="right"/>
    </xf>
    <xf numFmtId="49" fontId="13" fillId="0" borderId="1" xfId="0" applyNumberFormat="1" applyFont="1" applyBorder="1" applyAlignment="1">
      <alignment horizontal="justify" vertical="top" wrapText="1"/>
    </xf>
    <xf numFmtId="1" fontId="13" fillId="0" borderId="1" xfId="0" applyNumberFormat="1" applyFont="1" applyBorder="1" applyAlignment="1">
      <alignment horizontal="right"/>
    </xf>
    <xf numFmtId="49" fontId="13" fillId="0" borderId="0" xfId="0" applyNumberFormat="1" applyFont="1" applyBorder="1" applyAlignment="1">
      <alignment horizontal="justify" vertical="top" wrapText="1"/>
    </xf>
    <xf numFmtId="1" fontId="12" fillId="0" borderId="0" xfId="7" applyNumberFormat="1" applyFont="1" applyBorder="1" applyAlignment="1">
      <alignment horizontal="right"/>
    </xf>
    <xf numFmtId="49" fontId="13" fillId="0" borderId="1" xfId="0" applyNumberFormat="1" applyFont="1" applyBorder="1" applyAlignment="1">
      <alignment horizontal="right"/>
    </xf>
    <xf numFmtId="1" fontId="12" fillId="0" borderId="0" xfId="0" applyNumberFormat="1" applyFont="1" applyBorder="1" applyAlignment="1">
      <alignment horizontal="right"/>
    </xf>
    <xf numFmtId="49" fontId="13" fillId="0" borderId="0" xfId="0" applyNumberFormat="1" applyFont="1" applyBorder="1" applyAlignment="1">
      <alignment horizontal="left" vertical="top" wrapText="1"/>
    </xf>
    <xf numFmtId="1" fontId="12" fillId="0" borderId="7" xfId="0" applyNumberFormat="1" applyFont="1" applyBorder="1" applyAlignment="1">
      <alignment horizontal="right"/>
    </xf>
    <xf numFmtId="49" fontId="13" fillId="0" borderId="9" xfId="0" applyNumberFormat="1" applyFont="1" applyBorder="1" applyAlignment="1">
      <alignment horizontal="left" vertical="top" wrapText="1"/>
    </xf>
    <xf numFmtId="1" fontId="12" fillId="0" borderId="9" xfId="0" applyNumberFormat="1" applyFont="1" applyBorder="1" applyAlignment="1">
      <alignment horizontal="right"/>
    </xf>
    <xf numFmtId="49" fontId="13" fillId="0" borderId="8" xfId="0" applyNumberFormat="1" applyFont="1" applyBorder="1" applyAlignment="1">
      <alignment horizontal="left" vertical="top" wrapText="1"/>
    </xf>
    <xf numFmtId="1" fontId="12" fillId="0" borderId="8" xfId="7" applyNumberFormat="1" applyFont="1" applyBorder="1" applyAlignment="1">
      <alignment horizontal="right"/>
    </xf>
    <xf numFmtId="165" fontId="19" fillId="0" borderId="11" xfId="7" applyNumberFormat="1" applyFont="1" applyBorder="1" applyAlignment="1">
      <alignment horizontal="center"/>
    </xf>
    <xf numFmtId="4" fontId="17" fillId="0" borderId="11" xfId="7" applyNumberFormat="1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11" fillId="0" borderId="0" xfId="0" applyFont="1"/>
    <xf numFmtId="0" fontId="13" fillId="0" borderId="0" xfId="0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3" fillId="0" borderId="0" xfId="0" applyFont="1" applyAlignment="1">
      <alignment horizontal="center" vertical="top"/>
    </xf>
    <xf numFmtId="0" fontId="20" fillId="0" borderId="0" xfId="0" applyFont="1"/>
    <xf numFmtId="0" fontId="20" fillId="0" borderId="0" xfId="0" applyFont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21" fillId="0" borderId="0" xfId="0" applyFont="1"/>
    <xf numFmtId="0" fontId="20" fillId="0" borderId="10" xfId="0" applyFont="1" applyBorder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quotePrefix="1" applyFont="1" applyAlignment="1">
      <alignment vertical="top" wrapText="1"/>
    </xf>
    <xf numFmtId="49" fontId="13" fillId="0" borderId="0" xfId="0" applyNumberFormat="1" applyFont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0" xfId="0" applyFont="1" applyFill="1" applyAlignment="1">
      <alignment vertical="top" wrapText="1"/>
    </xf>
    <xf numFmtId="0" fontId="20" fillId="0" borderId="0" xfId="0" applyFont="1" applyFill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168" fontId="11" fillId="0" borderId="0" xfId="10" applyNumberFormat="1" applyFont="1" applyAlignment="1">
      <alignment horizontal="center" vertical="top"/>
    </xf>
    <xf numFmtId="49" fontId="11" fillId="0" borderId="0" xfId="10" applyNumberFormat="1" applyFont="1" applyAlignment="1">
      <alignment vertical="top" wrapText="1"/>
    </xf>
    <xf numFmtId="0" fontId="13" fillId="0" borderId="0" xfId="10" applyFont="1" applyAlignment="1">
      <alignment horizontal="center" vertical="top"/>
    </xf>
    <xf numFmtId="40" fontId="11" fillId="0" borderId="0" xfId="10" applyNumberFormat="1" applyFont="1" applyAlignment="1">
      <alignment horizontal="center" vertical="top"/>
    </xf>
    <xf numFmtId="40" fontId="22" fillId="0" borderId="0" xfId="10" applyNumberFormat="1" applyFont="1" applyAlignment="1">
      <alignment horizontal="center" vertical="top"/>
    </xf>
    <xf numFmtId="2" fontId="12" fillId="0" borderId="0" xfId="5" applyNumberFormat="1" applyFont="1" applyAlignment="1">
      <alignment horizontal="center" vertical="top" wrapText="1"/>
    </xf>
    <xf numFmtId="49" fontId="13" fillId="0" borderId="0" xfId="0" applyNumberFormat="1" applyFont="1" applyAlignment="1" applyProtection="1">
      <alignment horizontal="justify" vertical="top" wrapText="1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170" fontId="13" fillId="0" borderId="0" xfId="11" applyNumberFormat="1" applyFont="1" applyAlignment="1">
      <alignment horizontal="center" vertical="top"/>
    </xf>
    <xf numFmtId="40" fontId="23" fillId="0" borderId="0" xfId="0" applyNumberFormat="1" applyFont="1" applyAlignment="1" applyProtection="1">
      <alignment horizontal="center" vertical="top"/>
      <protection locked="0"/>
    </xf>
    <xf numFmtId="0" fontId="13" fillId="0" borderId="0" xfId="0" applyFont="1" applyAlignment="1">
      <alignment vertical="top"/>
    </xf>
    <xf numFmtId="49" fontId="13" fillId="0" borderId="0" xfId="12" applyNumberFormat="1" applyFont="1" applyAlignment="1">
      <alignment horizontal="justify" vertical="top" wrapText="1"/>
    </xf>
    <xf numFmtId="49" fontId="13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40" fontId="23" fillId="0" borderId="0" xfId="10" applyNumberFormat="1" applyFont="1" applyAlignment="1">
      <alignment horizontal="center" vertical="top"/>
    </xf>
    <xf numFmtId="171" fontId="13" fillId="0" borderId="0" xfId="10" applyNumberFormat="1" applyFont="1" applyAlignment="1">
      <alignment horizontal="center" vertical="top"/>
    </xf>
    <xf numFmtId="170" fontId="11" fillId="0" borderId="0" xfId="11" applyNumberFormat="1" applyFont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13" fillId="0" borderId="0" xfId="10" applyFont="1" applyAlignment="1">
      <alignment horizontal="center"/>
    </xf>
    <xf numFmtId="0" fontId="13" fillId="0" borderId="0" xfId="0" applyFont="1" applyAlignment="1" applyProtection="1">
      <alignment horizontal="center" wrapText="1"/>
      <protection locked="0"/>
    </xf>
    <xf numFmtId="49" fontId="13" fillId="0" borderId="12" xfId="0" applyNumberFormat="1" applyFont="1" applyBorder="1" applyAlignment="1">
      <alignment horizontal="left" vertical="top" wrapText="1"/>
    </xf>
    <xf numFmtId="1" fontId="12" fillId="0" borderId="12" xfId="0" applyNumberFormat="1" applyFont="1" applyBorder="1" applyAlignment="1">
      <alignment horizontal="right"/>
    </xf>
    <xf numFmtId="2" fontId="18" fillId="3" borderId="3" xfId="0" applyNumberFormat="1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vertical="center" wrapText="1"/>
    </xf>
    <xf numFmtId="2" fontId="13" fillId="2" borderId="0" xfId="0" applyNumberFormat="1" applyFont="1" applyFill="1" applyBorder="1" applyAlignment="1">
      <alignment vertical="center"/>
    </xf>
    <xf numFmtId="4" fontId="13" fillId="0" borderId="7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justify" vertical="center"/>
    </xf>
    <xf numFmtId="0" fontId="11" fillId="0" borderId="0" xfId="0" applyFont="1" applyBorder="1" applyAlignment="1">
      <alignment horizontal="center" vertical="center"/>
    </xf>
    <xf numFmtId="49" fontId="13" fillId="0" borderId="6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49" fontId="13" fillId="0" borderId="7" xfId="0" applyNumberFormat="1" applyFont="1" applyBorder="1" applyAlignment="1">
      <alignment vertical="center"/>
    </xf>
    <xf numFmtId="49" fontId="13" fillId="0" borderId="2" xfId="0" applyNumberFormat="1" applyFont="1" applyBorder="1" applyAlignment="1">
      <alignment vertical="center"/>
    </xf>
    <xf numFmtId="2" fontId="13" fillId="0" borderId="0" xfId="0" applyNumberFormat="1" applyFont="1" applyBorder="1" applyAlignment="1">
      <alignment horizontal="justify" vertical="center"/>
    </xf>
    <xf numFmtId="49" fontId="13" fillId="0" borderId="0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justify" vertical="center"/>
    </xf>
    <xf numFmtId="2" fontId="13" fillId="0" borderId="9" xfId="0" applyNumberFormat="1" applyFont="1" applyBorder="1" applyAlignment="1">
      <alignment horizontal="justify" vertical="center"/>
    </xf>
    <xf numFmtId="4" fontId="13" fillId="0" borderId="8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horizontal="justify" vertical="center"/>
    </xf>
    <xf numFmtId="1" fontId="13" fillId="0" borderId="11" xfId="0" applyNumberFormat="1" applyFont="1" applyBorder="1" applyAlignment="1">
      <alignment vertical="center"/>
    </xf>
    <xf numFmtId="2" fontId="18" fillId="3" borderId="5" xfId="0" applyNumberFormat="1" applyFont="1" applyFill="1" applyBorder="1" applyAlignment="1">
      <alignment vertical="top"/>
    </xf>
    <xf numFmtId="0" fontId="11" fillId="2" borderId="1" xfId="0" applyFont="1" applyFill="1" applyBorder="1" applyAlignment="1">
      <alignment horizontal="center" vertical="top" wrapText="1"/>
    </xf>
    <xf numFmtId="49" fontId="13" fillId="2" borderId="0" xfId="0" applyNumberFormat="1" applyFont="1" applyFill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49" fontId="13" fillId="0" borderId="1" xfId="0" applyNumberFormat="1" applyFont="1" applyBorder="1" applyAlignment="1">
      <alignment vertical="top"/>
    </xf>
    <xf numFmtId="49" fontId="13" fillId="0" borderId="0" xfId="0" applyNumberFormat="1" applyFont="1" applyBorder="1" applyAlignment="1">
      <alignment vertical="top"/>
    </xf>
    <xf numFmtId="49" fontId="13" fillId="0" borderId="7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vertical="top"/>
    </xf>
    <xf numFmtId="1" fontId="13" fillId="0" borderId="1" xfId="0" applyNumberFormat="1" applyFont="1" applyBorder="1" applyAlignment="1">
      <alignment horizontal="left" vertical="top"/>
    </xf>
    <xf numFmtId="49" fontId="11" fillId="0" borderId="11" xfId="0" applyNumberFormat="1" applyFont="1" applyBorder="1" applyAlignment="1">
      <alignment horizontal="left" vertical="top" wrapText="1"/>
    </xf>
    <xf numFmtId="49" fontId="13" fillId="2" borderId="0" xfId="0" applyNumberFormat="1" applyFont="1" applyFill="1" applyBorder="1" applyAlignment="1">
      <alignment vertical="top"/>
    </xf>
    <xf numFmtId="4" fontId="12" fillId="2" borderId="0" xfId="0" applyNumberFormat="1" applyFont="1" applyFill="1" applyBorder="1" applyAlignment="1"/>
    <xf numFmtId="4" fontId="17" fillId="2" borderId="0" xfId="0" applyNumberFormat="1" applyFont="1" applyFill="1" applyBorder="1" applyAlignment="1"/>
    <xf numFmtId="4" fontId="12" fillId="0" borderId="1" xfId="0" applyNumberFormat="1" applyFont="1" applyBorder="1" applyAlignment="1"/>
    <xf numFmtId="4" fontId="12" fillId="0" borderId="6" xfId="0" applyNumberFormat="1" applyFont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2" fillId="2" borderId="0" xfId="0" applyNumberFormat="1" applyFont="1" applyFill="1" applyBorder="1" applyAlignment="1">
      <alignment horizontal="left"/>
    </xf>
    <xf numFmtId="0" fontId="11" fillId="0" borderId="0" xfId="0" applyFont="1" applyAlignment="1">
      <alignment horizontal="right"/>
    </xf>
    <xf numFmtId="0" fontId="13" fillId="0" borderId="0" xfId="10" applyFont="1" applyAlignment="1">
      <alignment horizontal="right"/>
    </xf>
    <xf numFmtId="169" fontId="13" fillId="0" borderId="0" xfId="0" applyNumberFormat="1" applyFont="1" applyAlignment="1" applyProtection="1">
      <alignment horizontal="right" wrapText="1"/>
      <protection locked="0"/>
    </xf>
    <xf numFmtId="0" fontId="13" fillId="0" borderId="0" xfId="0" applyFont="1" applyAlignment="1">
      <alignment horizontal="right"/>
    </xf>
    <xf numFmtId="2" fontId="11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2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20" fillId="0" borderId="0" xfId="0" applyNumberFormat="1" applyFont="1" applyAlignment="1">
      <alignment horizontal="right"/>
    </xf>
    <xf numFmtId="2" fontId="13" fillId="0" borderId="10" xfId="0" applyNumberFormat="1" applyFont="1" applyBorder="1" applyAlignment="1">
      <alignment horizontal="right"/>
    </xf>
    <xf numFmtId="4" fontId="13" fillId="0" borderId="10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 wrapText="1"/>
    </xf>
    <xf numFmtId="2" fontId="21" fillId="0" borderId="0" xfId="0" applyNumberFormat="1" applyFont="1" applyAlignment="1">
      <alignment horizontal="right"/>
    </xf>
    <xf numFmtId="2" fontId="20" fillId="0" borderId="0" xfId="0" applyNumberFormat="1" applyFont="1" applyAlignment="1">
      <alignment horizontal="right"/>
    </xf>
    <xf numFmtId="4" fontId="13" fillId="0" borderId="0" xfId="0" applyNumberFormat="1" applyFont="1" applyFill="1" applyAlignment="1">
      <alignment horizontal="right"/>
    </xf>
    <xf numFmtId="4" fontId="21" fillId="0" borderId="0" xfId="0" applyNumberFormat="1" applyFont="1" applyAlignment="1">
      <alignment horizontal="right"/>
    </xf>
    <xf numFmtId="4" fontId="11" fillId="0" borderId="10" xfId="0" applyNumberFormat="1" applyFont="1" applyBorder="1" applyAlignment="1">
      <alignment horizontal="right"/>
    </xf>
    <xf numFmtId="2" fontId="13" fillId="0" borderId="11" xfId="0" applyNumberFormat="1" applyFont="1" applyBorder="1" applyAlignment="1">
      <alignment horizontal="right"/>
    </xf>
    <xf numFmtId="4" fontId="11" fillId="0" borderId="11" xfId="0" applyNumberFormat="1" applyFont="1" applyBorder="1" applyAlignment="1">
      <alignment horizontal="right"/>
    </xf>
    <xf numFmtId="4" fontId="11" fillId="0" borderId="0" xfId="0" applyNumberFormat="1" applyFont="1" applyAlignment="1">
      <alignment horizontal="right" wrapText="1"/>
    </xf>
    <xf numFmtId="4" fontId="11" fillId="0" borderId="1" xfId="0" applyNumberFormat="1" applyFont="1" applyBorder="1" applyAlignment="1">
      <alignment horizontal="right" wrapText="1"/>
    </xf>
    <xf numFmtId="0" fontId="13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0" fontId="13" fillId="0" borderId="10" xfId="0" applyFont="1" applyBorder="1" applyAlignment="1">
      <alignment horizontal="right"/>
    </xf>
    <xf numFmtId="4" fontId="20" fillId="0" borderId="10" xfId="0" applyNumberFormat="1" applyFont="1" applyBorder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0" fontId="13" fillId="0" borderId="10" xfId="0" applyFont="1" applyBorder="1" applyAlignment="1">
      <alignment horizontal="right" wrapText="1"/>
    </xf>
    <xf numFmtId="4" fontId="13" fillId="0" borderId="10" xfId="0" applyNumberFormat="1" applyFont="1" applyBorder="1" applyAlignment="1">
      <alignment horizontal="right" wrapText="1"/>
    </xf>
    <xf numFmtId="0" fontId="13" fillId="0" borderId="0" xfId="0" applyFont="1" applyFill="1" applyAlignment="1">
      <alignment horizontal="right"/>
    </xf>
    <xf numFmtId="0" fontId="2" fillId="0" borderId="0" xfId="0" applyFont="1" applyAlignment="1">
      <alignment horizontal="right" wrapText="1"/>
    </xf>
    <xf numFmtId="4" fontId="13" fillId="0" borderId="11" xfId="0" applyNumberFormat="1" applyFont="1" applyBorder="1" applyAlignment="1">
      <alignment horizontal="right" wrapText="1"/>
    </xf>
    <xf numFmtId="49" fontId="11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 wrapText="1"/>
    </xf>
    <xf numFmtId="49" fontId="13" fillId="0" borderId="10" xfId="0" applyNumberFormat="1" applyFont="1" applyBorder="1" applyAlignment="1">
      <alignment horizontal="center" wrapText="1"/>
    </xf>
    <xf numFmtId="49" fontId="11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49" fontId="20" fillId="0" borderId="10" xfId="0" applyNumberFormat="1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49" fontId="13" fillId="0" borderId="0" xfId="0" applyNumberFormat="1" applyFont="1" applyFill="1" applyAlignment="1">
      <alignment horizontal="center"/>
    </xf>
    <xf numFmtId="49" fontId="13" fillId="0" borderId="0" xfId="0" applyNumberFormat="1" applyFont="1" applyAlignment="1">
      <alignment horizontal="left"/>
    </xf>
    <xf numFmtId="49" fontId="11" fillId="0" borderId="11" xfId="0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3" fillId="0" borderId="0" xfId="0" quotePrefix="1" applyFont="1" applyAlignment="1">
      <alignment wrapText="1"/>
    </xf>
    <xf numFmtId="0" fontId="13" fillId="0" borderId="0" xfId="0" quotePrefix="1" applyFont="1"/>
    <xf numFmtId="4" fontId="11" fillId="0" borderId="0" xfId="0" applyNumberFormat="1" applyFont="1" applyAlignment="1" applyProtection="1">
      <alignment horizontal="right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1" fillId="0" borderId="1" xfId="0" applyNumberFormat="1" applyFont="1" applyBorder="1" applyAlignment="1" applyProtection="1">
      <alignment horizontal="right"/>
      <protection locked="0"/>
    </xf>
    <xf numFmtId="4" fontId="20" fillId="0" borderId="0" xfId="0" applyNumberFormat="1" applyFont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167" fontId="11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top"/>
      <protection locked="0"/>
    </xf>
    <xf numFmtId="0" fontId="13" fillId="0" borderId="0" xfId="0" applyFont="1" applyProtection="1">
      <protection locked="0"/>
    </xf>
    <xf numFmtId="40" fontId="11" fillId="0" borderId="0" xfId="10" applyNumberFormat="1" applyFont="1" applyAlignment="1" applyProtection="1">
      <alignment horizontal="center" vertical="center"/>
      <protection locked="0"/>
    </xf>
    <xf numFmtId="40" fontId="13" fillId="0" borderId="0" xfId="0" applyNumberFormat="1" applyFont="1" applyAlignment="1" applyProtection="1">
      <alignment horizontal="center" vertical="center"/>
      <protection locked="0"/>
    </xf>
    <xf numFmtId="49" fontId="13" fillId="2" borderId="0" xfId="0" applyNumberFormat="1" applyFont="1" applyFill="1" applyBorder="1" applyAlignment="1" applyProtection="1">
      <protection locked="0"/>
    </xf>
    <xf numFmtId="49" fontId="13" fillId="2" borderId="0" xfId="0" applyNumberFormat="1" applyFont="1" applyFill="1" applyBorder="1" applyAlignment="1" applyProtection="1">
      <alignment horizontal="right"/>
      <protection locked="0"/>
    </xf>
    <xf numFmtId="49" fontId="11" fillId="2" borderId="0" xfId="0" applyNumberFormat="1" applyFont="1" applyFill="1" applyBorder="1" applyAlignment="1" applyProtection="1">
      <alignment horizontal="center"/>
      <protection locked="0"/>
    </xf>
    <xf numFmtId="49" fontId="11" fillId="2" borderId="1" xfId="0" applyNumberFormat="1" applyFont="1" applyFill="1" applyBorder="1" applyAlignment="1" applyProtection="1">
      <alignment horizontal="center" wrapText="1"/>
      <protection locked="0"/>
    </xf>
    <xf numFmtId="49" fontId="13" fillId="2" borderId="0" xfId="7" applyNumberFormat="1" applyFont="1" applyFill="1" applyBorder="1" applyAlignment="1" applyProtection="1">
      <alignment horizontal="center"/>
      <protection locked="0"/>
    </xf>
    <xf numFmtId="49" fontId="13" fillId="0" borderId="7" xfId="7" applyNumberFormat="1" applyFont="1" applyBorder="1" applyAlignment="1" applyProtection="1">
      <alignment horizontal="right"/>
      <protection locked="0"/>
    </xf>
    <xf numFmtId="4" fontId="13" fillId="0" borderId="1" xfId="7" applyNumberFormat="1" applyFont="1" applyBorder="1" applyAlignment="1" applyProtection="1">
      <alignment horizontal="right"/>
      <protection locked="0"/>
    </xf>
    <xf numFmtId="49" fontId="13" fillId="2" borderId="0" xfId="0" applyNumberFormat="1" applyFont="1" applyFill="1" applyBorder="1" applyAlignment="1" applyProtection="1">
      <alignment horizontal="left"/>
      <protection locked="0"/>
    </xf>
    <xf numFmtId="172" fontId="11" fillId="0" borderId="0" xfId="0" applyNumberFormat="1" applyFont="1" applyAlignment="1" applyProtection="1">
      <alignment horizontal="right" vertical="top" shrinkToFit="1"/>
    </xf>
    <xf numFmtId="0" fontId="12" fillId="0" borderId="0" xfId="0" applyFont="1" applyAlignment="1" applyProtection="1">
      <alignment vertical="top" wrapText="1"/>
    </xf>
    <xf numFmtId="173" fontId="13" fillId="0" borderId="0" xfId="0" applyNumberFormat="1" applyFont="1" applyAlignment="1" applyProtection="1">
      <alignment horizontal="right" shrinkToFit="1"/>
    </xf>
    <xf numFmtId="0" fontId="11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172" fontId="11" fillId="0" borderId="0" xfId="0" applyNumberFormat="1" applyFont="1" applyBorder="1" applyAlignment="1" applyProtection="1">
      <alignment horizontal="right" vertical="top" shrinkToFit="1"/>
    </xf>
    <xf numFmtId="0" fontId="14" fillId="0" borderId="0" xfId="0" applyFont="1" applyBorder="1" applyAlignment="1" applyProtection="1">
      <alignment vertical="top" wrapText="1"/>
    </xf>
    <xf numFmtId="173" fontId="14" fillId="0" borderId="0" xfId="0" applyNumberFormat="1" applyFont="1" applyBorder="1" applyAlignment="1" applyProtection="1">
      <alignment horizontal="right" shrinkToFit="1"/>
    </xf>
    <xf numFmtId="0" fontId="15" fillId="0" borderId="0" xfId="0" applyFont="1" applyBorder="1" applyAlignment="1" applyProtection="1">
      <alignment vertical="top" wrapText="1"/>
    </xf>
    <xf numFmtId="172" fontId="11" fillId="0" borderId="1" xfId="0" applyNumberFormat="1" applyFont="1" applyBorder="1" applyAlignment="1" applyProtection="1">
      <alignment horizontal="right" vertical="top" shrinkToFit="1"/>
    </xf>
    <xf numFmtId="0" fontId="17" fillId="0" borderId="1" xfId="0" applyFont="1" applyBorder="1" applyAlignment="1" applyProtection="1">
      <alignment vertical="top" wrapText="1"/>
    </xf>
    <xf numFmtId="173" fontId="11" fillId="0" borderId="1" xfId="0" applyNumberFormat="1" applyFont="1" applyBorder="1" applyAlignment="1" applyProtection="1">
      <alignment horizontal="right" shrinkToFit="1"/>
    </xf>
    <xf numFmtId="0" fontId="11" fillId="0" borderId="1" xfId="0" applyFont="1" applyBorder="1" applyAlignment="1" applyProtection="1">
      <alignment vertical="top" wrapText="1"/>
    </xf>
    <xf numFmtId="0" fontId="13" fillId="0" borderId="1" xfId="0" applyFont="1" applyBorder="1" applyAlignment="1" applyProtection="1">
      <alignment wrapText="1"/>
    </xf>
    <xf numFmtId="173" fontId="17" fillId="0" borderId="1" xfId="0" applyNumberFormat="1" applyFont="1" applyBorder="1" applyAlignment="1" applyProtection="1">
      <alignment vertical="top" wrapText="1"/>
    </xf>
    <xf numFmtId="172" fontId="13" fillId="0" borderId="1" xfId="0" applyNumberFormat="1" applyFont="1" applyBorder="1" applyAlignment="1" applyProtection="1">
      <alignment horizontal="right" vertical="top" shrinkToFit="1"/>
    </xf>
    <xf numFmtId="0" fontId="13" fillId="0" borderId="0" xfId="0" applyFont="1" applyProtection="1"/>
    <xf numFmtId="173" fontId="11" fillId="0" borderId="1" xfId="0" applyNumberFormat="1" applyFont="1" applyBorder="1" applyAlignment="1" applyProtection="1">
      <alignment horizontal="right" shrinkToFit="1"/>
      <protection locked="0"/>
    </xf>
    <xf numFmtId="0" fontId="17" fillId="0" borderId="14" xfId="0" applyFont="1" applyBorder="1" applyAlignment="1" applyProtection="1">
      <alignment vertical="top" wrapText="1"/>
    </xf>
    <xf numFmtId="173" fontId="11" fillId="0" borderId="15" xfId="0" applyNumberFormat="1" applyFont="1" applyBorder="1" applyAlignment="1" applyProtection="1">
      <alignment horizontal="right" shrinkToFit="1"/>
    </xf>
    <xf numFmtId="0" fontId="17" fillId="0" borderId="7" xfId="0" applyFont="1" applyBorder="1" applyAlignment="1" applyProtection="1">
      <alignment vertical="top" wrapText="1"/>
    </xf>
    <xf numFmtId="0" fontId="17" fillId="0" borderId="6" xfId="0" applyFont="1" applyBorder="1" applyAlignment="1" applyProtection="1">
      <alignment vertical="top" wrapText="1"/>
    </xf>
    <xf numFmtId="0" fontId="17" fillId="0" borderId="13" xfId="0" applyFont="1" applyBorder="1" applyAlignment="1" applyProtection="1">
      <alignment vertical="top" wrapText="1"/>
      <protection locked="0"/>
    </xf>
    <xf numFmtId="0" fontId="26" fillId="0" borderId="0" xfId="0" applyFont="1" applyAlignment="1">
      <alignment horizontal="center" wrapText="1"/>
    </xf>
    <xf numFmtId="0" fontId="4" fillId="0" borderId="0" xfId="0" applyFont="1" applyAlignment="1" applyProtection="1">
      <alignment horizontal="center" wrapText="1"/>
    </xf>
    <xf numFmtId="2" fontId="11" fillId="0" borderId="2" xfId="0" applyNumberFormat="1" applyFont="1" applyFill="1" applyBorder="1" applyAlignment="1">
      <alignment vertical="center"/>
    </xf>
    <xf numFmtId="2" fontId="11" fillId="0" borderId="3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vertical="top"/>
    </xf>
    <xf numFmtId="0" fontId="13" fillId="0" borderId="5" xfId="0" applyFont="1" applyFill="1" applyBorder="1" applyAlignment="1">
      <alignment vertical="top"/>
    </xf>
  </cellXfs>
  <cellStyles count="15">
    <cellStyle name="Hiperpovezava 2" xfId="1" xr:uid="{00000000-0005-0000-0000-000000000000}"/>
    <cellStyle name="Navadno" xfId="0" builtinId="0"/>
    <cellStyle name="Navadno 2" xfId="2" xr:uid="{00000000-0005-0000-0000-000002000000}"/>
    <cellStyle name="Navadno 3" xfId="3" xr:uid="{00000000-0005-0000-0000-000003000000}"/>
    <cellStyle name="Navadno 4" xfId="4" xr:uid="{00000000-0005-0000-0000-000004000000}"/>
    <cellStyle name="Navadno 6" xfId="5" xr:uid="{00000000-0005-0000-0000-000005000000}"/>
    <cellStyle name="Navadno 7" xfId="13" xr:uid="{C8E2E8F2-8419-4ED0-8E0B-4DACBEA58CBB}"/>
    <cellStyle name="Navadno 9" xfId="6" xr:uid="{00000000-0005-0000-0000-000006000000}"/>
    <cellStyle name="Navadno_Energetika" xfId="10" xr:uid="{D7E3FA33-EDDA-4D89-9B65-7AA7D626BF16}"/>
    <cellStyle name="Navadno_List1" xfId="12" xr:uid="{25284548-03AA-4974-B77F-22D3A5789BD7}"/>
    <cellStyle name="Navadno_Meritve Dokumentacija" xfId="11" xr:uid="{C987BB44-1603-4187-9E05-DB58F2DC461D}"/>
    <cellStyle name="Pomoc" xfId="14" xr:uid="{F59CF10D-6C7F-4B4C-8059-A1D31FD15E5C}"/>
    <cellStyle name="Vejica" xfId="7" builtinId="3"/>
    <cellStyle name="Vejica 2" xfId="8" xr:uid="{00000000-0005-0000-0000-000008000000}"/>
    <cellStyle name="Vejica 3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6:A17"/>
  <sheetViews>
    <sheetView showRowColHeaders="0" view="pageBreakPreview" zoomScaleNormal="75" zoomScaleSheetLayoutView="100" workbookViewId="0">
      <selection activeCell="D9" sqref="D9"/>
    </sheetView>
  </sheetViews>
  <sheetFormatPr defaultRowHeight="14.25" x14ac:dyDescent="0.2"/>
  <cols>
    <col min="1" max="1" width="81.5703125" style="2" customWidth="1"/>
    <col min="2" max="16384" width="9.140625" style="2"/>
  </cols>
  <sheetData>
    <row r="6" spans="1:1" ht="15" x14ac:dyDescent="0.2">
      <c r="A6" s="178" t="s">
        <v>41</v>
      </c>
    </row>
    <row r="7" spans="1:1" ht="15" x14ac:dyDescent="0.25">
      <c r="A7" s="179" t="s">
        <v>42</v>
      </c>
    </row>
    <row r="8" spans="1:1" x14ac:dyDescent="0.2">
      <c r="A8" s="224" t="s">
        <v>43</v>
      </c>
    </row>
    <row r="9" spans="1:1" ht="72.75" customHeight="1" x14ac:dyDescent="0.2">
      <c r="A9" s="224"/>
    </row>
    <row r="10" spans="1:1" x14ac:dyDescent="0.2">
      <c r="A10" s="2" t="s">
        <v>321</v>
      </c>
    </row>
    <row r="11" spans="1:1" x14ac:dyDescent="0.2">
      <c r="A11" s="2" t="s">
        <v>322</v>
      </c>
    </row>
    <row r="13" spans="1:1" x14ac:dyDescent="0.2">
      <c r="A13" s="87" t="s">
        <v>0</v>
      </c>
    </row>
    <row r="15" spans="1:1" x14ac:dyDescent="0.2">
      <c r="A15" s="180" t="s">
        <v>1</v>
      </c>
    </row>
    <row r="16" spans="1:1" ht="42.75" x14ac:dyDescent="0.2">
      <c r="A16" s="180" t="s">
        <v>2</v>
      </c>
    </row>
    <row r="17" spans="1:1" x14ac:dyDescent="0.2">
      <c r="A17" s="181" t="s">
        <v>10</v>
      </c>
    </row>
  </sheetData>
  <sheetProtection algorithmName="SHA-512" hashValue="yhefKYnPoctKocWWY4Z74fGFxd2i/5ZybhFHU6SDMwh8jNBXZLrvoEsw13QwhIfUcoSZ4CfH38wLgEl1tAkZ8Q==" saltValue="fqPd8gTQ0T3RhLZs5j+few==" spinCount="100000" sheet="1" objects="1" scenarios="1"/>
  <mergeCells count="1">
    <mergeCell ref="A8:A9"/>
  </mergeCells>
  <phoneticPr fontId="3" type="noConversion"/>
  <pageMargins left="0.98425196850393704" right="0.74803149606299213" top="0.98425196850393704" bottom="0.98425196850393704" header="0.51181102362204722" footer="0.51181102362204722"/>
  <pageSetup paperSize="9" scale="96" orientation="portrait" r:id="rId1"/>
  <headerFooter alignWithMargins="0">
    <oddFooter>&amp;L&amp;"Times New Roman CE,Navadno"&amp;8&amp;F&amp;C&amp;A&amp;R&amp;P/&amp;N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13CF0-C8BE-4A94-A013-1E992C652052}">
  <dimension ref="A1:E18"/>
  <sheetViews>
    <sheetView tabSelected="1" topLeftCell="A4" workbookViewId="0">
      <selection activeCell="H15" sqref="H15"/>
    </sheetView>
  </sheetViews>
  <sheetFormatPr defaultRowHeight="14.25" x14ac:dyDescent="0.2"/>
  <cols>
    <col min="1" max="1" width="3.42578125" style="217" customWidth="1"/>
    <col min="2" max="2" width="58.85546875" style="217" customWidth="1"/>
    <col min="3" max="3" width="11.28515625" style="217" bestFit="1" customWidth="1"/>
    <col min="4" max="4" width="14.42578125" style="217" customWidth="1"/>
    <col min="5" max="16384" width="9.140625" style="2"/>
  </cols>
  <sheetData>
    <row r="1" spans="1:5" ht="15" x14ac:dyDescent="0.2">
      <c r="A1" s="201"/>
      <c r="B1" s="202"/>
      <c r="C1" s="202"/>
      <c r="D1" s="203"/>
    </row>
    <row r="2" spans="1:5" ht="15" x14ac:dyDescent="0.2">
      <c r="A2" s="204"/>
      <c r="B2" s="205" t="s">
        <v>323</v>
      </c>
      <c r="C2" s="205"/>
      <c r="D2" s="205"/>
    </row>
    <row r="3" spans="1:5" ht="15" x14ac:dyDescent="0.2">
      <c r="A3" s="204"/>
      <c r="B3" s="204" t="s">
        <v>286</v>
      </c>
      <c r="C3" s="205"/>
      <c r="D3" s="205"/>
    </row>
    <row r="4" spans="1:5" ht="15" x14ac:dyDescent="0.2">
      <c r="A4" s="204"/>
      <c r="B4" s="205"/>
      <c r="C4" s="205"/>
      <c r="D4" s="205"/>
    </row>
    <row r="5" spans="1:5" ht="59.25" customHeight="1" x14ac:dyDescent="0.2">
      <c r="A5" s="206"/>
      <c r="B5" s="225" t="s">
        <v>291</v>
      </c>
      <c r="C5" s="207"/>
      <c r="D5" s="208"/>
      <c r="E5" s="3"/>
    </row>
    <row r="6" spans="1:5" ht="15" x14ac:dyDescent="0.2">
      <c r="A6" s="206"/>
      <c r="B6" s="225"/>
      <c r="C6" s="209"/>
      <c r="D6" s="209"/>
      <c r="E6" s="3"/>
    </row>
    <row r="7" spans="1:5" ht="15" x14ac:dyDescent="0.2">
      <c r="A7" s="201"/>
      <c r="B7" s="202"/>
      <c r="C7" s="202"/>
      <c r="D7" s="203"/>
    </row>
    <row r="8" spans="1:5" ht="15" x14ac:dyDescent="0.25">
      <c r="A8" s="210">
        <v>1</v>
      </c>
      <c r="B8" s="211" t="s">
        <v>292</v>
      </c>
      <c r="C8" s="211"/>
      <c r="D8" s="212">
        <f>+'Gradbene konstrukcije'!F279</f>
        <v>0</v>
      </c>
    </row>
    <row r="9" spans="1:5" ht="15" x14ac:dyDescent="0.25">
      <c r="A9" s="210">
        <v>2</v>
      </c>
      <c r="B9" s="211" t="s">
        <v>293</v>
      </c>
      <c r="C9" s="211"/>
      <c r="D9" s="212">
        <f>+JR!F36</f>
        <v>0</v>
      </c>
    </row>
    <row r="10" spans="1:5" ht="15" x14ac:dyDescent="0.25">
      <c r="A10" s="210">
        <v>3</v>
      </c>
      <c r="B10" s="211" t="s">
        <v>294</v>
      </c>
      <c r="C10" s="211"/>
      <c r="D10" s="212">
        <f>+Vodovod!E84</f>
        <v>0</v>
      </c>
    </row>
    <row r="11" spans="1:5" ht="60" x14ac:dyDescent="0.25">
      <c r="A11" s="210">
        <v>4</v>
      </c>
      <c r="B11" s="213" t="s">
        <v>326</v>
      </c>
      <c r="C11" s="214" t="s">
        <v>307</v>
      </c>
      <c r="D11" s="218"/>
    </row>
    <row r="12" spans="1:5" ht="15" x14ac:dyDescent="0.25">
      <c r="A12" s="210">
        <v>5</v>
      </c>
      <c r="B12" s="211" t="s">
        <v>327</v>
      </c>
      <c r="C12" s="215">
        <f>+D8+D9+D10+D11</f>
        <v>0</v>
      </c>
      <c r="D12" s="212">
        <f>+C12*0.05</f>
        <v>0</v>
      </c>
    </row>
    <row r="14" spans="1:5" ht="15.75" thickBot="1" x14ac:dyDescent="0.3">
      <c r="A14" s="210"/>
      <c r="B14" s="211" t="s">
        <v>288</v>
      </c>
      <c r="C14" s="221"/>
      <c r="D14" s="212">
        <f>SUM(D8:D12)</f>
        <v>0</v>
      </c>
    </row>
    <row r="15" spans="1:5" ht="15.75" thickBot="1" x14ac:dyDescent="0.3">
      <c r="A15" s="210"/>
      <c r="B15" s="219" t="s">
        <v>328</v>
      </c>
      <c r="C15" s="223"/>
      <c r="D15" s="220">
        <f>D14-D14*C15/100</f>
        <v>0</v>
      </c>
    </row>
    <row r="16" spans="1:5" ht="15" x14ac:dyDescent="0.25">
      <c r="A16" s="216"/>
      <c r="B16" s="211" t="s">
        <v>289</v>
      </c>
      <c r="C16" s="222"/>
      <c r="D16" s="212">
        <f>D15*0.22</f>
        <v>0</v>
      </c>
    </row>
    <row r="17" spans="1:4" ht="15" x14ac:dyDescent="0.25">
      <c r="A17" s="210"/>
      <c r="B17" s="211" t="s">
        <v>290</v>
      </c>
      <c r="C17" s="211"/>
      <c r="D17" s="212">
        <f>SUM(D15+D16)</f>
        <v>0</v>
      </c>
    </row>
    <row r="18" spans="1:4" ht="15" x14ac:dyDescent="0.2">
      <c r="A18" s="201"/>
      <c r="B18" s="202"/>
      <c r="C18" s="202"/>
      <c r="D18" s="203"/>
    </row>
  </sheetData>
  <sheetProtection algorithmName="SHA-512" hashValue="ALOpP2f58sm5kNYTiYr9zy4Ci8V7HQYId0NA7qVelPAHG69ZvgVGP82Xkq3S8+6CFPnAlo3w+VKZmdyeWyzlcA==" saltValue="j18hXJ0V0CpJeSce0rl/Lg==" spinCount="100000" sheet="1" objects="1" scenarios="1"/>
  <mergeCells count="1">
    <mergeCell ref="B5:B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EACB-B918-49B5-8206-85865C663F6D}">
  <sheetPr>
    <pageSetUpPr fitToPage="1"/>
  </sheetPr>
  <dimension ref="A1:G445"/>
  <sheetViews>
    <sheetView workbookViewId="0">
      <selection activeCell="E7" sqref="E7:E409"/>
    </sheetView>
  </sheetViews>
  <sheetFormatPr defaultRowHeight="14.25" x14ac:dyDescent="0.2"/>
  <cols>
    <col min="1" max="1" width="7.28515625" style="166" customWidth="1"/>
    <col min="2" max="2" width="47.7109375" style="52" customWidth="1"/>
    <col min="3" max="3" width="8.28515625" style="142" bestFit="1" customWidth="1"/>
    <col min="4" max="4" width="9.42578125" style="135" bestFit="1" customWidth="1"/>
    <col min="5" max="5" width="12.28515625" style="183" bestFit="1" customWidth="1"/>
    <col min="6" max="6" width="11.28515625" style="136" bestFit="1" customWidth="1"/>
    <col min="7" max="157" width="9.140625" style="2"/>
    <col min="158" max="158" width="7.28515625" style="2" customWidth="1"/>
    <col min="159" max="159" width="37.5703125" style="2" customWidth="1"/>
    <col min="160" max="160" width="9.140625" style="2"/>
    <col min="161" max="162" width="13.85546875" style="2" customWidth="1"/>
    <col min="163" max="163" width="14.140625" style="2" customWidth="1"/>
    <col min="164" max="164" width="0" style="2" hidden="1" customWidth="1"/>
    <col min="165" max="413" width="9.140625" style="2"/>
    <col min="414" max="414" width="7.28515625" style="2" customWidth="1"/>
    <col min="415" max="415" width="37.5703125" style="2" customWidth="1"/>
    <col min="416" max="416" width="9.140625" style="2"/>
    <col min="417" max="418" width="13.85546875" style="2" customWidth="1"/>
    <col min="419" max="419" width="14.140625" style="2" customWidth="1"/>
    <col min="420" max="420" width="0" style="2" hidden="1" customWidth="1"/>
    <col min="421" max="669" width="9.140625" style="2"/>
    <col min="670" max="670" width="7.28515625" style="2" customWidth="1"/>
    <col min="671" max="671" width="37.5703125" style="2" customWidth="1"/>
    <col min="672" max="672" width="9.140625" style="2"/>
    <col min="673" max="674" width="13.85546875" style="2" customWidth="1"/>
    <col min="675" max="675" width="14.140625" style="2" customWidth="1"/>
    <col min="676" max="676" width="0" style="2" hidden="1" customWidth="1"/>
    <col min="677" max="925" width="9.140625" style="2"/>
    <col min="926" max="926" width="7.28515625" style="2" customWidth="1"/>
    <col min="927" max="927" width="37.5703125" style="2" customWidth="1"/>
    <col min="928" max="928" width="9.140625" style="2"/>
    <col min="929" max="930" width="13.85546875" style="2" customWidth="1"/>
    <col min="931" max="931" width="14.140625" style="2" customWidth="1"/>
    <col min="932" max="932" width="0" style="2" hidden="1" customWidth="1"/>
    <col min="933" max="1181" width="9.140625" style="2"/>
    <col min="1182" max="1182" width="7.28515625" style="2" customWidth="1"/>
    <col min="1183" max="1183" width="37.5703125" style="2" customWidth="1"/>
    <col min="1184" max="1184" width="9.140625" style="2"/>
    <col min="1185" max="1186" width="13.85546875" style="2" customWidth="1"/>
    <col min="1187" max="1187" width="14.140625" style="2" customWidth="1"/>
    <col min="1188" max="1188" width="0" style="2" hidden="1" customWidth="1"/>
    <col min="1189" max="1437" width="9.140625" style="2"/>
    <col min="1438" max="1438" width="7.28515625" style="2" customWidth="1"/>
    <col min="1439" max="1439" width="37.5703125" style="2" customWidth="1"/>
    <col min="1440" max="1440" width="9.140625" style="2"/>
    <col min="1441" max="1442" width="13.85546875" style="2" customWidth="1"/>
    <col min="1443" max="1443" width="14.140625" style="2" customWidth="1"/>
    <col min="1444" max="1444" width="0" style="2" hidden="1" customWidth="1"/>
    <col min="1445" max="1693" width="9.140625" style="2"/>
    <col min="1694" max="1694" width="7.28515625" style="2" customWidth="1"/>
    <col min="1695" max="1695" width="37.5703125" style="2" customWidth="1"/>
    <col min="1696" max="1696" width="9.140625" style="2"/>
    <col min="1697" max="1698" width="13.85546875" style="2" customWidth="1"/>
    <col min="1699" max="1699" width="14.140625" style="2" customWidth="1"/>
    <col min="1700" max="1700" width="0" style="2" hidden="1" customWidth="1"/>
    <col min="1701" max="1949" width="9.140625" style="2"/>
    <col min="1950" max="1950" width="7.28515625" style="2" customWidth="1"/>
    <col min="1951" max="1951" width="37.5703125" style="2" customWidth="1"/>
    <col min="1952" max="1952" width="9.140625" style="2"/>
    <col min="1953" max="1954" width="13.85546875" style="2" customWidth="1"/>
    <col min="1955" max="1955" width="14.140625" style="2" customWidth="1"/>
    <col min="1956" max="1956" width="0" style="2" hidden="1" customWidth="1"/>
    <col min="1957" max="2205" width="9.140625" style="2"/>
    <col min="2206" max="2206" width="7.28515625" style="2" customWidth="1"/>
    <col min="2207" max="2207" width="37.5703125" style="2" customWidth="1"/>
    <col min="2208" max="2208" width="9.140625" style="2"/>
    <col min="2209" max="2210" width="13.85546875" style="2" customWidth="1"/>
    <col min="2211" max="2211" width="14.140625" style="2" customWidth="1"/>
    <col min="2212" max="2212" width="0" style="2" hidden="1" customWidth="1"/>
    <col min="2213" max="2461" width="9.140625" style="2"/>
    <col min="2462" max="2462" width="7.28515625" style="2" customWidth="1"/>
    <col min="2463" max="2463" width="37.5703125" style="2" customWidth="1"/>
    <col min="2464" max="2464" width="9.140625" style="2"/>
    <col min="2465" max="2466" width="13.85546875" style="2" customWidth="1"/>
    <col min="2467" max="2467" width="14.140625" style="2" customWidth="1"/>
    <col min="2468" max="2468" width="0" style="2" hidden="1" customWidth="1"/>
    <col min="2469" max="2717" width="9.140625" style="2"/>
    <col min="2718" max="2718" width="7.28515625" style="2" customWidth="1"/>
    <col min="2719" max="2719" width="37.5703125" style="2" customWidth="1"/>
    <col min="2720" max="2720" width="9.140625" style="2"/>
    <col min="2721" max="2722" width="13.85546875" style="2" customWidth="1"/>
    <col min="2723" max="2723" width="14.140625" style="2" customWidth="1"/>
    <col min="2724" max="2724" width="0" style="2" hidden="1" customWidth="1"/>
    <col min="2725" max="2973" width="9.140625" style="2"/>
    <col min="2974" max="2974" width="7.28515625" style="2" customWidth="1"/>
    <col min="2975" max="2975" width="37.5703125" style="2" customWidth="1"/>
    <col min="2976" max="2976" width="9.140625" style="2"/>
    <col min="2977" max="2978" width="13.85546875" style="2" customWidth="1"/>
    <col min="2979" max="2979" width="14.140625" style="2" customWidth="1"/>
    <col min="2980" max="2980" width="0" style="2" hidden="1" customWidth="1"/>
    <col min="2981" max="3229" width="9.140625" style="2"/>
    <col min="3230" max="3230" width="7.28515625" style="2" customWidth="1"/>
    <col min="3231" max="3231" width="37.5703125" style="2" customWidth="1"/>
    <col min="3232" max="3232" width="9.140625" style="2"/>
    <col min="3233" max="3234" width="13.85546875" style="2" customWidth="1"/>
    <col min="3235" max="3235" width="14.140625" style="2" customWidth="1"/>
    <col min="3236" max="3236" width="0" style="2" hidden="1" customWidth="1"/>
    <col min="3237" max="3485" width="9.140625" style="2"/>
    <col min="3486" max="3486" width="7.28515625" style="2" customWidth="1"/>
    <col min="3487" max="3487" width="37.5703125" style="2" customWidth="1"/>
    <col min="3488" max="3488" width="9.140625" style="2"/>
    <col min="3489" max="3490" width="13.85546875" style="2" customWidth="1"/>
    <col min="3491" max="3491" width="14.140625" style="2" customWidth="1"/>
    <col min="3492" max="3492" width="0" style="2" hidden="1" customWidth="1"/>
    <col min="3493" max="3741" width="9.140625" style="2"/>
    <col min="3742" max="3742" width="7.28515625" style="2" customWidth="1"/>
    <col min="3743" max="3743" width="37.5703125" style="2" customWidth="1"/>
    <col min="3744" max="3744" width="9.140625" style="2"/>
    <col min="3745" max="3746" width="13.85546875" style="2" customWidth="1"/>
    <col min="3747" max="3747" width="14.140625" style="2" customWidth="1"/>
    <col min="3748" max="3748" width="0" style="2" hidden="1" customWidth="1"/>
    <col min="3749" max="3997" width="9.140625" style="2"/>
    <col min="3998" max="3998" width="7.28515625" style="2" customWidth="1"/>
    <col min="3999" max="3999" width="37.5703125" style="2" customWidth="1"/>
    <col min="4000" max="4000" width="9.140625" style="2"/>
    <col min="4001" max="4002" width="13.85546875" style="2" customWidth="1"/>
    <col min="4003" max="4003" width="14.140625" style="2" customWidth="1"/>
    <col min="4004" max="4004" width="0" style="2" hidden="1" customWidth="1"/>
    <col min="4005" max="4253" width="9.140625" style="2"/>
    <col min="4254" max="4254" width="7.28515625" style="2" customWidth="1"/>
    <col min="4255" max="4255" width="37.5703125" style="2" customWidth="1"/>
    <col min="4256" max="4256" width="9.140625" style="2"/>
    <col min="4257" max="4258" width="13.85546875" style="2" customWidth="1"/>
    <col min="4259" max="4259" width="14.140625" style="2" customWidth="1"/>
    <col min="4260" max="4260" width="0" style="2" hidden="1" customWidth="1"/>
    <col min="4261" max="4509" width="9.140625" style="2"/>
    <col min="4510" max="4510" width="7.28515625" style="2" customWidth="1"/>
    <col min="4511" max="4511" width="37.5703125" style="2" customWidth="1"/>
    <col min="4512" max="4512" width="9.140625" style="2"/>
    <col min="4513" max="4514" width="13.85546875" style="2" customWidth="1"/>
    <col min="4515" max="4515" width="14.140625" style="2" customWidth="1"/>
    <col min="4516" max="4516" width="0" style="2" hidden="1" customWidth="1"/>
    <col min="4517" max="4765" width="9.140625" style="2"/>
    <col min="4766" max="4766" width="7.28515625" style="2" customWidth="1"/>
    <col min="4767" max="4767" width="37.5703125" style="2" customWidth="1"/>
    <col min="4768" max="4768" width="9.140625" style="2"/>
    <col min="4769" max="4770" width="13.85546875" style="2" customWidth="1"/>
    <col min="4771" max="4771" width="14.140625" style="2" customWidth="1"/>
    <col min="4772" max="4772" width="0" style="2" hidden="1" customWidth="1"/>
    <col min="4773" max="5021" width="9.140625" style="2"/>
    <col min="5022" max="5022" width="7.28515625" style="2" customWidth="1"/>
    <col min="5023" max="5023" width="37.5703125" style="2" customWidth="1"/>
    <col min="5024" max="5024" width="9.140625" style="2"/>
    <col min="5025" max="5026" width="13.85546875" style="2" customWidth="1"/>
    <col min="5027" max="5027" width="14.140625" style="2" customWidth="1"/>
    <col min="5028" max="5028" width="0" style="2" hidden="1" customWidth="1"/>
    <col min="5029" max="5277" width="9.140625" style="2"/>
    <col min="5278" max="5278" width="7.28515625" style="2" customWidth="1"/>
    <col min="5279" max="5279" width="37.5703125" style="2" customWidth="1"/>
    <col min="5280" max="5280" width="9.140625" style="2"/>
    <col min="5281" max="5282" width="13.85546875" style="2" customWidth="1"/>
    <col min="5283" max="5283" width="14.140625" style="2" customWidth="1"/>
    <col min="5284" max="5284" width="0" style="2" hidden="1" customWidth="1"/>
    <col min="5285" max="5533" width="9.140625" style="2"/>
    <col min="5534" max="5534" width="7.28515625" style="2" customWidth="1"/>
    <col min="5535" max="5535" width="37.5703125" style="2" customWidth="1"/>
    <col min="5536" max="5536" width="9.140625" style="2"/>
    <col min="5537" max="5538" width="13.85546875" style="2" customWidth="1"/>
    <col min="5539" max="5539" width="14.140625" style="2" customWidth="1"/>
    <col min="5540" max="5540" width="0" style="2" hidden="1" customWidth="1"/>
    <col min="5541" max="5789" width="9.140625" style="2"/>
    <col min="5790" max="5790" width="7.28515625" style="2" customWidth="1"/>
    <col min="5791" max="5791" width="37.5703125" style="2" customWidth="1"/>
    <col min="5792" max="5792" width="9.140625" style="2"/>
    <col min="5793" max="5794" width="13.85546875" style="2" customWidth="1"/>
    <col min="5795" max="5795" width="14.140625" style="2" customWidth="1"/>
    <col min="5796" max="5796" width="0" style="2" hidden="1" customWidth="1"/>
    <col min="5797" max="6045" width="9.140625" style="2"/>
    <col min="6046" max="6046" width="7.28515625" style="2" customWidth="1"/>
    <col min="6047" max="6047" width="37.5703125" style="2" customWidth="1"/>
    <col min="6048" max="6048" width="9.140625" style="2"/>
    <col min="6049" max="6050" width="13.85546875" style="2" customWidth="1"/>
    <col min="6051" max="6051" width="14.140625" style="2" customWidth="1"/>
    <col min="6052" max="6052" width="0" style="2" hidden="1" customWidth="1"/>
    <col min="6053" max="6301" width="9.140625" style="2"/>
    <col min="6302" max="6302" width="7.28515625" style="2" customWidth="1"/>
    <col min="6303" max="6303" width="37.5703125" style="2" customWidth="1"/>
    <col min="6304" max="6304" width="9.140625" style="2"/>
    <col min="6305" max="6306" width="13.85546875" style="2" customWidth="1"/>
    <col min="6307" max="6307" width="14.140625" style="2" customWidth="1"/>
    <col min="6308" max="6308" width="0" style="2" hidden="1" customWidth="1"/>
    <col min="6309" max="6557" width="9.140625" style="2"/>
    <col min="6558" max="6558" width="7.28515625" style="2" customWidth="1"/>
    <col min="6559" max="6559" width="37.5703125" style="2" customWidth="1"/>
    <col min="6560" max="6560" width="9.140625" style="2"/>
    <col min="6561" max="6562" width="13.85546875" style="2" customWidth="1"/>
    <col min="6563" max="6563" width="14.140625" style="2" customWidth="1"/>
    <col min="6564" max="6564" width="0" style="2" hidden="1" customWidth="1"/>
    <col min="6565" max="6813" width="9.140625" style="2"/>
    <col min="6814" max="6814" width="7.28515625" style="2" customWidth="1"/>
    <col min="6815" max="6815" width="37.5703125" style="2" customWidth="1"/>
    <col min="6816" max="6816" width="9.140625" style="2"/>
    <col min="6817" max="6818" width="13.85546875" style="2" customWidth="1"/>
    <col min="6819" max="6819" width="14.140625" style="2" customWidth="1"/>
    <col min="6820" max="6820" width="0" style="2" hidden="1" customWidth="1"/>
    <col min="6821" max="7069" width="9.140625" style="2"/>
    <col min="7070" max="7070" width="7.28515625" style="2" customWidth="1"/>
    <col min="7071" max="7071" width="37.5703125" style="2" customWidth="1"/>
    <col min="7072" max="7072" width="9.140625" style="2"/>
    <col min="7073" max="7074" width="13.85546875" style="2" customWidth="1"/>
    <col min="7075" max="7075" width="14.140625" style="2" customWidth="1"/>
    <col min="7076" max="7076" width="0" style="2" hidden="1" customWidth="1"/>
    <col min="7077" max="7325" width="9.140625" style="2"/>
    <col min="7326" max="7326" width="7.28515625" style="2" customWidth="1"/>
    <col min="7327" max="7327" width="37.5703125" style="2" customWidth="1"/>
    <col min="7328" max="7328" width="9.140625" style="2"/>
    <col min="7329" max="7330" width="13.85546875" style="2" customWidth="1"/>
    <col min="7331" max="7331" width="14.140625" style="2" customWidth="1"/>
    <col min="7332" max="7332" width="0" style="2" hidden="1" customWidth="1"/>
    <col min="7333" max="7581" width="9.140625" style="2"/>
    <col min="7582" max="7582" width="7.28515625" style="2" customWidth="1"/>
    <col min="7583" max="7583" width="37.5703125" style="2" customWidth="1"/>
    <col min="7584" max="7584" width="9.140625" style="2"/>
    <col min="7585" max="7586" width="13.85546875" style="2" customWidth="1"/>
    <col min="7587" max="7587" width="14.140625" style="2" customWidth="1"/>
    <col min="7588" max="7588" width="0" style="2" hidden="1" customWidth="1"/>
    <col min="7589" max="7837" width="9.140625" style="2"/>
    <col min="7838" max="7838" width="7.28515625" style="2" customWidth="1"/>
    <col min="7839" max="7839" width="37.5703125" style="2" customWidth="1"/>
    <col min="7840" max="7840" width="9.140625" style="2"/>
    <col min="7841" max="7842" width="13.85546875" style="2" customWidth="1"/>
    <col min="7843" max="7843" width="14.140625" style="2" customWidth="1"/>
    <col min="7844" max="7844" width="0" style="2" hidden="1" customWidth="1"/>
    <col min="7845" max="8093" width="9.140625" style="2"/>
    <col min="8094" max="8094" width="7.28515625" style="2" customWidth="1"/>
    <col min="8095" max="8095" width="37.5703125" style="2" customWidth="1"/>
    <col min="8096" max="8096" width="9.140625" style="2"/>
    <col min="8097" max="8098" width="13.85546875" style="2" customWidth="1"/>
    <col min="8099" max="8099" width="14.140625" style="2" customWidth="1"/>
    <col min="8100" max="8100" width="0" style="2" hidden="1" customWidth="1"/>
    <col min="8101" max="8349" width="9.140625" style="2"/>
    <col min="8350" max="8350" width="7.28515625" style="2" customWidth="1"/>
    <col min="8351" max="8351" width="37.5703125" style="2" customWidth="1"/>
    <col min="8352" max="8352" width="9.140625" style="2"/>
    <col min="8353" max="8354" width="13.85546875" style="2" customWidth="1"/>
    <col min="8355" max="8355" width="14.140625" style="2" customWidth="1"/>
    <col min="8356" max="8356" width="0" style="2" hidden="1" customWidth="1"/>
    <col min="8357" max="8605" width="9.140625" style="2"/>
    <col min="8606" max="8606" width="7.28515625" style="2" customWidth="1"/>
    <col min="8607" max="8607" width="37.5703125" style="2" customWidth="1"/>
    <col min="8608" max="8608" width="9.140625" style="2"/>
    <col min="8609" max="8610" width="13.85546875" style="2" customWidth="1"/>
    <col min="8611" max="8611" width="14.140625" style="2" customWidth="1"/>
    <col min="8612" max="8612" width="0" style="2" hidden="1" customWidth="1"/>
    <col min="8613" max="8861" width="9.140625" style="2"/>
    <col min="8862" max="8862" width="7.28515625" style="2" customWidth="1"/>
    <col min="8863" max="8863" width="37.5703125" style="2" customWidth="1"/>
    <col min="8864" max="8864" width="9.140625" style="2"/>
    <col min="8865" max="8866" width="13.85546875" style="2" customWidth="1"/>
    <col min="8867" max="8867" width="14.140625" style="2" customWidth="1"/>
    <col min="8868" max="8868" width="0" style="2" hidden="1" customWidth="1"/>
    <col min="8869" max="9117" width="9.140625" style="2"/>
    <col min="9118" max="9118" width="7.28515625" style="2" customWidth="1"/>
    <col min="9119" max="9119" width="37.5703125" style="2" customWidth="1"/>
    <col min="9120" max="9120" width="9.140625" style="2"/>
    <col min="9121" max="9122" width="13.85546875" style="2" customWidth="1"/>
    <col min="9123" max="9123" width="14.140625" style="2" customWidth="1"/>
    <col min="9124" max="9124" width="0" style="2" hidden="1" customWidth="1"/>
    <col min="9125" max="9373" width="9.140625" style="2"/>
    <col min="9374" max="9374" width="7.28515625" style="2" customWidth="1"/>
    <col min="9375" max="9375" width="37.5703125" style="2" customWidth="1"/>
    <col min="9376" max="9376" width="9.140625" style="2"/>
    <col min="9377" max="9378" width="13.85546875" style="2" customWidth="1"/>
    <col min="9379" max="9379" width="14.140625" style="2" customWidth="1"/>
    <col min="9380" max="9380" width="0" style="2" hidden="1" customWidth="1"/>
    <col min="9381" max="9629" width="9.140625" style="2"/>
    <col min="9630" max="9630" width="7.28515625" style="2" customWidth="1"/>
    <col min="9631" max="9631" width="37.5703125" style="2" customWidth="1"/>
    <col min="9632" max="9632" width="9.140625" style="2"/>
    <col min="9633" max="9634" width="13.85546875" style="2" customWidth="1"/>
    <col min="9635" max="9635" width="14.140625" style="2" customWidth="1"/>
    <col min="9636" max="9636" width="0" style="2" hidden="1" customWidth="1"/>
    <col min="9637" max="9885" width="9.140625" style="2"/>
    <col min="9886" max="9886" width="7.28515625" style="2" customWidth="1"/>
    <col min="9887" max="9887" width="37.5703125" style="2" customWidth="1"/>
    <col min="9888" max="9888" width="9.140625" style="2"/>
    <col min="9889" max="9890" width="13.85546875" style="2" customWidth="1"/>
    <col min="9891" max="9891" width="14.140625" style="2" customWidth="1"/>
    <col min="9892" max="9892" width="0" style="2" hidden="1" customWidth="1"/>
    <col min="9893" max="10141" width="9.140625" style="2"/>
    <col min="10142" max="10142" width="7.28515625" style="2" customWidth="1"/>
    <col min="10143" max="10143" width="37.5703125" style="2" customWidth="1"/>
    <col min="10144" max="10144" width="9.140625" style="2"/>
    <col min="10145" max="10146" width="13.85546875" style="2" customWidth="1"/>
    <col min="10147" max="10147" width="14.140625" style="2" customWidth="1"/>
    <col min="10148" max="10148" width="0" style="2" hidden="1" customWidth="1"/>
    <col min="10149" max="10397" width="9.140625" style="2"/>
    <col min="10398" max="10398" width="7.28515625" style="2" customWidth="1"/>
    <col min="10399" max="10399" width="37.5703125" style="2" customWidth="1"/>
    <col min="10400" max="10400" width="9.140625" style="2"/>
    <col min="10401" max="10402" width="13.85546875" style="2" customWidth="1"/>
    <col min="10403" max="10403" width="14.140625" style="2" customWidth="1"/>
    <col min="10404" max="10404" width="0" style="2" hidden="1" customWidth="1"/>
    <col min="10405" max="10653" width="9.140625" style="2"/>
    <col min="10654" max="10654" width="7.28515625" style="2" customWidth="1"/>
    <col min="10655" max="10655" width="37.5703125" style="2" customWidth="1"/>
    <col min="10656" max="10656" width="9.140625" style="2"/>
    <col min="10657" max="10658" width="13.85546875" style="2" customWidth="1"/>
    <col min="10659" max="10659" width="14.140625" style="2" customWidth="1"/>
    <col min="10660" max="10660" width="0" style="2" hidden="1" customWidth="1"/>
    <col min="10661" max="10909" width="9.140625" style="2"/>
    <col min="10910" max="10910" width="7.28515625" style="2" customWidth="1"/>
    <col min="10911" max="10911" width="37.5703125" style="2" customWidth="1"/>
    <col min="10912" max="10912" width="9.140625" style="2"/>
    <col min="10913" max="10914" width="13.85546875" style="2" customWidth="1"/>
    <col min="10915" max="10915" width="14.140625" style="2" customWidth="1"/>
    <col min="10916" max="10916" width="0" style="2" hidden="1" customWidth="1"/>
    <col min="10917" max="11165" width="9.140625" style="2"/>
    <col min="11166" max="11166" width="7.28515625" style="2" customWidth="1"/>
    <col min="11167" max="11167" width="37.5703125" style="2" customWidth="1"/>
    <col min="11168" max="11168" width="9.140625" style="2"/>
    <col min="11169" max="11170" width="13.85546875" style="2" customWidth="1"/>
    <col min="11171" max="11171" width="14.140625" style="2" customWidth="1"/>
    <col min="11172" max="11172" width="0" style="2" hidden="1" customWidth="1"/>
    <col min="11173" max="11421" width="9.140625" style="2"/>
    <col min="11422" max="11422" width="7.28515625" style="2" customWidth="1"/>
    <col min="11423" max="11423" width="37.5703125" style="2" customWidth="1"/>
    <col min="11424" max="11424" width="9.140625" style="2"/>
    <col min="11425" max="11426" width="13.85546875" style="2" customWidth="1"/>
    <col min="11427" max="11427" width="14.140625" style="2" customWidth="1"/>
    <col min="11428" max="11428" width="0" style="2" hidden="1" customWidth="1"/>
    <col min="11429" max="11677" width="9.140625" style="2"/>
    <col min="11678" max="11678" width="7.28515625" style="2" customWidth="1"/>
    <col min="11679" max="11679" width="37.5703125" style="2" customWidth="1"/>
    <col min="11680" max="11680" width="9.140625" style="2"/>
    <col min="11681" max="11682" width="13.85546875" style="2" customWidth="1"/>
    <col min="11683" max="11683" width="14.140625" style="2" customWidth="1"/>
    <col min="11684" max="11684" width="0" style="2" hidden="1" customWidth="1"/>
    <col min="11685" max="11933" width="9.140625" style="2"/>
    <col min="11934" max="11934" width="7.28515625" style="2" customWidth="1"/>
    <col min="11935" max="11935" width="37.5703125" style="2" customWidth="1"/>
    <col min="11936" max="11936" width="9.140625" style="2"/>
    <col min="11937" max="11938" width="13.85546875" style="2" customWidth="1"/>
    <col min="11939" max="11939" width="14.140625" style="2" customWidth="1"/>
    <col min="11940" max="11940" width="0" style="2" hidden="1" customWidth="1"/>
    <col min="11941" max="12189" width="9.140625" style="2"/>
    <col min="12190" max="12190" width="7.28515625" style="2" customWidth="1"/>
    <col min="12191" max="12191" width="37.5703125" style="2" customWidth="1"/>
    <col min="12192" max="12192" width="9.140625" style="2"/>
    <col min="12193" max="12194" width="13.85546875" style="2" customWidth="1"/>
    <col min="12195" max="12195" width="14.140625" style="2" customWidth="1"/>
    <col min="12196" max="12196" width="0" style="2" hidden="1" customWidth="1"/>
    <col min="12197" max="12445" width="9.140625" style="2"/>
    <col min="12446" max="12446" width="7.28515625" style="2" customWidth="1"/>
    <col min="12447" max="12447" width="37.5703125" style="2" customWidth="1"/>
    <col min="12448" max="12448" width="9.140625" style="2"/>
    <col min="12449" max="12450" width="13.85546875" style="2" customWidth="1"/>
    <col min="12451" max="12451" width="14.140625" style="2" customWidth="1"/>
    <col min="12452" max="12452" width="0" style="2" hidden="1" customWidth="1"/>
    <col min="12453" max="12701" width="9.140625" style="2"/>
    <col min="12702" max="12702" width="7.28515625" style="2" customWidth="1"/>
    <col min="12703" max="12703" width="37.5703125" style="2" customWidth="1"/>
    <col min="12704" max="12704" width="9.140625" style="2"/>
    <col min="12705" max="12706" width="13.85546875" style="2" customWidth="1"/>
    <col min="12707" max="12707" width="14.140625" style="2" customWidth="1"/>
    <col min="12708" max="12708" width="0" style="2" hidden="1" customWidth="1"/>
    <col min="12709" max="12957" width="9.140625" style="2"/>
    <col min="12958" max="12958" width="7.28515625" style="2" customWidth="1"/>
    <col min="12959" max="12959" width="37.5703125" style="2" customWidth="1"/>
    <col min="12960" max="12960" width="9.140625" style="2"/>
    <col min="12961" max="12962" width="13.85546875" style="2" customWidth="1"/>
    <col min="12963" max="12963" width="14.140625" style="2" customWidth="1"/>
    <col min="12964" max="12964" width="0" style="2" hidden="1" customWidth="1"/>
    <col min="12965" max="13213" width="9.140625" style="2"/>
    <col min="13214" max="13214" width="7.28515625" style="2" customWidth="1"/>
    <col min="13215" max="13215" width="37.5703125" style="2" customWidth="1"/>
    <col min="13216" max="13216" width="9.140625" style="2"/>
    <col min="13217" max="13218" width="13.85546875" style="2" customWidth="1"/>
    <col min="13219" max="13219" width="14.140625" style="2" customWidth="1"/>
    <col min="13220" max="13220" width="0" style="2" hidden="1" customWidth="1"/>
    <col min="13221" max="13469" width="9.140625" style="2"/>
    <col min="13470" max="13470" width="7.28515625" style="2" customWidth="1"/>
    <col min="13471" max="13471" width="37.5703125" style="2" customWidth="1"/>
    <col min="13472" max="13472" width="9.140625" style="2"/>
    <col min="13473" max="13474" width="13.85546875" style="2" customWidth="1"/>
    <col min="13475" max="13475" width="14.140625" style="2" customWidth="1"/>
    <col min="13476" max="13476" width="0" style="2" hidden="1" customWidth="1"/>
    <col min="13477" max="13725" width="9.140625" style="2"/>
    <col min="13726" max="13726" width="7.28515625" style="2" customWidth="1"/>
    <col min="13727" max="13727" width="37.5703125" style="2" customWidth="1"/>
    <col min="13728" max="13728" width="9.140625" style="2"/>
    <col min="13729" max="13730" width="13.85546875" style="2" customWidth="1"/>
    <col min="13731" max="13731" width="14.140625" style="2" customWidth="1"/>
    <col min="13732" max="13732" width="0" style="2" hidden="1" customWidth="1"/>
    <col min="13733" max="13981" width="9.140625" style="2"/>
    <col min="13982" max="13982" width="7.28515625" style="2" customWidth="1"/>
    <col min="13983" max="13983" width="37.5703125" style="2" customWidth="1"/>
    <col min="13984" max="13984" width="9.140625" style="2"/>
    <col min="13985" max="13986" width="13.85546875" style="2" customWidth="1"/>
    <col min="13987" max="13987" width="14.140625" style="2" customWidth="1"/>
    <col min="13988" max="13988" width="0" style="2" hidden="1" customWidth="1"/>
    <col min="13989" max="14237" width="9.140625" style="2"/>
    <col min="14238" max="14238" width="7.28515625" style="2" customWidth="1"/>
    <col min="14239" max="14239" width="37.5703125" style="2" customWidth="1"/>
    <col min="14240" max="14240" width="9.140625" style="2"/>
    <col min="14241" max="14242" width="13.85546875" style="2" customWidth="1"/>
    <col min="14243" max="14243" width="14.140625" style="2" customWidth="1"/>
    <col min="14244" max="14244" width="0" style="2" hidden="1" customWidth="1"/>
    <col min="14245" max="14493" width="9.140625" style="2"/>
    <col min="14494" max="14494" width="7.28515625" style="2" customWidth="1"/>
    <col min="14495" max="14495" width="37.5703125" style="2" customWidth="1"/>
    <col min="14496" max="14496" width="9.140625" style="2"/>
    <col min="14497" max="14498" width="13.85546875" style="2" customWidth="1"/>
    <col min="14499" max="14499" width="14.140625" style="2" customWidth="1"/>
    <col min="14500" max="14500" width="0" style="2" hidden="1" customWidth="1"/>
    <col min="14501" max="14749" width="9.140625" style="2"/>
    <col min="14750" max="14750" width="7.28515625" style="2" customWidth="1"/>
    <col min="14751" max="14751" width="37.5703125" style="2" customWidth="1"/>
    <col min="14752" max="14752" width="9.140625" style="2"/>
    <col min="14753" max="14754" width="13.85546875" style="2" customWidth="1"/>
    <col min="14755" max="14755" width="14.140625" style="2" customWidth="1"/>
    <col min="14756" max="14756" width="0" style="2" hidden="1" customWidth="1"/>
    <col min="14757" max="15005" width="9.140625" style="2"/>
    <col min="15006" max="15006" width="7.28515625" style="2" customWidth="1"/>
    <col min="15007" max="15007" width="37.5703125" style="2" customWidth="1"/>
    <col min="15008" max="15008" width="9.140625" style="2"/>
    <col min="15009" max="15010" width="13.85546875" style="2" customWidth="1"/>
    <col min="15011" max="15011" width="14.140625" style="2" customWidth="1"/>
    <col min="15012" max="15012" width="0" style="2" hidden="1" customWidth="1"/>
    <col min="15013" max="15261" width="9.140625" style="2"/>
    <col min="15262" max="15262" width="7.28515625" style="2" customWidth="1"/>
    <col min="15263" max="15263" width="37.5703125" style="2" customWidth="1"/>
    <col min="15264" max="15264" width="9.140625" style="2"/>
    <col min="15265" max="15266" width="13.85546875" style="2" customWidth="1"/>
    <col min="15267" max="15267" width="14.140625" style="2" customWidth="1"/>
    <col min="15268" max="15268" width="0" style="2" hidden="1" customWidth="1"/>
    <col min="15269" max="15517" width="9.140625" style="2"/>
    <col min="15518" max="15518" width="7.28515625" style="2" customWidth="1"/>
    <col min="15519" max="15519" width="37.5703125" style="2" customWidth="1"/>
    <col min="15520" max="15520" width="9.140625" style="2"/>
    <col min="15521" max="15522" width="13.85546875" style="2" customWidth="1"/>
    <col min="15523" max="15523" width="14.140625" style="2" customWidth="1"/>
    <col min="15524" max="15524" width="0" style="2" hidden="1" customWidth="1"/>
    <col min="15525" max="15773" width="9.140625" style="2"/>
    <col min="15774" max="15774" width="7.28515625" style="2" customWidth="1"/>
    <col min="15775" max="15775" width="37.5703125" style="2" customWidth="1"/>
    <col min="15776" max="15776" width="9.140625" style="2"/>
    <col min="15777" max="15778" width="13.85546875" style="2" customWidth="1"/>
    <col min="15779" max="15779" width="14.140625" style="2" customWidth="1"/>
    <col min="15780" max="15780" width="0" style="2" hidden="1" customWidth="1"/>
    <col min="15781" max="16029" width="9.140625" style="2"/>
    <col min="16030" max="16030" width="7.28515625" style="2" customWidth="1"/>
    <col min="16031" max="16031" width="37.5703125" style="2" customWidth="1"/>
    <col min="16032" max="16032" width="9.140625" style="2"/>
    <col min="16033" max="16034" width="13.85546875" style="2" customWidth="1"/>
    <col min="16035" max="16035" width="14.140625" style="2" customWidth="1"/>
    <col min="16036" max="16036" width="0" style="2" hidden="1" customWidth="1"/>
    <col min="16037" max="16384" width="9.140625" style="2"/>
  </cols>
  <sheetData>
    <row r="1" spans="1:6" s="51" customFormat="1" ht="15" x14ac:dyDescent="0.25">
      <c r="A1" s="1" t="s">
        <v>324</v>
      </c>
      <c r="B1" s="50"/>
      <c r="C1" s="150"/>
      <c r="D1" s="133"/>
      <c r="E1" s="182"/>
      <c r="F1" s="134"/>
    </row>
    <row r="2" spans="1:6" s="51" customFormat="1" ht="15" x14ac:dyDescent="0.25">
      <c r="A2" s="1"/>
      <c r="B2" s="50"/>
      <c r="C2" s="150"/>
      <c r="D2" s="133"/>
      <c r="E2" s="182"/>
      <c r="F2" s="134"/>
    </row>
    <row r="3" spans="1:6" s="51" customFormat="1" ht="15" x14ac:dyDescent="0.25">
      <c r="A3" s="163" t="s">
        <v>80</v>
      </c>
      <c r="B3" s="50"/>
      <c r="C3" s="150"/>
      <c r="D3" s="133"/>
      <c r="E3" s="182"/>
      <c r="F3" s="134"/>
    </row>
    <row r="4" spans="1:6" x14ac:dyDescent="0.2">
      <c r="A4" s="164"/>
    </row>
    <row r="5" spans="1:6" s="51" customFormat="1" ht="15" x14ac:dyDescent="0.25">
      <c r="A5" s="165" t="s">
        <v>81</v>
      </c>
      <c r="B5" s="53" t="s">
        <v>82</v>
      </c>
      <c r="C5" s="151" t="s">
        <v>83</v>
      </c>
      <c r="D5" s="137" t="s">
        <v>84</v>
      </c>
      <c r="E5" s="184" t="s">
        <v>284</v>
      </c>
      <c r="F5" s="138" t="s">
        <v>285</v>
      </c>
    </row>
    <row r="6" spans="1:6" s="51" customFormat="1" ht="15" x14ac:dyDescent="0.25">
      <c r="A6" s="166"/>
      <c r="B6" s="50"/>
      <c r="C6" s="150"/>
      <c r="D6" s="133"/>
      <c r="E6" s="182"/>
      <c r="F6" s="134"/>
    </row>
    <row r="7" spans="1:6" ht="42.75" customHeight="1" x14ac:dyDescent="0.2">
      <c r="A7" s="164" t="s">
        <v>85</v>
      </c>
      <c r="B7" s="52" t="s">
        <v>86</v>
      </c>
      <c r="C7" s="132" t="s">
        <v>87</v>
      </c>
      <c r="D7" s="136">
        <v>0.18</v>
      </c>
      <c r="F7" s="136">
        <f>D7*E7</f>
        <v>0</v>
      </c>
    </row>
    <row r="8" spans="1:6" x14ac:dyDescent="0.2">
      <c r="A8" s="164"/>
      <c r="C8" s="152"/>
      <c r="D8" s="136"/>
    </row>
    <row r="9" spans="1:6" ht="19.5" customHeight="1" x14ac:dyDescent="0.2">
      <c r="A9" s="164" t="s">
        <v>88</v>
      </c>
      <c r="B9" s="52" t="s">
        <v>89</v>
      </c>
      <c r="C9" s="152" t="s">
        <v>13</v>
      </c>
      <c r="D9" s="136">
        <v>13</v>
      </c>
      <c r="F9" s="136">
        <f>D9*E9</f>
        <v>0</v>
      </c>
    </row>
    <row r="10" spans="1:6" x14ac:dyDescent="0.2">
      <c r="A10" s="164"/>
      <c r="C10" s="152"/>
      <c r="D10" s="136"/>
    </row>
    <row r="11" spans="1:6" s="55" customFormat="1" ht="30" customHeight="1" x14ac:dyDescent="0.2">
      <c r="A11" s="164" t="s">
        <v>90</v>
      </c>
      <c r="B11" s="52" t="s">
        <v>91</v>
      </c>
      <c r="C11" s="132" t="s">
        <v>188</v>
      </c>
      <c r="D11" s="136">
        <v>66</v>
      </c>
      <c r="E11" s="183"/>
      <c r="F11" s="136">
        <f>D11*E11</f>
        <v>0</v>
      </c>
    </row>
    <row r="12" spans="1:6" s="55" customFormat="1" x14ac:dyDescent="0.2">
      <c r="A12" s="167"/>
      <c r="B12" s="56"/>
      <c r="C12" s="153"/>
      <c r="D12" s="139"/>
      <c r="E12" s="183"/>
      <c r="F12" s="139"/>
    </row>
    <row r="13" spans="1:6" s="55" customFormat="1" ht="42.75" x14ac:dyDescent="0.2">
      <c r="A13" s="164" t="s">
        <v>92</v>
      </c>
      <c r="B13" s="52" t="s">
        <v>93</v>
      </c>
      <c r="C13" s="132" t="s">
        <v>188</v>
      </c>
      <c r="D13" s="136">
        <v>30</v>
      </c>
      <c r="E13" s="183"/>
      <c r="F13" s="136">
        <f>D13*E13</f>
        <v>0</v>
      </c>
    </row>
    <row r="14" spans="1:6" s="55" customFormat="1" x14ac:dyDescent="0.2">
      <c r="A14" s="167"/>
      <c r="B14" s="56"/>
      <c r="C14" s="153"/>
      <c r="D14" s="139"/>
      <c r="E14" s="183"/>
      <c r="F14" s="139"/>
    </row>
    <row r="15" spans="1:6" s="55" customFormat="1" ht="28.5" x14ac:dyDescent="0.2">
      <c r="A15" s="164" t="s">
        <v>94</v>
      </c>
      <c r="B15" s="52" t="s">
        <v>95</v>
      </c>
      <c r="C15" s="132" t="s">
        <v>188</v>
      </c>
      <c r="D15" s="136">
        <v>4</v>
      </c>
      <c r="E15" s="183"/>
      <c r="F15" s="136">
        <f>D15*E15</f>
        <v>0</v>
      </c>
    </row>
    <row r="16" spans="1:6" s="55" customFormat="1" x14ac:dyDescent="0.2">
      <c r="A16" s="167"/>
      <c r="B16" s="56"/>
      <c r="C16" s="153"/>
      <c r="D16" s="139"/>
      <c r="E16" s="183"/>
      <c r="F16" s="139"/>
    </row>
    <row r="17" spans="1:6" ht="42.75" customHeight="1" x14ac:dyDescent="0.2">
      <c r="A17" s="164" t="s">
        <v>96</v>
      </c>
      <c r="B17" s="52" t="s">
        <v>97</v>
      </c>
      <c r="C17" s="132" t="s">
        <v>304</v>
      </c>
      <c r="D17" s="136">
        <v>1000</v>
      </c>
      <c r="F17" s="136">
        <f>D17*E17</f>
        <v>0</v>
      </c>
    </row>
    <row r="18" spans="1:6" x14ac:dyDescent="0.2">
      <c r="A18" s="164"/>
      <c r="C18" s="132"/>
      <c r="D18" s="136"/>
    </row>
    <row r="19" spans="1:6" ht="42.75" customHeight="1" x14ac:dyDescent="0.2">
      <c r="A19" s="164" t="s">
        <v>98</v>
      </c>
      <c r="B19" s="52" t="s">
        <v>99</v>
      </c>
      <c r="C19" s="132" t="s">
        <v>304</v>
      </c>
      <c r="D19" s="136">
        <v>47</v>
      </c>
      <c r="F19" s="136">
        <f>D19*E19</f>
        <v>0</v>
      </c>
    </row>
    <row r="20" spans="1:6" s="55" customFormat="1" x14ac:dyDescent="0.2">
      <c r="A20" s="167"/>
      <c r="B20" s="56"/>
      <c r="C20" s="154"/>
      <c r="D20" s="139"/>
      <c r="E20" s="183"/>
      <c r="F20" s="136"/>
    </row>
    <row r="21" spans="1:6" ht="44.25" customHeight="1" x14ac:dyDescent="0.2">
      <c r="A21" s="164" t="s">
        <v>100</v>
      </c>
      <c r="B21" s="52" t="s">
        <v>101</v>
      </c>
      <c r="C21" s="132" t="s">
        <v>188</v>
      </c>
      <c r="D21" s="136">
        <v>147</v>
      </c>
      <c r="F21" s="136">
        <f>D21*E21</f>
        <v>0</v>
      </c>
    </row>
    <row r="22" spans="1:6" x14ac:dyDescent="0.2">
      <c r="A22" s="164"/>
      <c r="C22" s="132"/>
      <c r="D22" s="136"/>
    </row>
    <row r="23" spans="1:6" ht="28.5" x14ac:dyDescent="0.2">
      <c r="A23" s="164" t="s">
        <v>102</v>
      </c>
      <c r="B23" s="52" t="s">
        <v>103</v>
      </c>
      <c r="C23" s="132" t="s">
        <v>185</v>
      </c>
      <c r="D23" s="136">
        <v>13</v>
      </c>
      <c r="F23" s="136">
        <f>D23*E23</f>
        <v>0</v>
      </c>
    </row>
    <row r="24" spans="1:6" x14ac:dyDescent="0.2">
      <c r="A24" s="164"/>
      <c r="C24" s="132"/>
      <c r="D24" s="136"/>
    </row>
    <row r="25" spans="1:6" ht="42.75" x14ac:dyDescent="0.2">
      <c r="A25" s="164" t="s">
        <v>104</v>
      </c>
      <c r="B25" s="52" t="s">
        <v>105</v>
      </c>
      <c r="C25" s="132" t="s">
        <v>188</v>
      </c>
      <c r="D25" s="136">
        <v>52</v>
      </c>
      <c r="F25" s="136">
        <f>D25*E25</f>
        <v>0</v>
      </c>
    </row>
    <row r="26" spans="1:6" x14ac:dyDescent="0.2">
      <c r="A26" s="164"/>
      <c r="C26" s="132"/>
      <c r="D26" s="136"/>
    </row>
    <row r="27" spans="1:6" ht="45" customHeight="1" x14ac:dyDescent="0.2">
      <c r="A27" s="164" t="s">
        <v>106</v>
      </c>
      <c r="B27" s="52" t="s">
        <v>107</v>
      </c>
      <c r="C27" s="132" t="s">
        <v>13</v>
      </c>
      <c r="D27" s="136">
        <v>2</v>
      </c>
      <c r="F27" s="136">
        <f>D27*E27</f>
        <v>0</v>
      </c>
    </row>
    <row r="28" spans="1:6" s="55" customFormat="1" x14ac:dyDescent="0.2">
      <c r="A28" s="167"/>
      <c r="B28" s="56"/>
      <c r="C28" s="154"/>
      <c r="D28" s="139"/>
      <c r="E28" s="183"/>
      <c r="F28" s="139"/>
    </row>
    <row r="29" spans="1:6" ht="30" customHeight="1" x14ac:dyDescent="0.2">
      <c r="A29" s="164" t="s">
        <v>108</v>
      </c>
      <c r="B29" s="52" t="s">
        <v>109</v>
      </c>
      <c r="C29" s="132" t="s">
        <v>13</v>
      </c>
      <c r="D29" s="136">
        <v>10</v>
      </c>
      <c r="F29" s="136">
        <f>D29*E29</f>
        <v>0</v>
      </c>
    </row>
    <row r="30" spans="1:6" s="55" customFormat="1" x14ac:dyDescent="0.2">
      <c r="A30" s="167"/>
      <c r="B30" s="56"/>
      <c r="C30" s="154"/>
      <c r="D30" s="139"/>
      <c r="E30" s="183"/>
      <c r="F30" s="139"/>
    </row>
    <row r="31" spans="1:6" s="55" customFormat="1" ht="18" customHeight="1" x14ac:dyDescent="0.2">
      <c r="A31" s="164" t="s">
        <v>110</v>
      </c>
      <c r="B31" s="52" t="s">
        <v>111</v>
      </c>
      <c r="C31" s="132" t="s">
        <v>112</v>
      </c>
      <c r="D31" s="136">
        <v>1</v>
      </c>
      <c r="E31" s="183"/>
      <c r="F31" s="136">
        <f>D31*E31</f>
        <v>0</v>
      </c>
    </row>
    <row r="32" spans="1:6" s="55" customFormat="1" x14ac:dyDescent="0.2">
      <c r="A32" s="164"/>
      <c r="B32" s="52"/>
      <c r="C32" s="132"/>
      <c r="D32" s="136"/>
      <c r="E32" s="183"/>
      <c r="F32" s="136"/>
    </row>
    <row r="33" spans="1:6" s="55" customFormat="1" ht="18" customHeight="1" x14ac:dyDescent="0.2">
      <c r="A33" s="164" t="s">
        <v>113</v>
      </c>
      <c r="B33" s="52" t="s">
        <v>114</v>
      </c>
      <c r="C33" s="132" t="s">
        <v>112</v>
      </c>
      <c r="D33" s="136">
        <v>1</v>
      </c>
      <c r="E33" s="183"/>
      <c r="F33" s="136">
        <f>D33*E33</f>
        <v>0</v>
      </c>
    </row>
    <row r="34" spans="1:6" s="55" customFormat="1" x14ac:dyDescent="0.2">
      <c r="A34" s="164"/>
      <c r="B34" s="52"/>
      <c r="C34" s="132"/>
      <c r="D34" s="136"/>
      <c r="E34" s="183"/>
      <c r="F34" s="136"/>
    </row>
    <row r="35" spans="1:6" s="55" customFormat="1" ht="18" customHeight="1" x14ac:dyDescent="0.2">
      <c r="A35" s="164" t="s">
        <v>115</v>
      </c>
      <c r="B35" s="52" t="s">
        <v>116</v>
      </c>
      <c r="C35" s="132" t="s">
        <v>112</v>
      </c>
      <c r="D35" s="136">
        <v>1</v>
      </c>
      <c r="E35" s="183"/>
      <c r="F35" s="136">
        <f>D35*E35</f>
        <v>0</v>
      </c>
    </row>
    <row r="36" spans="1:6" s="55" customFormat="1" x14ac:dyDescent="0.2">
      <c r="A36" s="164"/>
      <c r="B36" s="52"/>
      <c r="C36" s="132"/>
      <c r="D36" s="136"/>
      <c r="E36" s="183"/>
      <c r="F36" s="136"/>
    </row>
    <row r="37" spans="1:6" s="55" customFormat="1" x14ac:dyDescent="0.2">
      <c r="A37" s="164" t="s">
        <v>117</v>
      </c>
      <c r="B37" s="52" t="s">
        <v>118</v>
      </c>
      <c r="C37" s="132" t="s">
        <v>112</v>
      </c>
      <c r="D37" s="136">
        <v>1</v>
      </c>
      <c r="E37" s="183"/>
      <c r="F37" s="136">
        <f>D37*E37</f>
        <v>0</v>
      </c>
    </row>
    <row r="38" spans="1:6" s="55" customFormat="1" x14ac:dyDescent="0.2">
      <c r="A38" s="164"/>
      <c r="B38" s="52"/>
      <c r="C38" s="132"/>
      <c r="D38" s="136"/>
      <c r="E38" s="183"/>
      <c r="F38" s="136"/>
    </row>
    <row r="39" spans="1:6" s="55" customFormat="1" ht="24.75" customHeight="1" x14ac:dyDescent="0.2">
      <c r="A39" s="164" t="s">
        <v>119</v>
      </c>
      <c r="B39" s="52" t="s">
        <v>120</v>
      </c>
      <c r="C39" s="132" t="s">
        <v>112</v>
      </c>
      <c r="D39" s="136">
        <v>1</v>
      </c>
      <c r="E39" s="183"/>
      <c r="F39" s="136">
        <f>D39*E39</f>
        <v>0</v>
      </c>
    </row>
    <row r="40" spans="1:6" s="55" customFormat="1" x14ac:dyDescent="0.2">
      <c r="A40" s="164"/>
      <c r="B40" s="52"/>
      <c r="C40" s="132"/>
      <c r="D40" s="136"/>
      <c r="E40" s="183"/>
      <c r="F40" s="136"/>
    </row>
    <row r="41" spans="1:6" s="55" customFormat="1" ht="20.25" customHeight="1" x14ac:dyDescent="0.2">
      <c r="A41" s="164" t="s">
        <v>121</v>
      </c>
      <c r="B41" s="52" t="s">
        <v>122</v>
      </c>
      <c r="C41" s="132" t="s">
        <v>112</v>
      </c>
      <c r="D41" s="136">
        <v>1</v>
      </c>
      <c r="E41" s="183"/>
      <c r="F41" s="136">
        <f>D41*E41</f>
        <v>0</v>
      </c>
    </row>
    <row r="42" spans="1:6" s="55" customFormat="1" x14ac:dyDescent="0.2">
      <c r="A42" s="164"/>
      <c r="B42" s="52"/>
      <c r="C42" s="132"/>
      <c r="D42" s="136"/>
      <c r="E42" s="183"/>
      <c r="F42" s="136"/>
    </row>
    <row r="43" spans="1:6" s="55" customFormat="1" ht="80.25" customHeight="1" x14ac:dyDescent="0.2">
      <c r="A43" s="164" t="s">
        <v>123</v>
      </c>
      <c r="B43" s="52" t="s">
        <v>306</v>
      </c>
      <c r="C43" s="132" t="s">
        <v>307</v>
      </c>
      <c r="D43" s="136">
        <v>1</v>
      </c>
      <c r="E43" s="183"/>
      <c r="F43" s="136">
        <f>D43*E43</f>
        <v>0</v>
      </c>
    </row>
    <row r="44" spans="1:6" s="55" customFormat="1" x14ac:dyDescent="0.2">
      <c r="A44" s="168"/>
      <c r="B44" s="57"/>
      <c r="C44" s="155"/>
      <c r="D44" s="140"/>
      <c r="E44" s="183"/>
      <c r="F44" s="141"/>
    </row>
    <row r="45" spans="1:6" s="55" customFormat="1" ht="15" x14ac:dyDescent="0.25">
      <c r="A45" s="164"/>
      <c r="B45" s="52"/>
      <c r="C45" s="132"/>
      <c r="D45" s="135"/>
      <c r="E45" s="183"/>
      <c r="F45" s="134">
        <f>SUM(F7:F44)</f>
        <v>0</v>
      </c>
    </row>
    <row r="46" spans="1:6" s="55" customFormat="1" ht="15" x14ac:dyDescent="0.25">
      <c r="A46" s="164"/>
      <c r="B46" s="52"/>
      <c r="C46" s="132"/>
      <c r="D46" s="135"/>
      <c r="E46" s="183"/>
      <c r="F46" s="134"/>
    </row>
    <row r="47" spans="1:6" s="55" customFormat="1" ht="15" x14ac:dyDescent="0.25">
      <c r="A47" s="163" t="s">
        <v>124</v>
      </c>
      <c r="B47" s="52"/>
      <c r="C47" s="142"/>
      <c r="D47" s="135"/>
      <c r="E47" s="183"/>
      <c r="F47" s="136"/>
    </row>
    <row r="48" spans="1:6" s="55" customFormat="1" ht="15" x14ac:dyDescent="0.25">
      <c r="A48" s="163"/>
      <c r="B48" s="52"/>
      <c r="C48" s="142"/>
      <c r="D48" s="135"/>
      <c r="E48" s="183"/>
      <c r="F48" s="136"/>
    </row>
    <row r="49" spans="1:6" s="58" customFormat="1" ht="15" x14ac:dyDescent="0.25">
      <c r="A49" s="165" t="s">
        <v>81</v>
      </c>
      <c r="B49" s="53" t="s">
        <v>82</v>
      </c>
      <c r="C49" s="151" t="s">
        <v>83</v>
      </c>
      <c r="D49" s="137" t="s">
        <v>84</v>
      </c>
      <c r="E49" s="183"/>
      <c r="F49" s="138" t="s">
        <v>285</v>
      </c>
    </row>
    <row r="50" spans="1:6" s="58" customFormat="1" ht="15" x14ac:dyDescent="0.25">
      <c r="A50" s="169"/>
      <c r="B50" s="50"/>
      <c r="C50" s="150"/>
      <c r="D50" s="133"/>
      <c r="E50" s="183"/>
      <c r="F50" s="134"/>
    </row>
    <row r="51" spans="1:6" s="58" customFormat="1" ht="42.75" x14ac:dyDescent="0.25">
      <c r="A51" s="166" t="s">
        <v>125</v>
      </c>
      <c r="B51" s="52" t="s">
        <v>126</v>
      </c>
      <c r="C51" s="132" t="s">
        <v>185</v>
      </c>
      <c r="D51" s="136">
        <v>20</v>
      </c>
      <c r="E51" s="183"/>
      <c r="F51" s="136">
        <f>D51*E51</f>
        <v>0</v>
      </c>
    </row>
    <row r="52" spans="1:6" s="58" customFormat="1" ht="15" x14ac:dyDescent="0.25">
      <c r="A52" s="169"/>
      <c r="B52" s="50"/>
      <c r="C52" s="150"/>
      <c r="D52" s="133"/>
      <c r="E52" s="183"/>
      <c r="F52" s="134"/>
    </row>
    <row r="53" spans="1:6" s="55" customFormat="1" ht="28.5" customHeight="1" x14ac:dyDescent="0.2">
      <c r="A53" s="166" t="s">
        <v>127</v>
      </c>
      <c r="B53" s="52" t="s">
        <v>128</v>
      </c>
      <c r="C53" s="132" t="s">
        <v>185</v>
      </c>
      <c r="D53" s="136">
        <v>820</v>
      </c>
      <c r="E53" s="183"/>
      <c r="F53" s="136">
        <f>D53*E53</f>
        <v>0</v>
      </c>
    </row>
    <row r="54" spans="1:6" s="55" customFormat="1" x14ac:dyDescent="0.2">
      <c r="A54" s="166"/>
      <c r="B54" s="52"/>
      <c r="C54" s="132"/>
      <c r="D54" s="136"/>
      <c r="E54" s="183"/>
      <c r="F54" s="136"/>
    </row>
    <row r="55" spans="1:6" s="55" customFormat="1" ht="28.5" x14ac:dyDescent="0.2">
      <c r="A55" s="166" t="s">
        <v>129</v>
      </c>
      <c r="B55" s="52" t="s">
        <v>130</v>
      </c>
      <c r="C55" s="132" t="s">
        <v>185</v>
      </c>
      <c r="D55" s="136">
        <v>15</v>
      </c>
      <c r="E55" s="183"/>
      <c r="F55" s="136">
        <f>D55*E55</f>
        <v>0</v>
      </c>
    </row>
    <row r="56" spans="1:6" s="55" customFormat="1" x14ac:dyDescent="0.2">
      <c r="A56" s="166"/>
      <c r="B56" s="52"/>
      <c r="C56" s="132"/>
      <c r="D56" s="136"/>
      <c r="E56" s="183"/>
      <c r="F56" s="136"/>
    </row>
    <row r="57" spans="1:6" s="55" customFormat="1" ht="38.25" customHeight="1" x14ac:dyDescent="0.2">
      <c r="A57" s="166" t="s">
        <v>131</v>
      </c>
      <c r="B57" s="52" t="s">
        <v>132</v>
      </c>
      <c r="C57" s="132" t="s">
        <v>304</v>
      </c>
      <c r="D57" s="136">
        <v>1160</v>
      </c>
      <c r="E57" s="183"/>
      <c r="F57" s="136">
        <f>D57*E57</f>
        <v>0</v>
      </c>
    </row>
    <row r="58" spans="1:6" s="55" customFormat="1" x14ac:dyDescent="0.2">
      <c r="A58" s="166"/>
      <c r="B58" s="52"/>
      <c r="C58" s="132"/>
      <c r="D58" s="136"/>
      <c r="E58" s="183"/>
      <c r="F58" s="136"/>
    </row>
    <row r="59" spans="1:6" s="55" customFormat="1" ht="43.5" customHeight="1" x14ac:dyDescent="0.2">
      <c r="A59" s="166" t="s">
        <v>133</v>
      </c>
      <c r="B59" s="52" t="s">
        <v>134</v>
      </c>
      <c r="C59" s="132" t="s">
        <v>304</v>
      </c>
      <c r="D59" s="136">
        <v>1160</v>
      </c>
      <c r="E59" s="183"/>
      <c r="F59" s="136">
        <f>D59*E59</f>
        <v>0</v>
      </c>
    </row>
    <row r="60" spans="1:6" s="55" customFormat="1" x14ac:dyDescent="0.2">
      <c r="A60" s="166"/>
      <c r="B60" s="52"/>
      <c r="C60" s="132"/>
      <c r="D60" s="136"/>
      <c r="E60" s="183"/>
      <c r="F60" s="136"/>
    </row>
    <row r="61" spans="1:6" s="55" customFormat="1" ht="66.75" customHeight="1" x14ac:dyDescent="0.2">
      <c r="A61" s="166" t="s">
        <v>135</v>
      </c>
      <c r="B61" s="52" t="s">
        <v>136</v>
      </c>
      <c r="C61" s="132" t="s">
        <v>185</v>
      </c>
      <c r="D61" s="136">
        <v>460</v>
      </c>
      <c r="E61" s="183"/>
      <c r="F61" s="136">
        <f>D61*E61</f>
        <v>0</v>
      </c>
    </row>
    <row r="62" spans="1:6" s="55" customFormat="1" x14ac:dyDescent="0.2">
      <c r="A62" s="170"/>
      <c r="B62" s="56"/>
      <c r="C62" s="154"/>
      <c r="D62" s="139"/>
      <c r="E62" s="183"/>
      <c r="F62" s="139"/>
    </row>
    <row r="63" spans="1:6" ht="66.75" customHeight="1" x14ac:dyDescent="0.2">
      <c r="A63" s="166" t="s">
        <v>137</v>
      </c>
      <c r="B63" s="52" t="s">
        <v>138</v>
      </c>
      <c r="C63" s="132" t="s">
        <v>304</v>
      </c>
      <c r="D63" s="136">
        <v>91</v>
      </c>
      <c r="F63" s="136">
        <f>D63*E63</f>
        <v>0</v>
      </c>
    </row>
    <row r="64" spans="1:6" s="55" customFormat="1" x14ac:dyDescent="0.2">
      <c r="A64" s="170"/>
      <c r="B64" s="56"/>
      <c r="C64" s="154"/>
      <c r="D64" s="139"/>
      <c r="E64" s="183"/>
      <c r="F64" s="139"/>
    </row>
    <row r="65" spans="1:6" ht="66.75" customHeight="1" x14ac:dyDescent="0.2">
      <c r="A65" s="166" t="s">
        <v>139</v>
      </c>
      <c r="B65" s="52" t="s">
        <v>140</v>
      </c>
      <c r="C65" s="132" t="s">
        <v>185</v>
      </c>
      <c r="D65" s="136">
        <v>820</v>
      </c>
      <c r="F65" s="136">
        <f>D65*E65</f>
        <v>0</v>
      </c>
    </row>
    <row r="66" spans="1:6" s="55" customFormat="1" x14ac:dyDescent="0.2">
      <c r="A66" s="171"/>
      <c r="B66" s="59"/>
      <c r="C66" s="156"/>
      <c r="D66" s="140"/>
      <c r="E66" s="183"/>
      <c r="F66" s="141"/>
    </row>
    <row r="67" spans="1:6" s="55" customFormat="1" ht="15" x14ac:dyDescent="0.25">
      <c r="A67" s="170"/>
      <c r="B67" s="56"/>
      <c r="C67" s="157"/>
      <c r="D67" s="135"/>
      <c r="E67" s="183"/>
      <c r="F67" s="134">
        <f>SUM(F51:F65)</f>
        <v>0</v>
      </c>
    </row>
    <row r="68" spans="1:6" s="55" customFormat="1" ht="15" x14ac:dyDescent="0.25">
      <c r="A68" s="170"/>
      <c r="B68" s="56"/>
      <c r="C68" s="157"/>
      <c r="D68" s="135"/>
      <c r="E68" s="183"/>
      <c r="F68" s="134"/>
    </row>
    <row r="69" spans="1:6" ht="15" x14ac:dyDescent="0.25">
      <c r="A69" s="163" t="s">
        <v>141</v>
      </c>
      <c r="F69" s="134"/>
    </row>
    <row r="70" spans="1:6" ht="15" x14ac:dyDescent="0.25">
      <c r="A70" s="163"/>
      <c r="F70" s="134"/>
    </row>
    <row r="71" spans="1:6" s="51" customFormat="1" ht="15" x14ac:dyDescent="0.25">
      <c r="A71" s="165" t="s">
        <v>81</v>
      </c>
      <c r="B71" s="53" t="s">
        <v>82</v>
      </c>
      <c r="C71" s="151" t="s">
        <v>83</v>
      </c>
      <c r="D71" s="137" t="s">
        <v>84</v>
      </c>
      <c r="E71" s="183"/>
      <c r="F71" s="138" t="s">
        <v>285</v>
      </c>
    </row>
    <row r="72" spans="1:6" s="51" customFormat="1" ht="15" x14ac:dyDescent="0.25">
      <c r="A72" s="169"/>
      <c r="B72" s="50"/>
      <c r="C72" s="150"/>
      <c r="D72" s="133"/>
      <c r="E72" s="183"/>
      <c r="F72" s="134"/>
    </row>
    <row r="73" spans="1:6" ht="105.75" customHeight="1" x14ac:dyDescent="0.2">
      <c r="A73" s="166" t="s">
        <v>142</v>
      </c>
      <c r="B73" s="52" t="s">
        <v>143</v>
      </c>
      <c r="C73" s="132" t="s">
        <v>185</v>
      </c>
      <c r="D73" s="136">
        <v>280</v>
      </c>
      <c r="F73" s="136">
        <f>D73*E73</f>
        <v>0</v>
      </c>
    </row>
    <row r="74" spans="1:6" x14ac:dyDescent="0.2">
      <c r="C74" s="152"/>
      <c r="D74" s="136"/>
    </row>
    <row r="75" spans="1:6" ht="28.5" x14ac:dyDescent="0.2">
      <c r="A75" s="166" t="s">
        <v>144</v>
      </c>
      <c r="B75" s="52" t="s">
        <v>145</v>
      </c>
      <c r="C75" s="132" t="s">
        <v>188</v>
      </c>
      <c r="D75" s="136">
        <v>66</v>
      </c>
      <c r="F75" s="136">
        <f>D75*E75</f>
        <v>0</v>
      </c>
    </row>
    <row r="76" spans="1:6" x14ac:dyDescent="0.2">
      <c r="C76" s="152"/>
      <c r="D76" s="136"/>
    </row>
    <row r="77" spans="1:6" ht="60" customHeight="1" x14ac:dyDescent="0.2">
      <c r="A77" s="166" t="s">
        <v>146</v>
      </c>
      <c r="B77" s="52" t="s">
        <v>147</v>
      </c>
      <c r="C77" s="132" t="s">
        <v>304</v>
      </c>
      <c r="D77" s="136">
        <v>822</v>
      </c>
      <c r="F77" s="136">
        <f>D77*E77</f>
        <v>0</v>
      </c>
    </row>
    <row r="78" spans="1:6" x14ac:dyDescent="0.2">
      <c r="C78" s="132"/>
      <c r="D78" s="136"/>
    </row>
    <row r="79" spans="1:6" ht="66.75" customHeight="1" x14ac:dyDescent="0.2">
      <c r="A79" s="166" t="s">
        <v>148</v>
      </c>
      <c r="B79" s="52" t="s">
        <v>149</v>
      </c>
      <c r="C79" s="132" t="s">
        <v>304</v>
      </c>
      <c r="D79" s="136">
        <v>822</v>
      </c>
      <c r="F79" s="136">
        <f>D79*E79</f>
        <v>0</v>
      </c>
    </row>
    <row r="80" spans="1:6" x14ac:dyDescent="0.2">
      <c r="C80" s="132"/>
      <c r="D80" s="136"/>
    </row>
    <row r="81" spans="1:7" ht="66.75" customHeight="1" x14ac:dyDescent="0.2">
      <c r="A81" s="166" t="s">
        <v>150</v>
      </c>
      <c r="B81" s="52" t="s">
        <v>151</v>
      </c>
      <c r="C81" s="132" t="s">
        <v>304</v>
      </c>
      <c r="D81" s="136">
        <v>220</v>
      </c>
      <c r="F81" s="136">
        <f>D81*E81</f>
        <v>0</v>
      </c>
    </row>
    <row r="82" spans="1:7" s="55" customFormat="1" x14ac:dyDescent="0.2">
      <c r="A82" s="170"/>
      <c r="B82" s="56"/>
      <c r="C82" s="154"/>
      <c r="D82" s="139"/>
      <c r="E82" s="183"/>
      <c r="F82" s="139"/>
    </row>
    <row r="83" spans="1:7" ht="59.25" customHeight="1" x14ac:dyDescent="0.2">
      <c r="A83" s="166" t="s">
        <v>152</v>
      </c>
      <c r="B83" s="52" t="s">
        <v>153</v>
      </c>
      <c r="C83" s="132" t="s">
        <v>304</v>
      </c>
      <c r="D83" s="136">
        <v>62</v>
      </c>
      <c r="F83" s="136">
        <f>D83*E83</f>
        <v>0</v>
      </c>
    </row>
    <row r="84" spans="1:7" x14ac:dyDescent="0.2">
      <c r="C84" s="132"/>
      <c r="D84" s="136"/>
    </row>
    <row r="85" spans="1:7" ht="42" customHeight="1" x14ac:dyDescent="0.2">
      <c r="A85" s="166" t="s">
        <v>154</v>
      </c>
      <c r="B85" s="60" t="s">
        <v>155</v>
      </c>
      <c r="C85" s="152" t="s">
        <v>188</v>
      </c>
      <c r="D85" s="135">
        <v>174</v>
      </c>
      <c r="F85" s="136">
        <f>D85*E85</f>
        <v>0</v>
      </c>
    </row>
    <row r="86" spans="1:7" x14ac:dyDescent="0.2">
      <c r="C86" s="132"/>
      <c r="D86" s="136"/>
    </row>
    <row r="87" spans="1:7" ht="30.75" customHeight="1" x14ac:dyDescent="0.2">
      <c r="A87" s="166" t="s">
        <v>156</v>
      </c>
      <c r="B87" s="52" t="s">
        <v>157</v>
      </c>
      <c r="C87" s="152" t="s">
        <v>188</v>
      </c>
      <c r="D87" s="136">
        <v>24</v>
      </c>
      <c r="F87" s="136">
        <f>D87*E87</f>
        <v>0</v>
      </c>
    </row>
    <row r="88" spans="1:7" ht="13.5" customHeight="1" x14ac:dyDescent="0.2">
      <c r="C88" s="152"/>
      <c r="D88" s="136"/>
    </row>
    <row r="89" spans="1:7" ht="64.5" customHeight="1" x14ac:dyDescent="0.2">
      <c r="A89" s="166" t="s">
        <v>158</v>
      </c>
      <c r="B89" s="52" t="s">
        <v>159</v>
      </c>
      <c r="C89" s="132" t="s">
        <v>304</v>
      </c>
      <c r="D89" s="136">
        <v>86</v>
      </c>
      <c r="F89" s="136">
        <f>D89*E89</f>
        <v>0</v>
      </c>
    </row>
    <row r="90" spans="1:7" ht="13.5" customHeight="1" x14ac:dyDescent="0.2">
      <c r="C90" s="152"/>
      <c r="D90" s="136"/>
    </row>
    <row r="91" spans="1:7" ht="74.25" customHeight="1" x14ac:dyDescent="0.2">
      <c r="A91" s="166" t="s">
        <v>160</v>
      </c>
      <c r="B91" s="52" t="s">
        <v>161</v>
      </c>
      <c r="C91" s="132" t="s">
        <v>304</v>
      </c>
      <c r="D91" s="136">
        <v>9</v>
      </c>
      <c r="F91" s="136">
        <f>D91*E91</f>
        <v>0</v>
      </c>
    </row>
    <row r="92" spans="1:7" x14ac:dyDescent="0.2">
      <c r="A92" s="172"/>
      <c r="B92" s="57"/>
      <c r="C92" s="158"/>
      <c r="D92" s="141"/>
      <c r="F92" s="141"/>
      <c r="G92" s="3"/>
    </row>
    <row r="93" spans="1:7" ht="15" x14ac:dyDescent="0.25">
      <c r="F93" s="134">
        <f>SUM(F73:F92)</f>
        <v>0</v>
      </c>
    </row>
    <row r="94" spans="1:7" s="55" customFormat="1" ht="15" x14ac:dyDescent="0.25">
      <c r="A94" s="163" t="s">
        <v>162</v>
      </c>
      <c r="B94" s="52"/>
      <c r="C94" s="142"/>
      <c r="D94" s="135"/>
      <c r="E94" s="183"/>
      <c r="F94" s="134"/>
    </row>
    <row r="95" spans="1:7" s="55" customFormat="1" ht="15" x14ac:dyDescent="0.25">
      <c r="A95" s="163"/>
      <c r="B95" s="52"/>
      <c r="C95" s="142"/>
      <c r="D95" s="135"/>
      <c r="E95" s="183"/>
      <c r="F95" s="134"/>
    </row>
    <row r="96" spans="1:7" s="58" customFormat="1" ht="15" x14ac:dyDescent="0.25">
      <c r="A96" s="165" t="s">
        <v>81</v>
      </c>
      <c r="B96" s="53" t="s">
        <v>82</v>
      </c>
      <c r="C96" s="151" t="s">
        <v>83</v>
      </c>
      <c r="D96" s="137" t="s">
        <v>84</v>
      </c>
      <c r="E96" s="183"/>
      <c r="F96" s="138" t="s">
        <v>285</v>
      </c>
    </row>
    <row r="97" spans="1:6" s="58" customFormat="1" ht="15" x14ac:dyDescent="0.25">
      <c r="A97" s="169"/>
      <c r="B97" s="50"/>
      <c r="C97" s="150"/>
      <c r="D97" s="133"/>
      <c r="E97" s="183"/>
      <c r="F97" s="134"/>
    </row>
    <row r="98" spans="1:6" s="51" customFormat="1" ht="57" x14ac:dyDescent="0.25">
      <c r="A98" s="166" t="s">
        <v>163</v>
      </c>
      <c r="B98" s="52" t="s">
        <v>164</v>
      </c>
      <c r="C98" s="132" t="s">
        <v>185</v>
      </c>
      <c r="D98" s="136">
        <v>57</v>
      </c>
      <c r="E98" s="183"/>
      <c r="F98" s="136">
        <f>D98*E98</f>
        <v>0</v>
      </c>
    </row>
    <row r="99" spans="1:6" s="58" customFormat="1" ht="15" x14ac:dyDescent="0.25">
      <c r="A99" s="166"/>
      <c r="B99" s="52"/>
      <c r="C99" s="142"/>
      <c r="D99" s="136"/>
      <c r="E99" s="183"/>
      <c r="F99" s="136"/>
    </row>
    <row r="100" spans="1:6" s="58" customFormat="1" ht="71.25" x14ac:dyDescent="0.25">
      <c r="A100" s="166" t="s">
        <v>165</v>
      </c>
      <c r="B100" s="52" t="s">
        <v>166</v>
      </c>
      <c r="C100" s="132" t="s">
        <v>13</v>
      </c>
      <c r="D100" s="136">
        <v>4</v>
      </c>
      <c r="E100" s="183"/>
      <c r="F100" s="136">
        <f>D100*E100</f>
        <v>0</v>
      </c>
    </row>
    <row r="101" spans="1:6" s="58" customFormat="1" ht="15" x14ac:dyDescent="0.25">
      <c r="A101" s="166"/>
      <c r="B101" s="52"/>
      <c r="C101" s="142"/>
      <c r="D101" s="136"/>
      <c r="E101" s="183"/>
      <c r="F101" s="136"/>
    </row>
    <row r="102" spans="1:6" s="58" customFormat="1" ht="67.5" customHeight="1" x14ac:dyDescent="0.25">
      <c r="A102" s="166" t="s">
        <v>167</v>
      </c>
      <c r="B102" s="52" t="s">
        <v>168</v>
      </c>
      <c r="C102" s="132" t="s">
        <v>13</v>
      </c>
      <c r="D102" s="136">
        <v>4</v>
      </c>
      <c r="E102" s="183"/>
      <c r="F102" s="136">
        <f>D102*E102</f>
        <v>0</v>
      </c>
    </row>
    <row r="103" spans="1:6" s="58" customFormat="1" ht="15" x14ac:dyDescent="0.25">
      <c r="A103" s="166"/>
      <c r="B103" s="52"/>
      <c r="C103" s="142"/>
      <c r="D103" s="136"/>
      <c r="E103" s="183"/>
      <c r="F103" s="136"/>
    </row>
    <row r="104" spans="1:6" s="51" customFormat="1" ht="68.25" customHeight="1" x14ac:dyDescent="0.25">
      <c r="A104" s="166" t="s">
        <v>169</v>
      </c>
      <c r="B104" s="52" t="s">
        <v>170</v>
      </c>
      <c r="C104" s="142" t="s">
        <v>13</v>
      </c>
      <c r="D104" s="136">
        <v>5</v>
      </c>
      <c r="E104" s="183"/>
      <c r="F104" s="136">
        <f>D104*E104</f>
        <v>0</v>
      </c>
    </row>
    <row r="105" spans="1:6" s="58" customFormat="1" ht="15" x14ac:dyDescent="0.25">
      <c r="A105" s="166"/>
      <c r="B105" s="52"/>
      <c r="C105" s="142"/>
      <c r="D105" s="136"/>
      <c r="E105" s="183"/>
      <c r="F105" s="136"/>
    </row>
    <row r="106" spans="1:6" s="58" customFormat="1" ht="56.25" customHeight="1" x14ac:dyDescent="0.25">
      <c r="A106" s="166" t="s">
        <v>171</v>
      </c>
      <c r="B106" s="52" t="s">
        <v>172</v>
      </c>
      <c r="C106" s="132" t="s">
        <v>188</v>
      </c>
      <c r="D106" s="136">
        <v>175</v>
      </c>
      <c r="E106" s="183"/>
      <c r="F106" s="136">
        <f>D106*E106</f>
        <v>0</v>
      </c>
    </row>
    <row r="107" spans="1:6" s="58" customFormat="1" ht="15" x14ac:dyDescent="0.25">
      <c r="A107" s="166"/>
      <c r="B107" s="52"/>
      <c r="C107" s="142"/>
      <c r="D107" s="136"/>
      <c r="E107" s="183"/>
      <c r="F107" s="136"/>
    </row>
    <row r="108" spans="1:6" s="58" customFormat="1" ht="57" x14ac:dyDescent="0.25">
      <c r="A108" s="166" t="s">
        <v>173</v>
      </c>
      <c r="B108" s="52" t="s">
        <v>174</v>
      </c>
      <c r="C108" s="132" t="s">
        <v>188</v>
      </c>
      <c r="D108" s="136">
        <v>50</v>
      </c>
      <c r="E108" s="183"/>
      <c r="F108" s="136">
        <f>D108*E108</f>
        <v>0</v>
      </c>
    </row>
    <row r="109" spans="1:6" s="58" customFormat="1" ht="15" x14ac:dyDescent="0.25">
      <c r="A109" s="166"/>
      <c r="B109" s="52"/>
      <c r="C109" s="142"/>
      <c r="D109" s="136"/>
      <c r="E109" s="183"/>
      <c r="F109" s="136"/>
    </row>
    <row r="110" spans="1:6" s="51" customFormat="1" ht="57" customHeight="1" x14ac:dyDescent="0.25">
      <c r="A110" s="166" t="s">
        <v>175</v>
      </c>
      <c r="B110" s="52" t="s">
        <v>176</v>
      </c>
      <c r="C110" s="132" t="s">
        <v>13</v>
      </c>
      <c r="D110" s="136">
        <v>10</v>
      </c>
      <c r="E110" s="183"/>
      <c r="F110" s="136">
        <f>D110*E110</f>
        <v>0</v>
      </c>
    </row>
    <row r="111" spans="1:6" s="55" customFormat="1" x14ac:dyDescent="0.2">
      <c r="A111" s="166"/>
      <c r="B111" s="52"/>
      <c r="C111" s="132"/>
      <c r="D111" s="136"/>
      <c r="E111" s="183"/>
      <c r="F111" s="136"/>
    </row>
    <row r="112" spans="1:6" ht="91.5" customHeight="1" x14ac:dyDescent="0.2">
      <c r="A112" s="166" t="s">
        <v>177</v>
      </c>
      <c r="B112" s="52" t="s">
        <v>178</v>
      </c>
      <c r="C112" s="132" t="s">
        <v>13</v>
      </c>
      <c r="D112" s="136">
        <v>6</v>
      </c>
      <c r="F112" s="136">
        <f>D112*E112</f>
        <v>0</v>
      </c>
    </row>
    <row r="113" spans="1:6" s="55" customFormat="1" x14ac:dyDescent="0.2">
      <c r="A113" s="166"/>
      <c r="B113" s="52"/>
      <c r="C113" s="132"/>
      <c r="D113" s="136"/>
      <c r="E113" s="183"/>
      <c r="F113" s="136"/>
    </row>
    <row r="114" spans="1:6" ht="87.75" customHeight="1" x14ac:dyDescent="0.2">
      <c r="A114" s="166" t="s">
        <v>179</v>
      </c>
      <c r="B114" s="52" t="s">
        <v>140</v>
      </c>
      <c r="C114" s="132" t="s">
        <v>185</v>
      </c>
      <c r="D114" s="136">
        <v>57</v>
      </c>
      <c r="F114" s="136">
        <f>D114*E114</f>
        <v>0</v>
      </c>
    </row>
    <row r="115" spans="1:6" s="55" customFormat="1" x14ac:dyDescent="0.2">
      <c r="A115" s="172"/>
      <c r="B115" s="57"/>
      <c r="C115" s="159"/>
      <c r="D115" s="140"/>
      <c r="E115" s="183"/>
      <c r="F115" s="141"/>
    </row>
    <row r="116" spans="1:6" s="55" customFormat="1" ht="15" x14ac:dyDescent="0.25">
      <c r="A116" s="166"/>
      <c r="B116" s="52"/>
      <c r="C116" s="142"/>
      <c r="D116" s="135"/>
      <c r="E116" s="183"/>
      <c r="F116" s="134">
        <f>SUM(F98:F115)</f>
        <v>0</v>
      </c>
    </row>
    <row r="117" spans="1:6" s="55" customFormat="1" ht="15" x14ac:dyDescent="0.25">
      <c r="A117" s="166"/>
      <c r="B117" s="52"/>
      <c r="C117" s="142"/>
      <c r="D117" s="135"/>
      <c r="E117" s="183"/>
      <c r="F117" s="134"/>
    </row>
    <row r="118" spans="1:6" s="55" customFormat="1" ht="15" x14ac:dyDescent="0.25">
      <c r="A118" s="163" t="s">
        <v>180</v>
      </c>
      <c r="B118" s="52"/>
      <c r="C118" s="142"/>
      <c r="D118" s="135"/>
      <c r="E118" s="183"/>
      <c r="F118" s="134"/>
    </row>
    <row r="119" spans="1:6" s="55" customFormat="1" ht="15" x14ac:dyDescent="0.25">
      <c r="A119" s="163"/>
      <c r="B119" s="52"/>
      <c r="C119" s="142"/>
      <c r="D119" s="135"/>
      <c r="E119" s="183"/>
      <c r="F119" s="134"/>
    </row>
    <row r="120" spans="1:6" s="55" customFormat="1" ht="15" x14ac:dyDescent="0.25">
      <c r="A120" s="165" t="s">
        <v>81</v>
      </c>
      <c r="B120" s="53" t="s">
        <v>82</v>
      </c>
      <c r="C120" s="151" t="s">
        <v>83</v>
      </c>
      <c r="D120" s="137" t="s">
        <v>84</v>
      </c>
      <c r="E120" s="183"/>
      <c r="F120" s="138" t="s">
        <v>285</v>
      </c>
    </row>
    <row r="121" spans="1:6" s="55" customFormat="1" ht="15" x14ac:dyDescent="0.25">
      <c r="A121" s="166"/>
      <c r="B121" s="52"/>
      <c r="C121" s="142"/>
      <c r="D121" s="135"/>
      <c r="E121" s="183"/>
      <c r="F121" s="134"/>
    </row>
    <row r="122" spans="1:6" s="55" customFormat="1" ht="59.25" customHeight="1" x14ac:dyDescent="0.2">
      <c r="A122" s="166" t="s">
        <v>181</v>
      </c>
      <c r="B122" s="52" t="s">
        <v>182</v>
      </c>
      <c r="C122" s="132" t="s">
        <v>185</v>
      </c>
      <c r="D122" s="136">
        <v>87</v>
      </c>
      <c r="E122" s="183"/>
      <c r="F122" s="136">
        <f>D122*E122</f>
        <v>0</v>
      </c>
    </row>
    <row r="123" spans="1:6" s="55" customFormat="1" x14ac:dyDescent="0.2">
      <c r="A123" s="166"/>
      <c r="B123" s="52"/>
      <c r="C123" s="142"/>
      <c r="D123" s="136"/>
      <c r="E123" s="183"/>
      <c r="F123" s="136"/>
    </row>
    <row r="124" spans="1:6" s="55" customFormat="1" ht="68.25" customHeight="1" x14ac:dyDescent="0.2">
      <c r="A124" s="166" t="s">
        <v>183</v>
      </c>
      <c r="B124" s="52" t="s">
        <v>184</v>
      </c>
      <c r="C124" s="152" t="s">
        <v>185</v>
      </c>
      <c r="D124" s="136">
        <v>87</v>
      </c>
      <c r="E124" s="183"/>
      <c r="F124" s="136">
        <f>D124*E124</f>
        <v>0</v>
      </c>
    </row>
    <row r="125" spans="1:6" s="55" customFormat="1" x14ac:dyDescent="0.2">
      <c r="A125" s="166"/>
      <c r="B125" s="52"/>
      <c r="C125" s="142"/>
      <c r="D125" s="136"/>
      <c r="E125" s="183"/>
      <c r="F125" s="136"/>
    </row>
    <row r="126" spans="1:6" s="55" customFormat="1" ht="42.75" x14ac:dyDescent="0.2">
      <c r="A126" s="166" t="s">
        <v>186</v>
      </c>
      <c r="B126" s="52" t="s">
        <v>187</v>
      </c>
      <c r="C126" s="152" t="s">
        <v>188</v>
      </c>
      <c r="D126" s="136">
        <v>174</v>
      </c>
      <c r="E126" s="183"/>
      <c r="F126" s="136">
        <f>D126*E126</f>
        <v>0</v>
      </c>
    </row>
    <row r="127" spans="1:6" s="55" customFormat="1" x14ac:dyDescent="0.2">
      <c r="A127" s="166"/>
      <c r="B127" s="52"/>
      <c r="C127" s="152"/>
      <c r="D127" s="136"/>
      <c r="E127" s="183"/>
      <c r="F127" s="136"/>
    </row>
    <row r="128" spans="1:6" s="55" customFormat="1" ht="28.5" x14ac:dyDescent="0.2">
      <c r="A128" s="166" t="s">
        <v>189</v>
      </c>
      <c r="B128" s="52" t="s">
        <v>190</v>
      </c>
      <c r="C128" s="152" t="s">
        <v>13</v>
      </c>
      <c r="D128" s="136">
        <v>1</v>
      </c>
      <c r="E128" s="183"/>
      <c r="F128" s="136">
        <f>D128*E128</f>
        <v>0</v>
      </c>
    </row>
    <row r="129" spans="1:6" s="55" customFormat="1" x14ac:dyDescent="0.2">
      <c r="A129" s="166"/>
      <c r="B129" s="52"/>
      <c r="C129" s="152"/>
      <c r="D129" s="136"/>
      <c r="E129" s="183"/>
      <c r="F129" s="136"/>
    </row>
    <row r="130" spans="1:6" s="55" customFormat="1" ht="57" x14ac:dyDescent="0.2">
      <c r="A130" s="166" t="s">
        <v>191</v>
      </c>
      <c r="B130" s="52" t="s">
        <v>192</v>
      </c>
      <c r="C130" s="132" t="s">
        <v>185</v>
      </c>
      <c r="D130" s="136">
        <v>87</v>
      </c>
      <c r="E130" s="183"/>
      <c r="F130" s="136">
        <f>D130*E130</f>
        <v>0</v>
      </c>
    </row>
    <row r="131" spans="1:6" s="55" customFormat="1" x14ac:dyDescent="0.2">
      <c r="A131" s="166"/>
      <c r="B131" s="52"/>
      <c r="C131" s="142"/>
      <c r="D131" s="136"/>
      <c r="E131" s="183"/>
      <c r="F131" s="136"/>
    </row>
    <row r="132" spans="1:6" s="55" customFormat="1" ht="57" x14ac:dyDescent="0.2">
      <c r="A132" s="166" t="s">
        <v>193</v>
      </c>
      <c r="B132" s="52" t="s">
        <v>194</v>
      </c>
      <c r="C132" s="152" t="s">
        <v>185</v>
      </c>
      <c r="D132" s="136">
        <v>87</v>
      </c>
      <c r="E132" s="183"/>
      <c r="F132" s="136">
        <f>D132*E132</f>
        <v>0</v>
      </c>
    </row>
    <row r="133" spans="1:6" s="55" customFormat="1" x14ac:dyDescent="0.2">
      <c r="A133" s="166"/>
      <c r="B133" s="52"/>
      <c r="C133" s="142"/>
      <c r="D133" s="136"/>
      <c r="E133" s="183"/>
      <c r="F133" s="136"/>
    </row>
    <row r="134" spans="1:6" s="55" customFormat="1" ht="28.5" x14ac:dyDescent="0.2">
      <c r="A134" s="166" t="s">
        <v>195</v>
      </c>
      <c r="B134" s="52" t="s">
        <v>196</v>
      </c>
      <c r="C134" s="152" t="s">
        <v>188</v>
      </c>
      <c r="D134" s="136">
        <v>174</v>
      </c>
      <c r="E134" s="183"/>
      <c r="F134" s="136">
        <f>D134*E134</f>
        <v>0</v>
      </c>
    </row>
    <row r="135" spans="1:6" s="55" customFormat="1" x14ac:dyDescent="0.2">
      <c r="A135" s="172"/>
      <c r="B135" s="57"/>
      <c r="C135" s="159"/>
      <c r="D135" s="140"/>
      <c r="E135" s="183"/>
      <c r="F135" s="141"/>
    </row>
    <row r="136" spans="1:6" s="55" customFormat="1" ht="15" x14ac:dyDescent="0.25">
      <c r="A136" s="166"/>
      <c r="B136" s="52"/>
      <c r="C136" s="142"/>
      <c r="D136" s="135"/>
      <c r="E136" s="183"/>
      <c r="F136" s="134">
        <f>SUM(F122:F135)</f>
        <v>0</v>
      </c>
    </row>
    <row r="137" spans="1:6" s="55" customFormat="1" ht="15" x14ac:dyDescent="0.25">
      <c r="A137" s="163" t="s">
        <v>197</v>
      </c>
      <c r="B137" s="52"/>
      <c r="C137" s="142"/>
      <c r="D137" s="135"/>
      <c r="E137" s="183"/>
      <c r="F137" s="134"/>
    </row>
    <row r="138" spans="1:6" s="55" customFormat="1" ht="15" x14ac:dyDescent="0.25">
      <c r="A138" s="163"/>
      <c r="B138" s="52"/>
      <c r="C138" s="142"/>
      <c r="D138" s="135"/>
      <c r="E138" s="183"/>
      <c r="F138" s="134"/>
    </row>
    <row r="139" spans="1:6" s="55" customFormat="1" ht="15" x14ac:dyDescent="0.25">
      <c r="A139" s="165" t="s">
        <v>81</v>
      </c>
      <c r="B139" s="53" t="s">
        <v>82</v>
      </c>
      <c r="C139" s="151" t="s">
        <v>83</v>
      </c>
      <c r="D139" s="137" t="s">
        <v>84</v>
      </c>
      <c r="E139" s="183"/>
      <c r="F139" s="138" t="s">
        <v>285</v>
      </c>
    </row>
    <row r="140" spans="1:6" s="55" customFormat="1" ht="15" x14ac:dyDescent="0.25">
      <c r="A140" s="169"/>
      <c r="B140" s="52"/>
      <c r="C140" s="142"/>
      <c r="D140" s="143"/>
      <c r="E140" s="183"/>
      <c r="F140" s="134"/>
    </row>
    <row r="141" spans="1:6" s="55" customFormat="1" x14ac:dyDescent="0.2">
      <c r="A141" s="166" t="s">
        <v>198</v>
      </c>
      <c r="B141" s="52" t="s">
        <v>199</v>
      </c>
      <c r="C141" s="132" t="s">
        <v>13</v>
      </c>
      <c r="D141" s="136">
        <v>14</v>
      </c>
      <c r="E141" s="183"/>
      <c r="F141" s="136">
        <f>D141*E141</f>
        <v>0</v>
      </c>
    </row>
    <row r="142" spans="1:6" s="55" customFormat="1" x14ac:dyDescent="0.2">
      <c r="A142" s="166"/>
      <c r="B142" s="52"/>
      <c r="C142" s="132"/>
      <c r="D142" s="136"/>
      <c r="E142" s="183"/>
      <c r="F142" s="136"/>
    </row>
    <row r="143" spans="1:6" s="55" customFormat="1" ht="28.5" x14ac:dyDescent="0.2">
      <c r="A143" s="166" t="s">
        <v>200</v>
      </c>
      <c r="B143" s="52" t="s">
        <v>201</v>
      </c>
      <c r="C143" s="132" t="s">
        <v>185</v>
      </c>
      <c r="D143" s="136">
        <v>125</v>
      </c>
      <c r="E143" s="183"/>
      <c r="F143" s="136">
        <f>D143*E143</f>
        <v>0</v>
      </c>
    </row>
    <row r="144" spans="1:6" s="55" customFormat="1" x14ac:dyDescent="0.2">
      <c r="A144" s="164"/>
      <c r="B144" s="52"/>
      <c r="C144" s="132"/>
      <c r="D144" s="136"/>
      <c r="E144" s="183"/>
      <c r="F144" s="136"/>
    </row>
    <row r="145" spans="1:6" s="55" customFormat="1" ht="57" x14ac:dyDescent="0.2">
      <c r="A145" s="166" t="s">
        <v>202</v>
      </c>
      <c r="B145" s="52" t="s">
        <v>203</v>
      </c>
      <c r="C145" s="132" t="s">
        <v>185</v>
      </c>
      <c r="D145" s="136">
        <v>125</v>
      </c>
      <c r="E145" s="183"/>
      <c r="F145" s="136">
        <f>D145*E145</f>
        <v>0</v>
      </c>
    </row>
    <row r="146" spans="1:6" s="55" customFormat="1" x14ac:dyDescent="0.2">
      <c r="A146" s="164"/>
      <c r="B146" s="52"/>
      <c r="C146" s="132"/>
      <c r="D146" s="136"/>
      <c r="E146" s="183"/>
      <c r="F146" s="136"/>
    </row>
    <row r="147" spans="1:6" s="55" customFormat="1" ht="28.5" x14ac:dyDescent="0.2">
      <c r="A147" s="166" t="s">
        <v>204</v>
      </c>
      <c r="B147" s="52" t="s">
        <v>205</v>
      </c>
      <c r="C147" s="132" t="s">
        <v>185</v>
      </c>
      <c r="D147" s="136">
        <v>125</v>
      </c>
      <c r="E147" s="183"/>
      <c r="F147" s="136">
        <f>D147*E147</f>
        <v>0</v>
      </c>
    </row>
    <row r="148" spans="1:6" s="55" customFormat="1" x14ac:dyDescent="0.2">
      <c r="A148" s="164"/>
      <c r="B148" s="52"/>
      <c r="C148" s="132"/>
      <c r="D148" s="136"/>
      <c r="E148" s="183"/>
      <c r="F148" s="136"/>
    </row>
    <row r="149" spans="1:6" s="55" customFormat="1" ht="28.5" x14ac:dyDescent="0.2">
      <c r="A149" s="166" t="s">
        <v>206</v>
      </c>
      <c r="B149" s="52" t="s">
        <v>207</v>
      </c>
      <c r="C149" s="132" t="s">
        <v>185</v>
      </c>
      <c r="D149" s="136">
        <v>94</v>
      </c>
      <c r="E149" s="183"/>
      <c r="F149" s="136">
        <f>D149*E149</f>
        <v>0</v>
      </c>
    </row>
    <row r="150" spans="1:6" s="55" customFormat="1" x14ac:dyDescent="0.2">
      <c r="A150" s="166"/>
      <c r="B150" s="52"/>
      <c r="C150" s="132"/>
      <c r="D150" s="136"/>
      <c r="E150" s="183"/>
      <c r="F150" s="136"/>
    </row>
    <row r="151" spans="1:6" s="55" customFormat="1" ht="28.5" x14ac:dyDescent="0.2">
      <c r="A151" s="166" t="s">
        <v>208</v>
      </c>
      <c r="B151" s="52" t="s">
        <v>209</v>
      </c>
      <c r="C151" s="132" t="s">
        <v>304</v>
      </c>
      <c r="D151" s="136">
        <v>120</v>
      </c>
      <c r="E151" s="183"/>
      <c r="F151" s="136">
        <f>D151*E151</f>
        <v>0</v>
      </c>
    </row>
    <row r="152" spans="1:6" s="55" customFormat="1" x14ac:dyDescent="0.2">
      <c r="A152" s="166"/>
      <c r="B152" s="52"/>
      <c r="C152" s="132"/>
      <c r="D152" s="136"/>
      <c r="E152" s="183"/>
      <c r="F152" s="136"/>
    </row>
    <row r="153" spans="1:6" s="55" customFormat="1" ht="28.5" x14ac:dyDescent="0.2">
      <c r="A153" s="166" t="s">
        <v>210</v>
      </c>
      <c r="B153" s="52" t="s">
        <v>211</v>
      </c>
      <c r="C153" s="132" t="s">
        <v>304</v>
      </c>
      <c r="D153" s="136">
        <v>50</v>
      </c>
      <c r="E153" s="183"/>
      <c r="F153" s="136">
        <f>D153*E153</f>
        <v>0</v>
      </c>
    </row>
    <row r="154" spans="1:6" s="55" customFormat="1" x14ac:dyDescent="0.2">
      <c r="A154" s="166"/>
      <c r="B154" s="52"/>
      <c r="C154" s="132"/>
      <c r="D154" s="136"/>
      <c r="E154" s="183"/>
      <c r="F154" s="136"/>
    </row>
    <row r="155" spans="1:6" s="55" customFormat="1" ht="16.5" x14ac:dyDescent="0.2">
      <c r="A155" s="166" t="s">
        <v>212</v>
      </c>
      <c r="B155" s="52" t="s">
        <v>213</v>
      </c>
      <c r="C155" s="132" t="s">
        <v>304</v>
      </c>
      <c r="D155" s="136">
        <v>2.5</v>
      </c>
      <c r="E155" s="183"/>
      <c r="F155" s="136">
        <f>D155*E155</f>
        <v>0</v>
      </c>
    </row>
    <row r="156" spans="1:6" s="55" customFormat="1" x14ac:dyDescent="0.2">
      <c r="A156" s="166"/>
      <c r="B156" s="52"/>
      <c r="C156" s="132"/>
      <c r="D156" s="136"/>
      <c r="E156" s="183"/>
      <c r="F156" s="136"/>
    </row>
    <row r="157" spans="1:6" s="55" customFormat="1" ht="28.5" x14ac:dyDescent="0.2">
      <c r="A157" s="166" t="s">
        <v>214</v>
      </c>
      <c r="B157" s="52" t="s">
        <v>215</v>
      </c>
      <c r="C157" s="132" t="s">
        <v>216</v>
      </c>
      <c r="D157" s="136">
        <v>1743</v>
      </c>
      <c r="E157" s="183"/>
      <c r="F157" s="136">
        <f>D157*E157</f>
        <v>0</v>
      </c>
    </row>
    <row r="158" spans="1:6" s="55" customFormat="1" x14ac:dyDescent="0.2">
      <c r="A158" s="166"/>
      <c r="B158" s="52"/>
      <c r="C158" s="132"/>
      <c r="D158" s="136"/>
      <c r="E158" s="183"/>
      <c r="F158" s="136"/>
    </row>
    <row r="159" spans="1:6" s="55" customFormat="1" ht="28.5" x14ac:dyDescent="0.2">
      <c r="A159" s="166" t="s">
        <v>217</v>
      </c>
      <c r="B159" s="52" t="s">
        <v>218</v>
      </c>
      <c r="C159" s="132" t="s">
        <v>216</v>
      </c>
      <c r="D159" s="136">
        <v>129</v>
      </c>
      <c r="E159" s="183"/>
      <c r="F159" s="136">
        <f>D159*E159</f>
        <v>0</v>
      </c>
    </row>
    <row r="160" spans="1:6" s="55" customFormat="1" x14ac:dyDescent="0.2">
      <c r="A160" s="166"/>
      <c r="B160" s="52"/>
      <c r="C160" s="132"/>
      <c r="D160" s="136"/>
      <c r="E160" s="183"/>
      <c r="F160" s="136"/>
    </row>
    <row r="161" spans="1:6" s="55" customFormat="1" ht="30.75" x14ac:dyDescent="0.2">
      <c r="A161" s="166" t="s">
        <v>219</v>
      </c>
      <c r="B161" s="52" t="s">
        <v>305</v>
      </c>
      <c r="C161" s="132" t="s">
        <v>185</v>
      </c>
      <c r="D161" s="136">
        <v>6.7</v>
      </c>
      <c r="E161" s="183"/>
      <c r="F161" s="136">
        <f>D161*E161</f>
        <v>0</v>
      </c>
    </row>
    <row r="162" spans="1:6" s="55" customFormat="1" x14ac:dyDescent="0.2">
      <c r="A162" s="166"/>
      <c r="B162" s="52"/>
      <c r="C162" s="132"/>
      <c r="D162" s="136"/>
      <c r="E162" s="183"/>
      <c r="F162" s="136"/>
    </row>
    <row r="163" spans="1:6" s="55" customFormat="1" ht="28.5" x14ac:dyDescent="0.2">
      <c r="A163" s="166" t="s">
        <v>220</v>
      </c>
      <c r="B163" s="52" t="s">
        <v>221</v>
      </c>
      <c r="C163" s="132" t="s">
        <v>185</v>
      </c>
      <c r="D163" s="136">
        <v>40.4</v>
      </c>
      <c r="E163" s="183"/>
      <c r="F163" s="136">
        <f>D163*E163</f>
        <v>0</v>
      </c>
    </row>
    <row r="164" spans="1:6" s="55" customFormat="1" x14ac:dyDescent="0.2">
      <c r="A164" s="166"/>
      <c r="B164" s="52"/>
      <c r="C164" s="132"/>
      <c r="D164" s="136"/>
      <c r="E164" s="183"/>
      <c r="F164" s="136"/>
    </row>
    <row r="165" spans="1:6" s="55" customFormat="1" ht="16.5" x14ac:dyDescent="0.2">
      <c r="A165" s="166" t="s">
        <v>222</v>
      </c>
      <c r="B165" s="52" t="s">
        <v>223</v>
      </c>
      <c r="C165" s="132" t="s">
        <v>185</v>
      </c>
      <c r="D165" s="136">
        <v>40.4</v>
      </c>
      <c r="E165" s="183"/>
      <c r="F165" s="136">
        <f>D165*E165</f>
        <v>0</v>
      </c>
    </row>
    <row r="166" spans="1:6" s="55" customFormat="1" x14ac:dyDescent="0.2">
      <c r="A166" s="166"/>
      <c r="B166" s="52"/>
      <c r="C166" s="132"/>
      <c r="D166" s="136"/>
      <c r="E166" s="183"/>
      <c r="F166" s="136"/>
    </row>
    <row r="167" spans="1:6" s="55" customFormat="1" ht="28.5" x14ac:dyDescent="0.2">
      <c r="A167" s="166" t="s">
        <v>224</v>
      </c>
      <c r="B167" s="52" t="s">
        <v>225</v>
      </c>
      <c r="C167" s="152" t="s">
        <v>188</v>
      </c>
      <c r="D167" s="136">
        <v>50.6</v>
      </c>
      <c r="E167" s="183"/>
      <c r="F167" s="136">
        <f>D167*E167</f>
        <v>0</v>
      </c>
    </row>
    <row r="168" spans="1:6" s="55" customFormat="1" x14ac:dyDescent="0.2">
      <c r="A168" s="166"/>
      <c r="B168" s="52"/>
      <c r="C168" s="152"/>
      <c r="D168" s="136"/>
      <c r="E168" s="183"/>
      <c r="F168" s="136"/>
    </row>
    <row r="169" spans="1:6" s="55" customFormat="1" ht="71.25" x14ac:dyDescent="0.2">
      <c r="A169" s="166" t="s">
        <v>226</v>
      </c>
      <c r="B169" s="52" t="s">
        <v>227</v>
      </c>
      <c r="C169" s="152" t="s">
        <v>13</v>
      </c>
      <c r="D169" s="136">
        <v>2</v>
      </c>
      <c r="E169" s="183"/>
      <c r="F169" s="136">
        <f>D169*E169</f>
        <v>0</v>
      </c>
    </row>
    <row r="170" spans="1:6" s="55" customFormat="1" x14ac:dyDescent="0.2">
      <c r="A170" s="166"/>
      <c r="B170" s="52"/>
      <c r="C170" s="152"/>
      <c r="D170" s="136"/>
      <c r="E170" s="183"/>
      <c r="F170" s="136"/>
    </row>
    <row r="171" spans="1:6" s="55" customFormat="1" ht="42.75" x14ac:dyDescent="0.2">
      <c r="A171" s="166" t="s">
        <v>228</v>
      </c>
      <c r="B171" s="52" t="s">
        <v>229</v>
      </c>
      <c r="C171" s="132" t="s">
        <v>13</v>
      </c>
      <c r="D171" s="136">
        <v>1</v>
      </c>
      <c r="E171" s="183"/>
      <c r="F171" s="136">
        <f>D171*E171</f>
        <v>0</v>
      </c>
    </row>
    <row r="172" spans="1:6" s="55" customFormat="1" x14ac:dyDescent="0.2">
      <c r="A172" s="166"/>
      <c r="B172" s="61" t="s">
        <v>230</v>
      </c>
      <c r="C172" s="132"/>
      <c r="D172" s="136"/>
      <c r="E172" s="183"/>
      <c r="F172" s="136"/>
    </row>
    <row r="173" spans="1:6" s="55" customFormat="1" x14ac:dyDescent="0.2">
      <c r="A173" s="166"/>
      <c r="B173" s="61" t="s">
        <v>231</v>
      </c>
      <c r="C173" s="132"/>
      <c r="D173" s="136"/>
      <c r="E173" s="183"/>
      <c r="F173" s="136"/>
    </row>
    <row r="174" spans="1:6" s="55" customFormat="1" x14ac:dyDescent="0.2">
      <c r="A174" s="166"/>
      <c r="B174" s="61" t="s">
        <v>232</v>
      </c>
      <c r="C174" s="132"/>
      <c r="D174" s="136"/>
      <c r="E174" s="183"/>
      <c r="F174" s="136"/>
    </row>
    <row r="175" spans="1:6" s="55" customFormat="1" x14ac:dyDescent="0.2">
      <c r="A175" s="166"/>
      <c r="B175" s="61" t="s">
        <v>233</v>
      </c>
      <c r="C175" s="132"/>
      <c r="D175" s="136"/>
      <c r="E175" s="183"/>
      <c r="F175" s="136"/>
    </row>
    <row r="176" spans="1:6" s="55" customFormat="1" x14ac:dyDescent="0.2">
      <c r="A176" s="166"/>
      <c r="B176" s="61" t="s">
        <v>234</v>
      </c>
      <c r="C176" s="132"/>
      <c r="D176" s="136"/>
      <c r="E176" s="183"/>
      <c r="F176" s="136"/>
    </row>
    <row r="177" spans="1:6" s="55" customFormat="1" x14ac:dyDescent="0.2">
      <c r="A177" s="166"/>
      <c r="B177" s="61" t="s">
        <v>235</v>
      </c>
      <c r="C177" s="132"/>
      <c r="D177" s="136"/>
      <c r="E177" s="183"/>
      <c r="F177" s="136"/>
    </row>
    <row r="178" spans="1:6" s="55" customFormat="1" x14ac:dyDescent="0.2">
      <c r="A178" s="166"/>
      <c r="B178" s="52"/>
      <c r="C178" s="152"/>
      <c r="D178" s="136"/>
      <c r="E178" s="183"/>
      <c r="F178" s="136"/>
    </row>
    <row r="179" spans="1:6" s="55" customFormat="1" ht="42.75" x14ac:dyDescent="0.2">
      <c r="A179" s="166" t="s">
        <v>236</v>
      </c>
      <c r="B179" s="52" t="s">
        <v>237</v>
      </c>
      <c r="C179" s="132" t="s">
        <v>13</v>
      </c>
      <c r="D179" s="136">
        <v>1</v>
      </c>
      <c r="E179" s="183"/>
      <c r="F179" s="136">
        <f>D179*E179</f>
        <v>0</v>
      </c>
    </row>
    <row r="180" spans="1:6" s="55" customFormat="1" x14ac:dyDescent="0.2">
      <c r="A180" s="166"/>
      <c r="B180" s="61" t="s">
        <v>230</v>
      </c>
      <c r="C180" s="132"/>
      <c r="D180" s="136"/>
      <c r="E180" s="183"/>
      <c r="F180" s="136"/>
    </row>
    <row r="181" spans="1:6" s="55" customFormat="1" x14ac:dyDescent="0.2">
      <c r="A181" s="166"/>
      <c r="B181" s="61" t="s">
        <v>231</v>
      </c>
      <c r="C181" s="132"/>
      <c r="D181" s="136"/>
      <c r="E181" s="183"/>
      <c r="F181" s="136"/>
    </row>
    <row r="182" spans="1:6" s="55" customFormat="1" x14ac:dyDescent="0.2">
      <c r="A182" s="166"/>
      <c r="B182" s="61" t="s">
        <v>232</v>
      </c>
      <c r="C182" s="132"/>
      <c r="D182" s="136"/>
      <c r="E182" s="183"/>
      <c r="F182" s="136"/>
    </row>
    <row r="183" spans="1:6" s="55" customFormat="1" x14ac:dyDescent="0.2">
      <c r="A183" s="166"/>
      <c r="B183" s="61" t="s">
        <v>233</v>
      </c>
      <c r="C183" s="132"/>
      <c r="D183" s="136"/>
      <c r="E183" s="183"/>
      <c r="F183" s="136"/>
    </row>
    <row r="184" spans="1:6" s="55" customFormat="1" x14ac:dyDescent="0.2">
      <c r="A184" s="166"/>
      <c r="B184" s="61" t="s">
        <v>238</v>
      </c>
      <c r="C184" s="132"/>
      <c r="D184" s="136"/>
      <c r="E184" s="183"/>
      <c r="F184" s="136"/>
    </row>
    <row r="185" spans="1:6" s="55" customFormat="1" x14ac:dyDescent="0.2">
      <c r="A185" s="166"/>
      <c r="B185" s="61" t="s">
        <v>239</v>
      </c>
      <c r="C185" s="132"/>
      <c r="D185" s="136"/>
      <c r="E185" s="183"/>
      <c r="F185" s="136"/>
    </row>
    <row r="186" spans="1:6" s="55" customFormat="1" x14ac:dyDescent="0.2">
      <c r="A186" s="166"/>
      <c r="B186" s="61" t="s">
        <v>240</v>
      </c>
      <c r="C186" s="132"/>
      <c r="D186" s="136"/>
      <c r="E186" s="183"/>
      <c r="F186" s="136"/>
    </row>
    <row r="187" spans="1:6" s="55" customFormat="1" x14ac:dyDescent="0.2">
      <c r="A187" s="172"/>
      <c r="B187" s="57"/>
      <c r="C187" s="155"/>
      <c r="D187" s="141"/>
      <c r="E187" s="183"/>
      <c r="F187" s="141"/>
    </row>
    <row r="188" spans="1:6" s="55" customFormat="1" ht="15" x14ac:dyDescent="0.25">
      <c r="A188" s="163"/>
      <c r="B188" s="50"/>
      <c r="C188" s="129"/>
      <c r="D188" s="134" t="s">
        <v>50</v>
      </c>
      <c r="E188" s="183"/>
      <c r="F188" s="134">
        <f>SUM(F141:F187)</f>
        <v>0</v>
      </c>
    </row>
    <row r="189" spans="1:6" s="55" customFormat="1" x14ac:dyDescent="0.2">
      <c r="A189" s="166"/>
      <c r="B189" s="52"/>
      <c r="C189" s="142"/>
      <c r="D189" s="144"/>
      <c r="E189" s="183"/>
      <c r="F189" s="136"/>
    </row>
    <row r="190" spans="1:6" s="55" customFormat="1" ht="15" x14ac:dyDescent="0.25">
      <c r="A190" s="163" t="s">
        <v>241</v>
      </c>
      <c r="B190" s="52"/>
      <c r="C190" s="142"/>
      <c r="D190" s="135"/>
      <c r="E190" s="183"/>
      <c r="F190" s="134"/>
    </row>
    <row r="191" spans="1:6" s="55" customFormat="1" ht="15" x14ac:dyDescent="0.25">
      <c r="A191" s="163"/>
      <c r="B191" s="52"/>
      <c r="C191" s="142"/>
      <c r="D191" s="135"/>
      <c r="E191" s="183"/>
      <c r="F191" s="134"/>
    </row>
    <row r="192" spans="1:6" s="55" customFormat="1" ht="15" x14ac:dyDescent="0.25">
      <c r="A192" s="165" t="s">
        <v>81</v>
      </c>
      <c r="B192" s="53" t="s">
        <v>82</v>
      </c>
      <c r="C192" s="151" t="s">
        <v>83</v>
      </c>
      <c r="D192" s="137" t="s">
        <v>84</v>
      </c>
      <c r="E192" s="183"/>
      <c r="F192" s="138" t="s">
        <v>285</v>
      </c>
    </row>
    <row r="193" spans="1:6" s="55" customFormat="1" ht="15" x14ac:dyDescent="0.25">
      <c r="A193" s="169"/>
      <c r="B193" s="52"/>
      <c r="C193" s="142"/>
      <c r="D193" s="143"/>
      <c r="E193" s="183"/>
      <c r="F193" s="134"/>
    </row>
    <row r="194" spans="1:6" s="55" customFormat="1" x14ac:dyDescent="0.2">
      <c r="A194" s="166" t="s">
        <v>242</v>
      </c>
      <c r="B194" s="52" t="s">
        <v>199</v>
      </c>
      <c r="C194" s="132" t="s">
        <v>13</v>
      </c>
      <c r="D194" s="136">
        <v>4</v>
      </c>
      <c r="E194" s="183"/>
      <c r="F194" s="136">
        <f>D194*E194</f>
        <v>0</v>
      </c>
    </row>
    <row r="195" spans="1:6" s="55" customFormat="1" x14ac:dyDescent="0.2">
      <c r="A195" s="166"/>
      <c r="B195" s="52"/>
      <c r="C195" s="132"/>
      <c r="D195" s="136"/>
      <c r="E195" s="183"/>
      <c r="F195" s="136"/>
    </row>
    <row r="196" spans="1:6" s="55" customFormat="1" ht="28.5" x14ac:dyDescent="0.2">
      <c r="A196" s="166" t="s">
        <v>243</v>
      </c>
      <c r="B196" s="52" t="s">
        <v>201</v>
      </c>
      <c r="C196" s="132" t="s">
        <v>185</v>
      </c>
      <c r="D196" s="136">
        <v>60</v>
      </c>
      <c r="E196" s="183"/>
      <c r="F196" s="136">
        <f>D196*E196</f>
        <v>0</v>
      </c>
    </row>
    <row r="197" spans="1:6" s="55" customFormat="1" x14ac:dyDescent="0.2">
      <c r="A197" s="164"/>
      <c r="B197" s="52"/>
      <c r="C197" s="132"/>
      <c r="D197" s="136"/>
      <c r="E197" s="183"/>
      <c r="F197" s="136"/>
    </row>
    <row r="198" spans="1:6" s="55" customFormat="1" ht="57" x14ac:dyDescent="0.2">
      <c r="A198" s="166" t="s">
        <v>244</v>
      </c>
      <c r="B198" s="52" t="s">
        <v>203</v>
      </c>
      <c r="C198" s="132" t="s">
        <v>185</v>
      </c>
      <c r="D198" s="136">
        <v>60</v>
      </c>
      <c r="E198" s="183"/>
      <c r="F198" s="136">
        <f>D198*E198</f>
        <v>0</v>
      </c>
    </row>
    <row r="199" spans="1:6" s="55" customFormat="1" x14ac:dyDescent="0.2">
      <c r="A199" s="164"/>
      <c r="B199" s="52"/>
      <c r="C199" s="132"/>
      <c r="D199" s="136"/>
      <c r="E199" s="183"/>
      <c r="F199" s="136"/>
    </row>
    <row r="200" spans="1:6" s="55" customFormat="1" ht="28.5" x14ac:dyDescent="0.2">
      <c r="A200" s="166" t="s">
        <v>245</v>
      </c>
      <c r="B200" s="52" t="s">
        <v>205</v>
      </c>
      <c r="C200" s="132" t="s">
        <v>185</v>
      </c>
      <c r="D200" s="136">
        <v>60</v>
      </c>
      <c r="E200" s="183"/>
      <c r="F200" s="136">
        <f>D200*E200</f>
        <v>0</v>
      </c>
    </row>
    <row r="201" spans="1:6" s="55" customFormat="1" x14ac:dyDescent="0.2">
      <c r="A201" s="164"/>
      <c r="B201" s="52"/>
      <c r="C201" s="132"/>
      <c r="D201" s="136"/>
      <c r="E201" s="183"/>
      <c r="F201" s="136"/>
    </row>
    <row r="202" spans="1:6" s="55" customFormat="1" ht="28.5" x14ac:dyDescent="0.2">
      <c r="A202" s="166" t="s">
        <v>246</v>
      </c>
      <c r="B202" s="52" t="s">
        <v>207</v>
      </c>
      <c r="C202" s="132" t="s">
        <v>185</v>
      </c>
      <c r="D202" s="136">
        <v>42</v>
      </c>
      <c r="E202" s="183"/>
      <c r="F202" s="136">
        <f>D202*E202</f>
        <v>0</v>
      </c>
    </row>
    <row r="203" spans="1:6" s="55" customFormat="1" x14ac:dyDescent="0.2">
      <c r="A203" s="166"/>
      <c r="B203" s="52"/>
      <c r="C203" s="132"/>
      <c r="D203" s="136"/>
      <c r="E203" s="183"/>
      <c r="F203" s="136"/>
    </row>
    <row r="204" spans="1:6" s="55" customFormat="1" ht="28.5" x14ac:dyDescent="0.2">
      <c r="A204" s="166" t="s">
        <v>247</v>
      </c>
      <c r="B204" s="52" t="s">
        <v>209</v>
      </c>
      <c r="C204" s="132" t="s">
        <v>304</v>
      </c>
      <c r="D204" s="136">
        <v>26.5</v>
      </c>
      <c r="E204" s="183"/>
      <c r="F204" s="136">
        <f>D204*E204</f>
        <v>0</v>
      </c>
    </row>
    <row r="205" spans="1:6" s="55" customFormat="1" x14ac:dyDescent="0.2">
      <c r="A205" s="166"/>
      <c r="B205" s="52"/>
      <c r="C205" s="132"/>
      <c r="D205" s="136"/>
      <c r="E205" s="183"/>
      <c r="F205" s="136"/>
    </row>
    <row r="206" spans="1:6" s="55" customFormat="1" ht="28.5" x14ac:dyDescent="0.2">
      <c r="A206" s="166" t="s">
        <v>248</v>
      </c>
      <c r="B206" s="52" t="s">
        <v>211</v>
      </c>
      <c r="C206" s="132" t="s">
        <v>304</v>
      </c>
      <c r="D206" s="136">
        <v>14.2</v>
      </c>
      <c r="E206" s="183"/>
      <c r="F206" s="136">
        <f>D206*E206</f>
        <v>0</v>
      </c>
    </row>
    <row r="207" spans="1:6" s="55" customFormat="1" x14ac:dyDescent="0.2">
      <c r="A207" s="166"/>
      <c r="B207" s="52"/>
      <c r="C207" s="132"/>
      <c r="D207" s="136"/>
      <c r="E207" s="183"/>
      <c r="F207" s="136"/>
    </row>
    <row r="208" spans="1:6" s="55" customFormat="1" ht="16.5" x14ac:dyDescent="0.2">
      <c r="A208" s="166" t="s">
        <v>249</v>
      </c>
      <c r="B208" s="52" t="s">
        <v>213</v>
      </c>
      <c r="C208" s="132" t="s">
        <v>304</v>
      </c>
      <c r="D208" s="136">
        <v>0</v>
      </c>
      <c r="E208" s="183"/>
      <c r="F208" s="136">
        <f>D208*E208</f>
        <v>0</v>
      </c>
    </row>
    <row r="209" spans="1:6" s="55" customFormat="1" x14ac:dyDescent="0.2">
      <c r="A209" s="166"/>
      <c r="B209" s="52"/>
      <c r="C209" s="132"/>
      <c r="D209" s="136"/>
      <c r="E209" s="183"/>
      <c r="F209" s="136"/>
    </row>
    <row r="210" spans="1:6" s="55" customFormat="1" ht="28.5" x14ac:dyDescent="0.2">
      <c r="A210" s="166" t="s">
        <v>250</v>
      </c>
      <c r="B210" s="52" t="s">
        <v>215</v>
      </c>
      <c r="C210" s="132" t="s">
        <v>216</v>
      </c>
      <c r="D210" s="136">
        <v>419</v>
      </c>
      <c r="E210" s="183"/>
      <c r="F210" s="136">
        <f>D210*E210</f>
        <v>0</v>
      </c>
    </row>
    <row r="211" spans="1:6" s="55" customFormat="1" x14ac:dyDescent="0.2">
      <c r="A211" s="166"/>
      <c r="B211" s="52"/>
      <c r="C211" s="132"/>
      <c r="D211" s="136"/>
      <c r="E211" s="183"/>
      <c r="F211" s="136"/>
    </row>
    <row r="212" spans="1:6" s="55" customFormat="1" ht="28.5" x14ac:dyDescent="0.2">
      <c r="A212" s="166" t="s">
        <v>251</v>
      </c>
      <c r="B212" s="52" t="s">
        <v>252</v>
      </c>
      <c r="C212" s="132" t="s">
        <v>216</v>
      </c>
      <c r="D212" s="136">
        <v>0</v>
      </c>
      <c r="E212" s="183"/>
      <c r="F212" s="136">
        <f>D212*E212</f>
        <v>0</v>
      </c>
    </row>
    <row r="213" spans="1:6" s="55" customFormat="1" x14ac:dyDescent="0.2">
      <c r="A213" s="166"/>
      <c r="B213" s="52"/>
      <c r="C213" s="132"/>
      <c r="D213" s="136"/>
      <c r="E213" s="183"/>
      <c r="F213" s="136"/>
    </row>
    <row r="214" spans="1:6" s="55" customFormat="1" ht="28.5" x14ac:dyDescent="0.2">
      <c r="A214" s="166" t="s">
        <v>253</v>
      </c>
      <c r="B214" s="52" t="s">
        <v>218</v>
      </c>
      <c r="C214" s="132" t="s">
        <v>216</v>
      </c>
      <c r="D214" s="136">
        <v>29</v>
      </c>
      <c r="E214" s="183"/>
      <c r="F214" s="136">
        <f>D214*E214</f>
        <v>0</v>
      </c>
    </row>
    <row r="215" spans="1:6" s="55" customFormat="1" x14ac:dyDescent="0.2">
      <c r="A215" s="166"/>
      <c r="B215" s="52"/>
      <c r="C215" s="132"/>
      <c r="D215" s="136"/>
      <c r="E215" s="183"/>
      <c r="F215" s="136"/>
    </row>
    <row r="216" spans="1:6" s="55" customFormat="1" ht="30.75" x14ac:dyDescent="0.2">
      <c r="A216" s="166" t="s">
        <v>254</v>
      </c>
      <c r="B216" s="52" t="s">
        <v>305</v>
      </c>
      <c r="C216" s="132" t="s">
        <v>185</v>
      </c>
      <c r="D216" s="136">
        <v>1.8</v>
      </c>
      <c r="E216" s="183"/>
      <c r="F216" s="136">
        <f>D216*E216</f>
        <v>0</v>
      </c>
    </row>
    <row r="217" spans="1:6" s="55" customFormat="1" x14ac:dyDescent="0.2">
      <c r="A217" s="166"/>
      <c r="B217" s="52"/>
      <c r="C217" s="132"/>
      <c r="D217" s="136"/>
      <c r="E217" s="183"/>
      <c r="F217" s="136"/>
    </row>
    <row r="218" spans="1:6" s="55" customFormat="1" ht="28.5" x14ac:dyDescent="0.2">
      <c r="A218" s="166" t="s">
        <v>255</v>
      </c>
      <c r="B218" s="52" t="s">
        <v>221</v>
      </c>
      <c r="C218" s="132" t="s">
        <v>185</v>
      </c>
      <c r="D218" s="136">
        <v>9</v>
      </c>
      <c r="E218" s="183"/>
      <c r="F218" s="136">
        <f>D218*E218</f>
        <v>0</v>
      </c>
    </row>
    <row r="219" spans="1:6" s="55" customFormat="1" x14ac:dyDescent="0.2">
      <c r="A219" s="166"/>
      <c r="B219" s="52"/>
      <c r="C219" s="132"/>
      <c r="D219" s="136"/>
      <c r="E219" s="183"/>
      <c r="F219" s="136"/>
    </row>
    <row r="220" spans="1:6" s="55" customFormat="1" ht="16.5" x14ac:dyDescent="0.2">
      <c r="A220" s="166" t="s">
        <v>256</v>
      </c>
      <c r="B220" s="52" t="s">
        <v>223</v>
      </c>
      <c r="C220" s="132" t="s">
        <v>185</v>
      </c>
      <c r="D220" s="136">
        <v>9</v>
      </c>
      <c r="E220" s="183"/>
      <c r="F220" s="136">
        <f>D220*E220</f>
        <v>0</v>
      </c>
    </row>
    <row r="221" spans="1:6" s="55" customFormat="1" x14ac:dyDescent="0.2">
      <c r="A221" s="166"/>
      <c r="B221" s="52"/>
      <c r="C221" s="132"/>
      <c r="D221" s="136"/>
      <c r="E221" s="183"/>
      <c r="F221" s="136"/>
    </row>
    <row r="222" spans="1:6" s="55" customFormat="1" ht="42.75" x14ac:dyDescent="0.2">
      <c r="A222" s="166" t="s">
        <v>257</v>
      </c>
      <c r="B222" s="52" t="s">
        <v>258</v>
      </c>
      <c r="C222" s="152" t="s">
        <v>188</v>
      </c>
      <c r="D222" s="136">
        <v>6</v>
      </c>
      <c r="E222" s="183"/>
      <c r="F222" s="136">
        <f>D222*E222</f>
        <v>0</v>
      </c>
    </row>
    <row r="223" spans="1:6" s="55" customFormat="1" x14ac:dyDescent="0.2">
      <c r="A223" s="172"/>
      <c r="B223" s="57"/>
      <c r="C223" s="155"/>
      <c r="D223" s="141"/>
      <c r="E223" s="183"/>
      <c r="F223" s="141"/>
    </row>
    <row r="224" spans="1:6" s="55" customFormat="1" ht="15" x14ac:dyDescent="0.25">
      <c r="A224" s="163"/>
      <c r="B224" s="50"/>
      <c r="C224" s="129"/>
      <c r="D224" s="134" t="s">
        <v>50</v>
      </c>
      <c r="E224" s="183"/>
      <c r="F224" s="134">
        <f>SUM(F194:F223)</f>
        <v>0</v>
      </c>
    </row>
    <row r="225" spans="1:6" s="55" customFormat="1" x14ac:dyDescent="0.2">
      <c r="A225" s="166"/>
      <c r="B225" s="52"/>
      <c r="C225" s="142"/>
      <c r="D225" s="144"/>
      <c r="E225" s="183"/>
      <c r="F225" s="136"/>
    </row>
    <row r="226" spans="1:6" s="55" customFormat="1" ht="15" x14ac:dyDescent="0.25">
      <c r="A226" s="163" t="s">
        <v>259</v>
      </c>
      <c r="B226" s="52"/>
      <c r="C226" s="142"/>
      <c r="D226" s="135"/>
      <c r="E226" s="183"/>
      <c r="F226" s="134"/>
    </row>
    <row r="227" spans="1:6" s="55" customFormat="1" ht="15" x14ac:dyDescent="0.25">
      <c r="A227" s="163"/>
      <c r="B227" s="52"/>
      <c r="C227" s="142"/>
      <c r="D227" s="135"/>
      <c r="E227" s="183"/>
      <c r="F227" s="134"/>
    </row>
    <row r="228" spans="1:6" s="55" customFormat="1" ht="15" x14ac:dyDescent="0.25">
      <c r="A228" s="165" t="s">
        <v>81</v>
      </c>
      <c r="B228" s="53" t="s">
        <v>82</v>
      </c>
      <c r="C228" s="151" t="s">
        <v>83</v>
      </c>
      <c r="D228" s="137" t="s">
        <v>84</v>
      </c>
      <c r="E228" s="183"/>
      <c r="F228" s="138" t="s">
        <v>285</v>
      </c>
    </row>
    <row r="229" spans="1:6" s="55" customFormat="1" ht="15" x14ac:dyDescent="0.25">
      <c r="A229" s="169"/>
      <c r="B229" s="52"/>
      <c r="C229" s="142"/>
      <c r="D229" s="143"/>
      <c r="E229" s="183"/>
      <c r="F229" s="134"/>
    </row>
    <row r="230" spans="1:6" s="55" customFormat="1" x14ac:dyDescent="0.2">
      <c r="A230" s="166" t="s">
        <v>260</v>
      </c>
      <c r="B230" s="52" t="s">
        <v>261</v>
      </c>
      <c r="C230" s="132" t="s">
        <v>13</v>
      </c>
      <c r="D230" s="136">
        <v>7</v>
      </c>
      <c r="E230" s="183"/>
      <c r="F230" s="136">
        <f>D230*E230</f>
        <v>0</v>
      </c>
    </row>
    <row r="231" spans="1:6" s="55" customFormat="1" x14ac:dyDescent="0.2">
      <c r="A231" s="166"/>
      <c r="B231" s="52"/>
      <c r="C231" s="132"/>
      <c r="D231" s="136"/>
      <c r="E231" s="183"/>
      <c r="F231" s="136"/>
    </row>
    <row r="232" spans="1:6" s="55" customFormat="1" ht="28.5" x14ac:dyDescent="0.2">
      <c r="A232" s="166" t="s">
        <v>262</v>
      </c>
      <c r="B232" s="52" t="s">
        <v>201</v>
      </c>
      <c r="C232" s="132" t="s">
        <v>185</v>
      </c>
      <c r="D232" s="136">
        <v>70</v>
      </c>
      <c r="E232" s="183"/>
      <c r="F232" s="136">
        <f>D232*E232</f>
        <v>0</v>
      </c>
    </row>
    <row r="233" spans="1:6" s="55" customFormat="1" x14ac:dyDescent="0.2">
      <c r="A233" s="164"/>
      <c r="B233" s="52"/>
      <c r="C233" s="132"/>
      <c r="D233" s="136"/>
      <c r="E233" s="183"/>
      <c r="F233" s="136"/>
    </row>
    <row r="234" spans="1:6" s="55" customFormat="1" ht="57" x14ac:dyDescent="0.2">
      <c r="A234" s="166" t="s">
        <v>263</v>
      </c>
      <c r="B234" s="52" t="s">
        <v>203</v>
      </c>
      <c r="C234" s="132" t="s">
        <v>185</v>
      </c>
      <c r="D234" s="136">
        <v>70</v>
      </c>
      <c r="E234" s="183"/>
      <c r="F234" s="136">
        <f>D234*E234</f>
        <v>0</v>
      </c>
    </row>
    <row r="235" spans="1:6" s="55" customFormat="1" x14ac:dyDescent="0.2">
      <c r="A235" s="164"/>
      <c r="B235" s="52"/>
      <c r="C235" s="132"/>
      <c r="D235" s="136"/>
      <c r="E235" s="183"/>
      <c r="F235" s="136"/>
    </row>
    <row r="236" spans="1:6" s="55" customFormat="1" ht="28.5" x14ac:dyDescent="0.2">
      <c r="A236" s="166" t="s">
        <v>264</v>
      </c>
      <c r="B236" s="52" t="s">
        <v>205</v>
      </c>
      <c r="C236" s="132" t="s">
        <v>185</v>
      </c>
      <c r="D236" s="136">
        <v>70</v>
      </c>
      <c r="E236" s="183"/>
      <c r="F236" s="136">
        <f>D236*E236</f>
        <v>0</v>
      </c>
    </row>
    <row r="237" spans="1:6" s="55" customFormat="1" x14ac:dyDescent="0.2">
      <c r="A237" s="166"/>
      <c r="B237" s="52"/>
      <c r="C237" s="132"/>
      <c r="D237" s="136"/>
      <c r="E237" s="183"/>
      <c r="F237" s="136"/>
    </row>
    <row r="238" spans="1:6" s="55" customFormat="1" ht="42.75" x14ac:dyDescent="0.2">
      <c r="A238" s="166" t="s">
        <v>265</v>
      </c>
      <c r="B238" s="52" t="s">
        <v>266</v>
      </c>
      <c r="C238" s="132" t="s">
        <v>304</v>
      </c>
      <c r="D238" s="136">
        <v>12</v>
      </c>
      <c r="E238" s="183"/>
      <c r="F238" s="136">
        <f>D238*E238</f>
        <v>0</v>
      </c>
    </row>
    <row r="239" spans="1:6" s="55" customFormat="1" x14ac:dyDescent="0.2">
      <c r="A239" s="166"/>
      <c r="B239" s="52"/>
      <c r="C239" s="132"/>
      <c r="D239" s="136"/>
      <c r="E239" s="183"/>
      <c r="F239" s="136"/>
    </row>
    <row r="240" spans="1:6" s="55" customFormat="1" ht="28.5" x14ac:dyDescent="0.2">
      <c r="A240" s="166" t="s">
        <v>267</v>
      </c>
      <c r="B240" s="52" t="s">
        <v>268</v>
      </c>
      <c r="C240" s="132" t="s">
        <v>216</v>
      </c>
      <c r="D240" s="136">
        <v>760</v>
      </c>
      <c r="E240" s="183"/>
      <c r="F240" s="136">
        <f>D240*E240</f>
        <v>0</v>
      </c>
    </row>
    <row r="241" spans="1:6" s="55" customFormat="1" x14ac:dyDescent="0.2">
      <c r="A241" s="166"/>
      <c r="B241" s="52"/>
      <c r="C241" s="132"/>
      <c r="D241" s="136"/>
      <c r="E241" s="183"/>
      <c r="F241" s="136"/>
    </row>
    <row r="242" spans="1:6" s="55" customFormat="1" ht="30.75" x14ac:dyDescent="0.2">
      <c r="A242" s="166" t="s">
        <v>269</v>
      </c>
      <c r="B242" s="52" t="s">
        <v>305</v>
      </c>
      <c r="C242" s="132" t="s">
        <v>185</v>
      </c>
      <c r="D242" s="136">
        <v>4.2</v>
      </c>
      <c r="E242" s="183"/>
      <c r="F242" s="136">
        <f>D242*E242</f>
        <v>0</v>
      </c>
    </row>
    <row r="243" spans="1:6" s="55" customFormat="1" x14ac:dyDescent="0.2">
      <c r="A243" s="166"/>
      <c r="B243" s="52"/>
      <c r="C243" s="132"/>
      <c r="D243" s="136"/>
      <c r="E243" s="183"/>
      <c r="F243" s="136"/>
    </row>
    <row r="244" spans="1:6" s="55" customFormat="1" ht="28.5" x14ac:dyDescent="0.2">
      <c r="A244" s="166" t="s">
        <v>270</v>
      </c>
      <c r="B244" s="52" t="s">
        <v>221</v>
      </c>
      <c r="C244" s="132" t="s">
        <v>185</v>
      </c>
      <c r="D244" s="136">
        <v>22</v>
      </c>
      <c r="E244" s="183"/>
      <c r="F244" s="136">
        <f>D244*E244</f>
        <v>0</v>
      </c>
    </row>
    <row r="245" spans="1:6" s="55" customFormat="1" x14ac:dyDescent="0.2">
      <c r="A245" s="166"/>
      <c r="B245" s="52"/>
      <c r="C245" s="132"/>
      <c r="D245" s="136"/>
      <c r="E245" s="183"/>
      <c r="F245" s="136"/>
    </row>
    <row r="246" spans="1:6" s="55" customFormat="1" ht="16.5" x14ac:dyDescent="0.2">
      <c r="A246" s="166" t="s">
        <v>271</v>
      </c>
      <c r="B246" s="52" t="s">
        <v>223</v>
      </c>
      <c r="C246" s="132" t="s">
        <v>185</v>
      </c>
      <c r="D246" s="136">
        <v>22</v>
      </c>
      <c r="E246" s="183"/>
      <c r="F246" s="136">
        <f>D246*E246</f>
        <v>0</v>
      </c>
    </row>
    <row r="247" spans="1:6" s="55" customFormat="1" x14ac:dyDescent="0.2">
      <c r="A247" s="166"/>
      <c r="B247" s="52"/>
      <c r="C247" s="132"/>
      <c r="D247" s="136"/>
      <c r="E247" s="183"/>
      <c r="F247" s="136"/>
    </row>
    <row r="248" spans="1:6" s="55" customFormat="1" ht="57" x14ac:dyDescent="0.2">
      <c r="A248" s="166" t="s">
        <v>272</v>
      </c>
      <c r="B248" s="52" t="s">
        <v>273</v>
      </c>
      <c r="C248" s="132" t="s">
        <v>185</v>
      </c>
      <c r="D248" s="136">
        <v>36</v>
      </c>
      <c r="E248" s="183"/>
      <c r="F248" s="136">
        <f>D248*E248</f>
        <v>0</v>
      </c>
    </row>
    <row r="249" spans="1:6" s="55" customFormat="1" x14ac:dyDescent="0.2">
      <c r="A249" s="166"/>
      <c r="B249" s="52"/>
      <c r="C249" s="132"/>
      <c r="D249" s="136"/>
      <c r="E249" s="183"/>
      <c r="F249" s="136"/>
    </row>
    <row r="250" spans="1:6" s="65" customFormat="1" ht="28.5" x14ac:dyDescent="0.2">
      <c r="A250" s="173" t="s">
        <v>274</v>
      </c>
      <c r="B250" s="64" t="s">
        <v>275</v>
      </c>
      <c r="C250" s="160" t="s">
        <v>13</v>
      </c>
      <c r="D250" s="145">
        <v>15</v>
      </c>
      <c r="E250" s="183"/>
      <c r="F250" s="145">
        <f>D250*E250</f>
        <v>0</v>
      </c>
    </row>
    <row r="251" spans="1:6" s="55" customFormat="1" x14ac:dyDescent="0.2">
      <c r="A251" s="172"/>
      <c r="B251" s="57"/>
      <c r="C251" s="155"/>
      <c r="D251" s="141"/>
      <c r="E251" s="183"/>
      <c r="F251" s="141"/>
    </row>
    <row r="252" spans="1:6" s="55" customFormat="1" ht="15" x14ac:dyDescent="0.25">
      <c r="A252" s="163"/>
      <c r="B252" s="50"/>
      <c r="C252" s="129"/>
      <c r="D252" s="134" t="s">
        <v>50</v>
      </c>
      <c r="E252" s="183"/>
      <c r="F252" s="134">
        <f>SUM(F230:F251)</f>
        <v>0</v>
      </c>
    </row>
    <row r="253" spans="1:6" s="55" customFormat="1" ht="15" x14ac:dyDescent="0.25">
      <c r="A253" s="170"/>
      <c r="B253" s="62"/>
      <c r="C253" s="161"/>
      <c r="D253" s="161"/>
      <c r="E253" s="183"/>
      <c r="F253" s="146"/>
    </row>
    <row r="254" spans="1:6" s="55" customFormat="1" ht="15" x14ac:dyDescent="0.25">
      <c r="A254" s="163" t="s">
        <v>276</v>
      </c>
      <c r="C254" s="132"/>
      <c r="D254" s="132"/>
      <c r="E254" s="183"/>
      <c r="F254" s="134"/>
    </row>
    <row r="255" spans="1:6" s="55" customFormat="1" ht="15" x14ac:dyDescent="0.25">
      <c r="A255" s="163"/>
      <c r="C255" s="132"/>
      <c r="D255" s="132"/>
      <c r="E255" s="183"/>
      <c r="F255" s="134"/>
    </row>
    <row r="256" spans="1:6" s="55" customFormat="1" ht="15" x14ac:dyDescent="0.25">
      <c r="A256" s="165" t="s">
        <v>81</v>
      </c>
      <c r="B256" s="53" t="s">
        <v>82</v>
      </c>
      <c r="C256" s="151" t="s">
        <v>83</v>
      </c>
      <c r="D256" s="137" t="s">
        <v>84</v>
      </c>
      <c r="E256" s="183"/>
      <c r="F256" s="138" t="s">
        <v>285</v>
      </c>
    </row>
    <row r="257" spans="1:6" s="55" customFormat="1" ht="15" x14ac:dyDescent="0.25">
      <c r="A257" s="169"/>
      <c r="B257" s="52"/>
      <c r="C257" s="142"/>
      <c r="D257" s="133"/>
      <c r="E257" s="183"/>
      <c r="F257" s="134"/>
    </row>
    <row r="258" spans="1:6" s="55" customFormat="1" ht="30.75" customHeight="1" x14ac:dyDescent="0.2">
      <c r="A258" s="166" t="s">
        <v>277</v>
      </c>
      <c r="B258" s="52" t="s">
        <v>278</v>
      </c>
      <c r="C258" s="132" t="s">
        <v>112</v>
      </c>
      <c r="D258" s="135">
        <v>1</v>
      </c>
      <c r="E258" s="183"/>
      <c r="F258" s="136">
        <f>D258*E258</f>
        <v>0</v>
      </c>
    </row>
    <row r="259" spans="1:6" s="55" customFormat="1" ht="15" x14ac:dyDescent="0.25">
      <c r="A259" s="166"/>
      <c r="B259" s="52"/>
      <c r="C259" s="142"/>
      <c r="D259" s="135"/>
      <c r="E259" s="183"/>
      <c r="F259" s="134"/>
    </row>
    <row r="260" spans="1:6" s="55" customFormat="1" x14ac:dyDescent="0.2">
      <c r="A260" s="166" t="s">
        <v>279</v>
      </c>
      <c r="B260" s="52" t="s">
        <v>280</v>
      </c>
      <c r="C260" s="142" t="s">
        <v>281</v>
      </c>
      <c r="D260" s="135">
        <v>24</v>
      </c>
      <c r="E260" s="183"/>
      <c r="F260" s="136">
        <f>D260*E260</f>
        <v>0</v>
      </c>
    </row>
    <row r="261" spans="1:6" s="55" customFormat="1" x14ac:dyDescent="0.2">
      <c r="A261" s="166"/>
      <c r="B261" s="52"/>
      <c r="C261" s="142"/>
      <c r="D261" s="135"/>
      <c r="E261" s="183"/>
      <c r="F261" s="136"/>
    </row>
    <row r="262" spans="1:6" s="55" customFormat="1" x14ac:dyDescent="0.2">
      <c r="A262" s="166" t="s">
        <v>282</v>
      </c>
      <c r="B262" s="52" t="s">
        <v>283</v>
      </c>
      <c r="C262" s="142" t="s">
        <v>281</v>
      </c>
      <c r="D262" s="135">
        <v>24</v>
      </c>
      <c r="E262" s="183"/>
      <c r="F262" s="136">
        <f>D262*E262</f>
        <v>0</v>
      </c>
    </row>
    <row r="263" spans="1:6" s="55" customFormat="1" ht="15" x14ac:dyDescent="0.25">
      <c r="A263" s="172"/>
      <c r="B263" s="57"/>
      <c r="C263" s="159"/>
      <c r="D263" s="140"/>
      <c r="E263" s="183"/>
      <c r="F263" s="147"/>
    </row>
    <row r="264" spans="1:6" s="55" customFormat="1" ht="15" x14ac:dyDescent="0.25">
      <c r="A264" s="166"/>
      <c r="B264" s="52"/>
      <c r="C264" s="142"/>
      <c r="D264" s="133"/>
      <c r="E264" s="183"/>
      <c r="F264" s="134">
        <f>SUM(F258:F263)</f>
        <v>0</v>
      </c>
    </row>
    <row r="265" spans="1:6" s="55" customFormat="1" x14ac:dyDescent="0.2">
      <c r="A265" s="170"/>
      <c r="B265" s="56"/>
      <c r="C265" s="157"/>
      <c r="D265" s="144"/>
      <c r="E265" s="183"/>
      <c r="F265" s="139"/>
    </row>
    <row r="266" spans="1:6" s="58" customFormat="1" ht="15" x14ac:dyDescent="0.25">
      <c r="A266" s="163" t="s">
        <v>286</v>
      </c>
      <c r="B266" s="50"/>
      <c r="C266" s="150"/>
      <c r="D266" s="133"/>
      <c r="E266" s="183"/>
      <c r="F266" s="134"/>
    </row>
    <row r="267" spans="1:6" s="55" customFormat="1" x14ac:dyDescent="0.2">
      <c r="A267" s="174"/>
      <c r="B267" s="52"/>
      <c r="C267" s="142"/>
      <c r="D267" s="135"/>
      <c r="E267" s="183"/>
      <c r="F267" s="136"/>
    </row>
    <row r="268" spans="1:6" s="55" customFormat="1" ht="15" x14ac:dyDescent="0.25">
      <c r="A268" s="163" t="s">
        <v>80</v>
      </c>
      <c r="B268" s="52"/>
      <c r="C268" s="142"/>
      <c r="D268" s="135"/>
      <c r="E268" s="183"/>
      <c r="F268" s="134">
        <f>F45</f>
        <v>0</v>
      </c>
    </row>
    <row r="269" spans="1:6" s="55" customFormat="1" ht="15" x14ac:dyDescent="0.25">
      <c r="A269" s="163" t="s">
        <v>124</v>
      </c>
      <c r="B269" s="52"/>
      <c r="C269" s="142"/>
      <c r="D269" s="135"/>
      <c r="E269" s="183"/>
      <c r="F269" s="134">
        <f>F67</f>
        <v>0</v>
      </c>
    </row>
    <row r="270" spans="1:6" s="55" customFormat="1" ht="15" x14ac:dyDescent="0.25">
      <c r="A270" s="163" t="s">
        <v>141</v>
      </c>
      <c r="B270" s="52"/>
      <c r="C270" s="142"/>
      <c r="D270" s="135"/>
      <c r="E270" s="183"/>
      <c r="F270" s="134">
        <f>F93</f>
        <v>0</v>
      </c>
    </row>
    <row r="271" spans="1:6" s="55" customFormat="1" ht="15" x14ac:dyDescent="0.25">
      <c r="A271" s="163" t="s">
        <v>162</v>
      </c>
      <c r="B271" s="52"/>
      <c r="C271" s="142"/>
      <c r="D271" s="135"/>
      <c r="E271" s="183"/>
      <c r="F271" s="134">
        <f>F116</f>
        <v>0</v>
      </c>
    </row>
    <row r="272" spans="1:6" s="55" customFormat="1" ht="15" x14ac:dyDescent="0.25">
      <c r="A272" s="163" t="s">
        <v>287</v>
      </c>
      <c r="B272" s="52"/>
      <c r="C272" s="142"/>
      <c r="D272" s="135"/>
      <c r="E272" s="183"/>
      <c r="F272" s="134">
        <f>F136</f>
        <v>0</v>
      </c>
    </row>
    <row r="273" spans="1:6" s="55" customFormat="1" ht="15" x14ac:dyDescent="0.25">
      <c r="A273" s="163" t="s">
        <v>197</v>
      </c>
      <c r="B273" s="52"/>
      <c r="C273" s="142"/>
      <c r="D273" s="135"/>
      <c r="E273" s="183"/>
      <c r="F273" s="134">
        <f>F188</f>
        <v>0</v>
      </c>
    </row>
    <row r="274" spans="1:6" s="55" customFormat="1" ht="15" x14ac:dyDescent="0.25">
      <c r="A274" s="163" t="s">
        <v>241</v>
      </c>
      <c r="B274" s="52"/>
      <c r="C274" s="142"/>
      <c r="D274" s="135"/>
      <c r="E274" s="183"/>
      <c r="F274" s="134">
        <f>F224</f>
        <v>0</v>
      </c>
    </row>
    <row r="275" spans="1:6" s="55" customFormat="1" ht="15" x14ac:dyDescent="0.25">
      <c r="A275" s="163" t="s">
        <v>259</v>
      </c>
      <c r="B275" s="52"/>
      <c r="C275" s="142"/>
      <c r="D275" s="135"/>
      <c r="E275" s="183"/>
      <c r="F275" s="134">
        <f>F252</f>
        <v>0</v>
      </c>
    </row>
    <row r="276" spans="1:6" s="55" customFormat="1" ht="15" x14ac:dyDescent="0.25">
      <c r="A276" s="163" t="s">
        <v>276</v>
      </c>
      <c r="B276" s="52"/>
      <c r="C276" s="142"/>
      <c r="D276" s="135"/>
      <c r="E276" s="183"/>
      <c r="F276" s="134">
        <f>F264</f>
        <v>0</v>
      </c>
    </row>
    <row r="277" spans="1:6" s="55" customFormat="1" ht="15.75" thickBot="1" x14ac:dyDescent="0.3">
      <c r="A277" s="175"/>
      <c r="B277" s="63"/>
      <c r="C277" s="162"/>
      <c r="D277" s="148"/>
      <c r="E277" s="183"/>
      <c r="F277" s="149"/>
    </row>
    <row r="278" spans="1:6" s="55" customFormat="1" ht="15" x14ac:dyDescent="0.25">
      <c r="A278" s="163"/>
      <c r="B278" s="52"/>
      <c r="C278" s="142"/>
      <c r="D278" s="135"/>
      <c r="E278" s="183"/>
      <c r="F278" s="134"/>
    </row>
    <row r="279" spans="1:6" s="55" customFormat="1" ht="15" x14ac:dyDescent="0.25">
      <c r="A279" s="163" t="s">
        <v>9</v>
      </c>
      <c r="B279" s="52"/>
      <c r="C279" s="142"/>
      <c r="D279" s="135"/>
      <c r="E279" s="183"/>
      <c r="F279" s="134">
        <f>SUM(F268:F276)</f>
        <v>0</v>
      </c>
    </row>
    <row r="280" spans="1:6" s="55" customFormat="1" x14ac:dyDescent="0.2">
      <c r="A280" s="174"/>
      <c r="B280" s="52"/>
      <c r="C280" s="142"/>
      <c r="D280" s="135"/>
      <c r="E280" s="183"/>
      <c r="F280" s="136"/>
    </row>
    <row r="281" spans="1:6" s="55" customFormat="1" x14ac:dyDescent="0.2">
      <c r="A281" s="170"/>
      <c r="B281" s="56"/>
      <c r="C281" s="157"/>
      <c r="D281" s="144"/>
      <c r="E281" s="183"/>
      <c r="F281" s="139"/>
    </row>
    <row r="282" spans="1:6" s="55" customFormat="1" x14ac:dyDescent="0.2">
      <c r="A282" s="170"/>
      <c r="B282" s="56"/>
      <c r="C282" s="157"/>
      <c r="D282" s="144"/>
      <c r="E282" s="183"/>
      <c r="F282" s="139"/>
    </row>
    <row r="283" spans="1:6" s="55" customFormat="1" x14ac:dyDescent="0.2">
      <c r="A283" s="170"/>
      <c r="B283" s="56"/>
      <c r="C283" s="157"/>
      <c r="D283" s="144"/>
      <c r="E283" s="183"/>
      <c r="F283" s="139"/>
    </row>
    <row r="284" spans="1:6" s="55" customFormat="1" x14ac:dyDescent="0.2">
      <c r="A284" s="170"/>
      <c r="B284" s="56"/>
      <c r="C284" s="157"/>
      <c r="D284" s="144"/>
      <c r="E284" s="183"/>
      <c r="F284" s="139"/>
    </row>
    <row r="285" spans="1:6" s="55" customFormat="1" x14ac:dyDescent="0.2">
      <c r="A285" s="170"/>
      <c r="B285" s="56"/>
      <c r="C285" s="157"/>
      <c r="D285" s="144"/>
      <c r="E285" s="183"/>
      <c r="F285" s="139"/>
    </row>
    <row r="286" spans="1:6" s="55" customFormat="1" x14ac:dyDescent="0.2">
      <c r="A286" s="170"/>
      <c r="B286" s="56"/>
      <c r="C286" s="157"/>
      <c r="D286" s="144"/>
      <c r="E286" s="183"/>
      <c r="F286" s="139"/>
    </row>
    <row r="287" spans="1:6" s="55" customFormat="1" x14ac:dyDescent="0.2">
      <c r="A287" s="170"/>
      <c r="B287" s="56"/>
      <c r="C287" s="157"/>
      <c r="D287" s="144"/>
      <c r="E287" s="183"/>
      <c r="F287" s="139"/>
    </row>
    <row r="288" spans="1:6" s="55" customFormat="1" x14ac:dyDescent="0.2">
      <c r="A288" s="170"/>
      <c r="B288" s="56"/>
      <c r="C288" s="157"/>
      <c r="D288" s="144"/>
      <c r="E288" s="183"/>
      <c r="F288" s="139"/>
    </row>
    <row r="289" spans="1:6" s="55" customFormat="1" x14ac:dyDescent="0.2">
      <c r="A289" s="170"/>
      <c r="B289" s="56"/>
      <c r="C289" s="157"/>
      <c r="D289" s="144"/>
      <c r="E289" s="183"/>
      <c r="F289" s="139"/>
    </row>
    <row r="290" spans="1:6" s="55" customFormat="1" x14ac:dyDescent="0.2">
      <c r="A290" s="170"/>
      <c r="B290" s="56"/>
      <c r="C290" s="157"/>
      <c r="D290" s="144"/>
      <c r="E290" s="183"/>
      <c r="F290" s="139"/>
    </row>
    <row r="291" spans="1:6" s="55" customFormat="1" x14ac:dyDescent="0.2">
      <c r="A291" s="170"/>
      <c r="B291" s="56"/>
      <c r="C291" s="157"/>
      <c r="D291" s="144"/>
      <c r="E291" s="183"/>
      <c r="F291" s="139"/>
    </row>
    <row r="292" spans="1:6" s="55" customFormat="1" x14ac:dyDescent="0.2">
      <c r="A292" s="170"/>
      <c r="B292" s="56"/>
      <c r="C292" s="157"/>
      <c r="D292" s="144"/>
      <c r="E292" s="183"/>
      <c r="F292" s="139"/>
    </row>
    <row r="293" spans="1:6" s="55" customFormat="1" x14ac:dyDescent="0.2">
      <c r="A293" s="170"/>
      <c r="B293" s="56"/>
      <c r="C293" s="157"/>
      <c r="D293" s="144"/>
      <c r="E293" s="183"/>
      <c r="F293" s="139"/>
    </row>
    <row r="294" spans="1:6" s="55" customFormat="1" x14ac:dyDescent="0.2">
      <c r="A294" s="170"/>
      <c r="B294" s="56"/>
      <c r="C294" s="157"/>
      <c r="D294" s="144"/>
      <c r="E294" s="183"/>
      <c r="F294" s="139"/>
    </row>
    <row r="295" spans="1:6" s="55" customFormat="1" x14ac:dyDescent="0.2">
      <c r="A295" s="170"/>
      <c r="B295" s="56"/>
      <c r="C295" s="157"/>
      <c r="D295" s="144"/>
      <c r="E295" s="183"/>
      <c r="F295" s="139"/>
    </row>
    <row r="296" spans="1:6" s="55" customFormat="1" x14ac:dyDescent="0.2">
      <c r="A296" s="170"/>
      <c r="B296" s="56"/>
      <c r="C296" s="157"/>
      <c r="D296" s="144"/>
      <c r="E296" s="183"/>
      <c r="F296" s="139"/>
    </row>
    <row r="297" spans="1:6" s="55" customFormat="1" x14ac:dyDescent="0.2">
      <c r="A297" s="170"/>
      <c r="B297" s="56"/>
      <c r="C297" s="157"/>
      <c r="D297" s="144"/>
      <c r="E297" s="183"/>
      <c r="F297" s="139"/>
    </row>
    <row r="298" spans="1:6" s="55" customFormat="1" x14ac:dyDescent="0.2">
      <c r="A298" s="170"/>
      <c r="B298" s="56"/>
      <c r="C298" s="157"/>
      <c r="D298" s="144"/>
      <c r="E298" s="183"/>
      <c r="F298" s="139"/>
    </row>
    <row r="299" spans="1:6" s="55" customFormat="1" x14ac:dyDescent="0.2">
      <c r="A299" s="170"/>
      <c r="B299" s="56"/>
      <c r="C299" s="157"/>
      <c r="D299" s="144"/>
      <c r="E299" s="183"/>
      <c r="F299" s="139"/>
    </row>
    <row r="300" spans="1:6" s="55" customFormat="1" x14ac:dyDescent="0.2">
      <c r="A300" s="170"/>
      <c r="B300" s="56"/>
      <c r="C300" s="157"/>
      <c r="D300" s="144"/>
      <c r="E300" s="183"/>
      <c r="F300" s="139"/>
    </row>
    <row r="301" spans="1:6" s="55" customFormat="1" x14ac:dyDescent="0.2">
      <c r="A301" s="170"/>
      <c r="B301" s="56"/>
      <c r="C301" s="157"/>
      <c r="D301" s="144"/>
      <c r="E301" s="183"/>
      <c r="F301" s="139"/>
    </row>
    <row r="302" spans="1:6" s="55" customFormat="1" x14ac:dyDescent="0.2">
      <c r="A302" s="170"/>
      <c r="B302" s="56"/>
      <c r="C302" s="157"/>
      <c r="D302" s="144"/>
      <c r="E302" s="183"/>
      <c r="F302" s="139"/>
    </row>
    <row r="303" spans="1:6" s="55" customFormat="1" x14ac:dyDescent="0.2">
      <c r="A303" s="170"/>
      <c r="B303" s="56"/>
      <c r="C303" s="157"/>
      <c r="D303" s="144"/>
      <c r="E303" s="183"/>
      <c r="F303" s="139"/>
    </row>
    <row r="304" spans="1:6" s="55" customFormat="1" x14ac:dyDescent="0.2">
      <c r="A304" s="170"/>
      <c r="B304" s="56"/>
      <c r="C304" s="157"/>
      <c r="D304" s="144"/>
      <c r="E304" s="183"/>
      <c r="F304" s="139"/>
    </row>
    <row r="305" spans="1:6" s="55" customFormat="1" x14ac:dyDescent="0.2">
      <c r="A305" s="170"/>
      <c r="B305" s="56"/>
      <c r="C305" s="157"/>
      <c r="D305" s="144"/>
      <c r="E305" s="183"/>
      <c r="F305" s="139"/>
    </row>
    <row r="306" spans="1:6" s="55" customFormat="1" x14ac:dyDescent="0.2">
      <c r="A306" s="170"/>
      <c r="B306" s="56"/>
      <c r="C306" s="157"/>
      <c r="D306" s="144"/>
      <c r="E306" s="183"/>
      <c r="F306" s="139"/>
    </row>
    <row r="307" spans="1:6" s="55" customFormat="1" x14ac:dyDescent="0.2">
      <c r="A307" s="170"/>
      <c r="B307" s="56"/>
      <c r="C307" s="157"/>
      <c r="D307" s="144"/>
      <c r="E307" s="183"/>
      <c r="F307" s="139"/>
    </row>
    <row r="308" spans="1:6" s="55" customFormat="1" x14ac:dyDescent="0.2">
      <c r="A308" s="170"/>
      <c r="B308" s="56"/>
      <c r="C308" s="157"/>
      <c r="D308" s="144"/>
      <c r="E308" s="183"/>
      <c r="F308" s="139"/>
    </row>
    <row r="309" spans="1:6" s="55" customFormat="1" x14ac:dyDescent="0.2">
      <c r="A309" s="170"/>
      <c r="B309" s="56"/>
      <c r="C309" s="157"/>
      <c r="D309" s="144"/>
      <c r="E309" s="183"/>
      <c r="F309" s="139"/>
    </row>
    <row r="310" spans="1:6" s="55" customFormat="1" x14ac:dyDescent="0.2">
      <c r="A310" s="170"/>
      <c r="B310" s="56"/>
      <c r="C310" s="157"/>
      <c r="D310" s="144"/>
      <c r="E310" s="183"/>
      <c r="F310" s="139"/>
    </row>
    <row r="311" spans="1:6" s="55" customFormat="1" x14ac:dyDescent="0.2">
      <c r="A311" s="170"/>
      <c r="B311" s="56"/>
      <c r="C311" s="157"/>
      <c r="D311" s="144"/>
      <c r="E311" s="183"/>
      <c r="F311" s="139"/>
    </row>
    <row r="312" spans="1:6" s="55" customFormat="1" x14ac:dyDescent="0.2">
      <c r="A312" s="170"/>
      <c r="B312" s="56"/>
      <c r="C312" s="157"/>
      <c r="D312" s="144"/>
      <c r="E312" s="183"/>
      <c r="F312" s="139"/>
    </row>
    <row r="313" spans="1:6" s="55" customFormat="1" x14ac:dyDescent="0.2">
      <c r="A313" s="170"/>
      <c r="B313" s="56"/>
      <c r="C313" s="157"/>
      <c r="D313" s="144"/>
      <c r="E313" s="183"/>
      <c r="F313" s="139"/>
    </row>
    <row r="314" spans="1:6" s="55" customFormat="1" x14ac:dyDescent="0.2">
      <c r="A314" s="170"/>
      <c r="B314" s="56"/>
      <c r="C314" s="157"/>
      <c r="D314" s="144"/>
      <c r="E314" s="183"/>
      <c r="F314" s="139"/>
    </row>
    <row r="315" spans="1:6" s="55" customFormat="1" x14ac:dyDescent="0.2">
      <c r="A315" s="170"/>
      <c r="B315" s="56"/>
      <c r="C315" s="157"/>
      <c r="D315" s="144"/>
      <c r="E315" s="183"/>
      <c r="F315" s="139"/>
    </row>
    <row r="316" spans="1:6" s="55" customFormat="1" x14ac:dyDescent="0.2">
      <c r="A316" s="170"/>
      <c r="B316" s="56"/>
      <c r="C316" s="157"/>
      <c r="D316" s="144"/>
      <c r="E316" s="183"/>
      <c r="F316" s="139"/>
    </row>
    <row r="317" spans="1:6" s="55" customFormat="1" x14ac:dyDescent="0.2">
      <c r="A317" s="170"/>
      <c r="B317" s="56"/>
      <c r="C317" s="157"/>
      <c r="D317" s="144"/>
      <c r="E317" s="183"/>
      <c r="F317" s="139"/>
    </row>
    <row r="318" spans="1:6" s="55" customFormat="1" x14ac:dyDescent="0.2">
      <c r="A318" s="170"/>
      <c r="B318" s="56"/>
      <c r="C318" s="157"/>
      <c r="D318" s="144"/>
      <c r="E318" s="183"/>
      <c r="F318" s="139"/>
    </row>
    <row r="319" spans="1:6" s="55" customFormat="1" x14ac:dyDescent="0.2">
      <c r="A319" s="170"/>
      <c r="B319" s="56"/>
      <c r="C319" s="157"/>
      <c r="D319" s="144"/>
      <c r="E319" s="183"/>
      <c r="F319" s="139"/>
    </row>
    <row r="320" spans="1:6" s="55" customFormat="1" x14ac:dyDescent="0.2">
      <c r="A320" s="170"/>
      <c r="B320" s="56"/>
      <c r="C320" s="157"/>
      <c r="D320" s="144"/>
      <c r="E320" s="183"/>
      <c r="F320" s="139"/>
    </row>
    <row r="321" spans="1:6" s="55" customFormat="1" x14ac:dyDescent="0.2">
      <c r="A321" s="170"/>
      <c r="B321" s="56"/>
      <c r="C321" s="157"/>
      <c r="D321" s="144"/>
      <c r="E321" s="183"/>
      <c r="F321" s="139"/>
    </row>
    <row r="322" spans="1:6" s="55" customFormat="1" x14ac:dyDescent="0.2">
      <c r="A322" s="170"/>
      <c r="B322" s="56"/>
      <c r="C322" s="157"/>
      <c r="D322" s="144"/>
      <c r="E322" s="183"/>
      <c r="F322" s="139"/>
    </row>
    <row r="323" spans="1:6" s="55" customFormat="1" x14ac:dyDescent="0.2">
      <c r="A323" s="170"/>
      <c r="B323" s="56"/>
      <c r="C323" s="157"/>
      <c r="D323" s="144"/>
      <c r="E323" s="183"/>
      <c r="F323" s="139"/>
    </row>
    <row r="324" spans="1:6" s="55" customFormat="1" x14ac:dyDescent="0.2">
      <c r="A324" s="170"/>
      <c r="B324" s="56"/>
      <c r="C324" s="157"/>
      <c r="D324" s="144"/>
      <c r="E324" s="183"/>
      <c r="F324" s="139"/>
    </row>
    <row r="325" spans="1:6" s="55" customFormat="1" x14ac:dyDescent="0.2">
      <c r="A325" s="170"/>
      <c r="B325" s="56"/>
      <c r="C325" s="157"/>
      <c r="D325" s="144"/>
      <c r="E325" s="183"/>
      <c r="F325" s="139"/>
    </row>
    <row r="326" spans="1:6" s="55" customFormat="1" x14ac:dyDescent="0.2">
      <c r="A326" s="170"/>
      <c r="B326" s="56"/>
      <c r="C326" s="157"/>
      <c r="D326" s="144"/>
      <c r="E326" s="183"/>
      <c r="F326" s="139"/>
    </row>
    <row r="327" spans="1:6" s="55" customFormat="1" x14ac:dyDescent="0.2">
      <c r="A327" s="170"/>
      <c r="B327" s="56"/>
      <c r="C327" s="157"/>
      <c r="D327" s="144"/>
      <c r="E327" s="183"/>
      <c r="F327" s="139"/>
    </row>
    <row r="328" spans="1:6" s="55" customFormat="1" x14ac:dyDescent="0.2">
      <c r="A328" s="170"/>
      <c r="B328" s="56"/>
      <c r="C328" s="157"/>
      <c r="D328" s="144"/>
      <c r="E328" s="183"/>
      <c r="F328" s="139"/>
    </row>
    <row r="329" spans="1:6" s="55" customFormat="1" x14ac:dyDescent="0.2">
      <c r="A329" s="170"/>
      <c r="B329" s="56"/>
      <c r="C329" s="157"/>
      <c r="D329" s="144"/>
      <c r="E329" s="183"/>
      <c r="F329" s="139"/>
    </row>
    <row r="330" spans="1:6" s="55" customFormat="1" x14ac:dyDescent="0.2">
      <c r="A330" s="170"/>
      <c r="B330" s="56"/>
      <c r="C330" s="157"/>
      <c r="D330" s="144"/>
      <c r="E330" s="183"/>
      <c r="F330" s="139"/>
    </row>
    <row r="331" spans="1:6" s="55" customFormat="1" x14ac:dyDescent="0.2">
      <c r="A331" s="170"/>
      <c r="B331" s="56"/>
      <c r="C331" s="157"/>
      <c r="D331" s="144"/>
      <c r="E331" s="183"/>
      <c r="F331" s="139"/>
    </row>
    <row r="332" spans="1:6" s="55" customFormat="1" x14ac:dyDescent="0.2">
      <c r="A332" s="170"/>
      <c r="B332" s="56"/>
      <c r="C332" s="157"/>
      <c r="D332" s="144"/>
      <c r="E332" s="183"/>
      <c r="F332" s="139"/>
    </row>
    <row r="333" spans="1:6" s="55" customFormat="1" x14ac:dyDescent="0.2">
      <c r="A333" s="170"/>
      <c r="B333" s="56"/>
      <c r="C333" s="157"/>
      <c r="D333" s="144"/>
      <c r="E333" s="183"/>
      <c r="F333" s="139"/>
    </row>
    <row r="334" spans="1:6" s="55" customFormat="1" x14ac:dyDescent="0.2">
      <c r="A334" s="170"/>
      <c r="B334" s="56"/>
      <c r="C334" s="157"/>
      <c r="D334" s="144"/>
      <c r="E334" s="183"/>
      <c r="F334" s="139"/>
    </row>
    <row r="335" spans="1:6" s="55" customFormat="1" x14ac:dyDescent="0.2">
      <c r="A335" s="170"/>
      <c r="B335" s="56"/>
      <c r="C335" s="157"/>
      <c r="D335" s="144"/>
      <c r="E335" s="183"/>
      <c r="F335" s="139"/>
    </row>
    <row r="336" spans="1:6" s="55" customFormat="1" x14ac:dyDescent="0.2">
      <c r="A336" s="170"/>
      <c r="B336" s="56"/>
      <c r="C336" s="157"/>
      <c r="D336" s="144"/>
      <c r="E336" s="183"/>
      <c r="F336" s="139"/>
    </row>
    <row r="337" spans="1:6" s="55" customFormat="1" x14ac:dyDescent="0.2">
      <c r="A337" s="170"/>
      <c r="B337" s="56"/>
      <c r="C337" s="157"/>
      <c r="D337" s="144"/>
      <c r="E337" s="183"/>
      <c r="F337" s="139"/>
    </row>
    <row r="338" spans="1:6" s="55" customFormat="1" x14ac:dyDescent="0.2">
      <c r="A338" s="170"/>
      <c r="B338" s="56"/>
      <c r="C338" s="157"/>
      <c r="D338" s="144"/>
      <c r="E338" s="183"/>
      <c r="F338" s="139"/>
    </row>
    <row r="339" spans="1:6" s="55" customFormat="1" x14ac:dyDescent="0.2">
      <c r="A339" s="170"/>
      <c r="B339" s="56"/>
      <c r="C339" s="157"/>
      <c r="D339" s="144"/>
      <c r="E339" s="183"/>
      <c r="F339" s="139"/>
    </row>
    <row r="340" spans="1:6" s="55" customFormat="1" x14ac:dyDescent="0.2">
      <c r="A340" s="170"/>
      <c r="B340" s="56"/>
      <c r="C340" s="157"/>
      <c r="D340" s="144"/>
      <c r="E340" s="183"/>
      <c r="F340" s="139"/>
    </row>
    <row r="341" spans="1:6" s="55" customFormat="1" x14ac:dyDescent="0.2">
      <c r="A341" s="170"/>
      <c r="B341" s="56"/>
      <c r="C341" s="157"/>
      <c r="D341" s="144"/>
      <c r="E341" s="183"/>
      <c r="F341" s="139"/>
    </row>
    <row r="342" spans="1:6" s="55" customFormat="1" x14ac:dyDescent="0.2">
      <c r="A342" s="170"/>
      <c r="B342" s="56"/>
      <c r="C342" s="157"/>
      <c r="D342" s="144"/>
      <c r="E342" s="183"/>
      <c r="F342" s="139"/>
    </row>
    <row r="343" spans="1:6" s="55" customFormat="1" x14ac:dyDescent="0.2">
      <c r="A343" s="170"/>
      <c r="B343" s="56"/>
      <c r="C343" s="157"/>
      <c r="D343" s="144"/>
      <c r="E343" s="183"/>
      <c r="F343" s="139"/>
    </row>
    <row r="344" spans="1:6" s="55" customFormat="1" x14ac:dyDescent="0.2">
      <c r="A344" s="170"/>
      <c r="B344" s="56"/>
      <c r="C344" s="157"/>
      <c r="D344" s="144"/>
      <c r="E344" s="183"/>
      <c r="F344" s="139"/>
    </row>
    <row r="345" spans="1:6" s="55" customFormat="1" x14ac:dyDescent="0.2">
      <c r="A345" s="170"/>
      <c r="B345" s="56"/>
      <c r="C345" s="157"/>
      <c r="D345" s="144"/>
      <c r="E345" s="183"/>
      <c r="F345" s="139"/>
    </row>
    <row r="346" spans="1:6" s="55" customFormat="1" x14ac:dyDescent="0.2">
      <c r="A346" s="170"/>
      <c r="B346" s="56"/>
      <c r="C346" s="157"/>
      <c r="D346" s="144"/>
      <c r="E346" s="183"/>
      <c r="F346" s="139"/>
    </row>
    <row r="347" spans="1:6" s="55" customFormat="1" x14ac:dyDescent="0.2">
      <c r="A347" s="170"/>
      <c r="B347" s="56"/>
      <c r="C347" s="157"/>
      <c r="D347" s="144"/>
      <c r="E347" s="183"/>
      <c r="F347" s="139"/>
    </row>
    <row r="348" spans="1:6" s="55" customFormat="1" x14ac:dyDescent="0.2">
      <c r="A348" s="170"/>
      <c r="B348" s="56"/>
      <c r="C348" s="157"/>
      <c r="D348" s="144"/>
      <c r="E348" s="183"/>
      <c r="F348" s="139"/>
    </row>
    <row r="349" spans="1:6" s="55" customFormat="1" x14ac:dyDescent="0.2">
      <c r="A349" s="170"/>
      <c r="B349" s="56"/>
      <c r="C349" s="157"/>
      <c r="D349" s="144"/>
      <c r="E349" s="183"/>
      <c r="F349" s="139"/>
    </row>
    <row r="350" spans="1:6" s="55" customFormat="1" x14ac:dyDescent="0.2">
      <c r="A350" s="170"/>
      <c r="B350" s="56"/>
      <c r="C350" s="157"/>
      <c r="D350" s="144"/>
      <c r="E350" s="183"/>
      <c r="F350" s="139"/>
    </row>
    <row r="351" spans="1:6" s="55" customFormat="1" x14ac:dyDescent="0.2">
      <c r="A351" s="170"/>
      <c r="B351" s="56"/>
      <c r="C351" s="157"/>
      <c r="D351" s="144"/>
      <c r="E351" s="183"/>
      <c r="F351" s="139"/>
    </row>
    <row r="352" spans="1:6" s="55" customFormat="1" x14ac:dyDescent="0.2">
      <c r="A352" s="170"/>
      <c r="B352" s="56"/>
      <c r="C352" s="157"/>
      <c r="D352" s="144"/>
      <c r="E352" s="183"/>
      <c r="F352" s="139"/>
    </row>
    <row r="353" spans="1:6" s="55" customFormat="1" x14ac:dyDescent="0.2">
      <c r="A353" s="170"/>
      <c r="B353" s="56"/>
      <c r="C353" s="157"/>
      <c r="D353" s="144"/>
      <c r="E353" s="183"/>
      <c r="F353" s="139"/>
    </row>
    <row r="354" spans="1:6" s="55" customFormat="1" x14ac:dyDescent="0.2">
      <c r="A354" s="170"/>
      <c r="B354" s="56"/>
      <c r="C354" s="157"/>
      <c r="D354" s="144"/>
      <c r="E354" s="183"/>
      <c r="F354" s="139"/>
    </row>
    <row r="355" spans="1:6" s="55" customFormat="1" x14ac:dyDescent="0.2">
      <c r="A355" s="170"/>
      <c r="B355" s="56"/>
      <c r="C355" s="157"/>
      <c r="D355" s="144"/>
      <c r="E355" s="183"/>
      <c r="F355" s="139"/>
    </row>
    <row r="356" spans="1:6" s="55" customFormat="1" x14ac:dyDescent="0.2">
      <c r="A356" s="170"/>
      <c r="B356" s="56"/>
      <c r="C356" s="157"/>
      <c r="D356" s="144"/>
      <c r="E356" s="183"/>
      <c r="F356" s="139"/>
    </row>
    <row r="357" spans="1:6" s="55" customFormat="1" x14ac:dyDescent="0.2">
      <c r="A357" s="170"/>
      <c r="B357" s="56"/>
      <c r="C357" s="157"/>
      <c r="D357" s="144"/>
      <c r="E357" s="183"/>
      <c r="F357" s="139"/>
    </row>
    <row r="358" spans="1:6" s="55" customFormat="1" x14ac:dyDescent="0.2">
      <c r="A358" s="170"/>
      <c r="B358" s="56"/>
      <c r="C358" s="157"/>
      <c r="D358" s="144"/>
      <c r="E358" s="183"/>
      <c r="F358" s="139"/>
    </row>
    <row r="359" spans="1:6" s="55" customFormat="1" x14ac:dyDescent="0.2">
      <c r="A359" s="170"/>
      <c r="B359" s="56"/>
      <c r="C359" s="157"/>
      <c r="D359" s="144"/>
      <c r="E359" s="183"/>
      <c r="F359" s="139"/>
    </row>
    <row r="360" spans="1:6" s="55" customFormat="1" x14ac:dyDescent="0.2">
      <c r="A360" s="170"/>
      <c r="B360" s="56"/>
      <c r="C360" s="157"/>
      <c r="D360" s="144"/>
      <c r="E360" s="183"/>
      <c r="F360" s="139"/>
    </row>
    <row r="361" spans="1:6" s="55" customFormat="1" x14ac:dyDescent="0.2">
      <c r="A361" s="170"/>
      <c r="B361" s="56"/>
      <c r="C361" s="157"/>
      <c r="D361" s="144"/>
      <c r="E361" s="183"/>
      <c r="F361" s="139"/>
    </row>
    <row r="362" spans="1:6" s="55" customFormat="1" x14ac:dyDescent="0.2">
      <c r="A362" s="170"/>
      <c r="B362" s="56"/>
      <c r="C362" s="157"/>
      <c r="D362" s="144"/>
      <c r="E362" s="183"/>
      <c r="F362" s="139"/>
    </row>
    <row r="363" spans="1:6" s="55" customFormat="1" x14ac:dyDescent="0.2">
      <c r="A363" s="170"/>
      <c r="B363" s="56"/>
      <c r="C363" s="157"/>
      <c r="D363" s="144"/>
      <c r="E363" s="183"/>
      <c r="F363" s="139"/>
    </row>
    <row r="364" spans="1:6" s="55" customFormat="1" x14ac:dyDescent="0.2">
      <c r="A364" s="170"/>
      <c r="B364" s="56"/>
      <c r="C364" s="157"/>
      <c r="D364" s="144"/>
      <c r="E364" s="183"/>
      <c r="F364" s="139"/>
    </row>
    <row r="365" spans="1:6" s="55" customFormat="1" x14ac:dyDescent="0.2">
      <c r="A365" s="170"/>
      <c r="B365" s="56"/>
      <c r="C365" s="157"/>
      <c r="D365" s="144"/>
      <c r="E365" s="183"/>
      <c r="F365" s="139"/>
    </row>
    <row r="366" spans="1:6" s="55" customFormat="1" x14ac:dyDescent="0.2">
      <c r="A366" s="170"/>
      <c r="B366" s="56"/>
      <c r="C366" s="157"/>
      <c r="D366" s="144"/>
      <c r="E366" s="183"/>
      <c r="F366" s="139"/>
    </row>
    <row r="367" spans="1:6" s="55" customFormat="1" x14ac:dyDescent="0.2">
      <c r="A367" s="170"/>
      <c r="B367" s="56"/>
      <c r="C367" s="157"/>
      <c r="D367" s="144"/>
      <c r="E367" s="183"/>
      <c r="F367" s="139"/>
    </row>
    <row r="368" spans="1:6" s="55" customFormat="1" x14ac:dyDescent="0.2">
      <c r="A368" s="170"/>
      <c r="B368" s="56"/>
      <c r="C368" s="157"/>
      <c r="D368" s="144"/>
      <c r="E368" s="183"/>
      <c r="F368" s="139"/>
    </row>
    <row r="369" spans="1:6" s="55" customFormat="1" x14ac:dyDescent="0.2">
      <c r="A369" s="170"/>
      <c r="B369" s="56"/>
      <c r="C369" s="157"/>
      <c r="D369" s="144"/>
      <c r="E369" s="183"/>
      <c r="F369" s="139"/>
    </row>
    <row r="370" spans="1:6" s="55" customFormat="1" x14ac:dyDescent="0.2">
      <c r="A370" s="170"/>
      <c r="B370" s="56"/>
      <c r="C370" s="157"/>
      <c r="D370" s="144"/>
      <c r="E370" s="183"/>
      <c r="F370" s="139"/>
    </row>
    <row r="371" spans="1:6" s="55" customFormat="1" x14ac:dyDescent="0.2">
      <c r="A371" s="170"/>
      <c r="B371" s="56"/>
      <c r="C371" s="157"/>
      <c r="D371" s="144"/>
      <c r="E371" s="183"/>
      <c r="F371" s="139"/>
    </row>
    <row r="372" spans="1:6" s="55" customFormat="1" x14ac:dyDescent="0.2">
      <c r="A372" s="170"/>
      <c r="B372" s="56"/>
      <c r="C372" s="157"/>
      <c r="D372" s="144"/>
      <c r="E372" s="183"/>
      <c r="F372" s="139"/>
    </row>
    <row r="373" spans="1:6" s="55" customFormat="1" x14ac:dyDescent="0.2">
      <c r="A373" s="170"/>
      <c r="B373" s="56"/>
      <c r="C373" s="157"/>
      <c r="D373" s="144"/>
      <c r="E373" s="183"/>
      <c r="F373" s="139"/>
    </row>
    <row r="374" spans="1:6" s="55" customFormat="1" x14ac:dyDescent="0.2">
      <c r="A374" s="170"/>
      <c r="B374" s="56"/>
      <c r="C374" s="157"/>
      <c r="D374" s="144"/>
      <c r="E374" s="183"/>
      <c r="F374" s="139"/>
    </row>
    <row r="375" spans="1:6" s="55" customFormat="1" x14ac:dyDescent="0.2">
      <c r="A375" s="170"/>
      <c r="B375" s="56"/>
      <c r="C375" s="157"/>
      <c r="D375" s="144"/>
      <c r="E375" s="183"/>
      <c r="F375" s="139"/>
    </row>
    <row r="376" spans="1:6" s="55" customFormat="1" x14ac:dyDescent="0.2">
      <c r="A376" s="170"/>
      <c r="B376" s="56"/>
      <c r="C376" s="157"/>
      <c r="D376" s="144"/>
      <c r="E376" s="183"/>
      <c r="F376" s="139"/>
    </row>
    <row r="377" spans="1:6" s="55" customFormat="1" x14ac:dyDescent="0.2">
      <c r="A377" s="170"/>
      <c r="B377" s="56"/>
      <c r="C377" s="157"/>
      <c r="D377" s="144"/>
      <c r="E377" s="183"/>
      <c r="F377" s="139"/>
    </row>
    <row r="378" spans="1:6" s="55" customFormat="1" x14ac:dyDescent="0.2">
      <c r="A378" s="170"/>
      <c r="B378" s="56"/>
      <c r="C378" s="157"/>
      <c r="D378" s="144"/>
      <c r="E378" s="183"/>
      <c r="F378" s="139"/>
    </row>
    <row r="379" spans="1:6" s="55" customFormat="1" x14ac:dyDescent="0.2">
      <c r="A379" s="170"/>
      <c r="B379" s="56"/>
      <c r="C379" s="157"/>
      <c r="D379" s="144"/>
      <c r="E379" s="183"/>
      <c r="F379" s="139"/>
    </row>
    <row r="380" spans="1:6" s="55" customFormat="1" x14ac:dyDescent="0.2">
      <c r="A380" s="170"/>
      <c r="B380" s="56"/>
      <c r="C380" s="157"/>
      <c r="D380" s="144"/>
      <c r="E380" s="183"/>
      <c r="F380" s="139"/>
    </row>
    <row r="381" spans="1:6" s="55" customFormat="1" x14ac:dyDescent="0.2">
      <c r="A381" s="170"/>
      <c r="B381" s="56"/>
      <c r="C381" s="157"/>
      <c r="D381" s="144"/>
      <c r="E381" s="183"/>
      <c r="F381" s="139"/>
    </row>
    <row r="382" spans="1:6" s="55" customFormat="1" x14ac:dyDescent="0.2">
      <c r="A382" s="170"/>
      <c r="B382" s="56"/>
      <c r="C382" s="157"/>
      <c r="D382" s="144"/>
      <c r="E382" s="183"/>
      <c r="F382" s="139"/>
    </row>
    <row r="383" spans="1:6" s="55" customFormat="1" x14ac:dyDescent="0.2">
      <c r="A383" s="170"/>
      <c r="B383" s="56"/>
      <c r="C383" s="157"/>
      <c r="D383" s="144"/>
      <c r="E383" s="183"/>
      <c r="F383" s="139"/>
    </row>
    <row r="384" spans="1:6" s="55" customFormat="1" x14ac:dyDescent="0.2">
      <c r="A384" s="170"/>
      <c r="B384" s="56"/>
      <c r="C384" s="157"/>
      <c r="D384" s="144"/>
      <c r="E384" s="183"/>
      <c r="F384" s="139"/>
    </row>
    <row r="385" spans="1:6" s="55" customFormat="1" x14ac:dyDescent="0.2">
      <c r="A385" s="170"/>
      <c r="B385" s="56"/>
      <c r="C385" s="157"/>
      <c r="D385" s="144"/>
      <c r="E385" s="183"/>
      <c r="F385" s="139"/>
    </row>
    <row r="386" spans="1:6" s="55" customFormat="1" x14ac:dyDescent="0.2">
      <c r="A386" s="170"/>
      <c r="B386" s="56"/>
      <c r="C386" s="157"/>
      <c r="D386" s="144"/>
      <c r="E386" s="183"/>
      <c r="F386" s="139"/>
    </row>
    <row r="387" spans="1:6" s="55" customFormat="1" x14ac:dyDescent="0.2">
      <c r="A387" s="170"/>
      <c r="B387" s="56"/>
      <c r="C387" s="157"/>
      <c r="D387" s="144"/>
      <c r="E387" s="183"/>
      <c r="F387" s="139"/>
    </row>
    <row r="388" spans="1:6" s="55" customFormat="1" x14ac:dyDescent="0.2">
      <c r="A388" s="170"/>
      <c r="B388" s="56"/>
      <c r="C388" s="157"/>
      <c r="D388" s="144"/>
      <c r="E388" s="183"/>
      <c r="F388" s="139"/>
    </row>
    <row r="389" spans="1:6" s="55" customFormat="1" x14ac:dyDescent="0.2">
      <c r="A389" s="170"/>
      <c r="B389" s="56"/>
      <c r="C389" s="157"/>
      <c r="D389" s="144"/>
      <c r="E389" s="183"/>
      <c r="F389" s="139"/>
    </row>
    <row r="390" spans="1:6" s="55" customFormat="1" x14ac:dyDescent="0.2">
      <c r="A390" s="170"/>
      <c r="B390" s="56"/>
      <c r="C390" s="157"/>
      <c r="D390" s="144"/>
      <c r="E390" s="183"/>
      <c r="F390" s="139"/>
    </row>
    <row r="391" spans="1:6" s="55" customFormat="1" x14ac:dyDescent="0.2">
      <c r="A391" s="170"/>
      <c r="B391" s="56"/>
      <c r="C391" s="157"/>
      <c r="D391" s="144"/>
      <c r="E391" s="183"/>
      <c r="F391" s="139"/>
    </row>
    <row r="392" spans="1:6" s="55" customFormat="1" x14ac:dyDescent="0.2">
      <c r="A392" s="170"/>
      <c r="B392" s="56"/>
      <c r="C392" s="157"/>
      <c r="D392" s="144"/>
      <c r="E392" s="183"/>
      <c r="F392" s="139"/>
    </row>
    <row r="393" spans="1:6" s="55" customFormat="1" x14ac:dyDescent="0.2">
      <c r="A393" s="170"/>
      <c r="B393" s="56"/>
      <c r="C393" s="157"/>
      <c r="D393" s="144"/>
      <c r="E393" s="183"/>
      <c r="F393" s="139"/>
    </row>
    <row r="394" spans="1:6" s="55" customFormat="1" x14ac:dyDescent="0.2">
      <c r="A394" s="170"/>
      <c r="B394" s="56"/>
      <c r="C394" s="157"/>
      <c r="D394" s="144"/>
      <c r="E394" s="183"/>
      <c r="F394" s="139"/>
    </row>
    <row r="395" spans="1:6" s="55" customFormat="1" x14ac:dyDescent="0.2">
      <c r="A395" s="170"/>
      <c r="B395" s="56"/>
      <c r="C395" s="157"/>
      <c r="D395" s="144"/>
      <c r="E395" s="183"/>
      <c r="F395" s="139"/>
    </row>
    <row r="396" spans="1:6" s="55" customFormat="1" x14ac:dyDescent="0.2">
      <c r="A396" s="170"/>
      <c r="B396" s="56"/>
      <c r="C396" s="157"/>
      <c r="D396" s="144"/>
      <c r="E396" s="183"/>
      <c r="F396" s="139"/>
    </row>
    <row r="397" spans="1:6" s="55" customFormat="1" x14ac:dyDescent="0.2">
      <c r="A397" s="170"/>
      <c r="B397" s="56"/>
      <c r="C397" s="157"/>
      <c r="D397" s="144"/>
      <c r="E397" s="183"/>
      <c r="F397" s="139"/>
    </row>
    <row r="398" spans="1:6" s="55" customFormat="1" x14ac:dyDescent="0.2">
      <c r="A398" s="170"/>
      <c r="B398" s="56"/>
      <c r="C398" s="157"/>
      <c r="D398" s="144"/>
      <c r="E398" s="183"/>
      <c r="F398" s="139"/>
    </row>
    <row r="399" spans="1:6" s="55" customFormat="1" x14ac:dyDescent="0.2">
      <c r="A399" s="170"/>
      <c r="B399" s="56"/>
      <c r="C399" s="157"/>
      <c r="D399" s="144"/>
      <c r="E399" s="183"/>
      <c r="F399" s="139"/>
    </row>
    <row r="400" spans="1:6" s="55" customFormat="1" x14ac:dyDescent="0.2">
      <c r="A400" s="170"/>
      <c r="B400" s="56"/>
      <c r="C400" s="157"/>
      <c r="D400" s="144"/>
      <c r="E400" s="183"/>
      <c r="F400" s="139"/>
    </row>
    <row r="401" spans="1:6" s="55" customFormat="1" x14ac:dyDescent="0.2">
      <c r="A401" s="170"/>
      <c r="B401" s="56"/>
      <c r="C401" s="157"/>
      <c r="D401" s="144"/>
      <c r="E401" s="183"/>
      <c r="F401" s="139"/>
    </row>
    <row r="402" spans="1:6" s="55" customFormat="1" x14ac:dyDescent="0.2">
      <c r="A402" s="170"/>
      <c r="B402" s="56"/>
      <c r="C402" s="157"/>
      <c r="D402" s="144"/>
      <c r="E402" s="183"/>
      <c r="F402" s="139"/>
    </row>
    <row r="403" spans="1:6" s="55" customFormat="1" x14ac:dyDescent="0.2">
      <c r="A403" s="170"/>
      <c r="B403" s="56"/>
      <c r="C403" s="157"/>
      <c r="D403" s="144"/>
      <c r="E403" s="183"/>
      <c r="F403" s="139"/>
    </row>
    <row r="404" spans="1:6" s="55" customFormat="1" x14ac:dyDescent="0.2">
      <c r="A404" s="170"/>
      <c r="B404" s="56"/>
      <c r="C404" s="157"/>
      <c r="D404" s="144"/>
      <c r="E404" s="183"/>
      <c r="F404" s="139"/>
    </row>
    <row r="405" spans="1:6" s="55" customFormat="1" x14ac:dyDescent="0.2">
      <c r="A405" s="170"/>
      <c r="B405" s="56"/>
      <c r="C405" s="157"/>
      <c r="D405" s="144"/>
      <c r="E405" s="183"/>
      <c r="F405" s="139"/>
    </row>
    <row r="406" spans="1:6" s="55" customFormat="1" x14ac:dyDescent="0.2">
      <c r="A406" s="170"/>
      <c r="B406" s="56"/>
      <c r="C406" s="157"/>
      <c r="D406" s="144"/>
      <c r="E406" s="183"/>
      <c r="F406" s="139"/>
    </row>
    <row r="407" spans="1:6" s="55" customFormat="1" x14ac:dyDescent="0.2">
      <c r="A407" s="170"/>
      <c r="B407" s="56"/>
      <c r="C407" s="157"/>
      <c r="D407" s="144"/>
      <c r="E407" s="183"/>
      <c r="F407" s="139"/>
    </row>
    <row r="408" spans="1:6" s="55" customFormat="1" x14ac:dyDescent="0.2">
      <c r="A408" s="170"/>
      <c r="B408" s="56"/>
      <c r="C408" s="157"/>
      <c r="D408" s="144"/>
      <c r="E408" s="183"/>
      <c r="F408" s="139"/>
    </row>
    <row r="409" spans="1:6" s="55" customFormat="1" x14ac:dyDescent="0.2">
      <c r="A409" s="170"/>
      <c r="B409" s="56"/>
      <c r="C409" s="157"/>
      <c r="D409" s="144"/>
      <c r="E409" s="183"/>
      <c r="F409" s="139"/>
    </row>
    <row r="410" spans="1:6" s="55" customFormat="1" x14ac:dyDescent="0.2">
      <c r="A410" s="170"/>
      <c r="B410" s="56"/>
      <c r="C410" s="157"/>
      <c r="D410" s="144"/>
      <c r="E410" s="185"/>
      <c r="F410" s="139"/>
    </row>
    <row r="411" spans="1:6" s="55" customFormat="1" x14ac:dyDescent="0.2">
      <c r="A411" s="170"/>
      <c r="B411" s="56"/>
      <c r="C411" s="157"/>
      <c r="D411" s="144"/>
      <c r="E411" s="185"/>
      <c r="F411" s="139"/>
    </row>
    <row r="412" spans="1:6" s="55" customFormat="1" x14ac:dyDescent="0.2">
      <c r="A412" s="170"/>
      <c r="B412" s="56"/>
      <c r="C412" s="157"/>
      <c r="D412" s="144"/>
      <c r="E412" s="185"/>
      <c r="F412" s="139"/>
    </row>
    <row r="413" spans="1:6" s="55" customFormat="1" x14ac:dyDescent="0.2">
      <c r="A413" s="170"/>
      <c r="B413" s="56"/>
      <c r="C413" s="157"/>
      <c r="D413" s="144"/>
      <c r="E413" s="185"/>
      <c r="F413" s="139"/>
    </row>
    <row r="414" spans="1:6" s="55" customFormat="1" x14ac:dyDescent="0.2">
      <c r="A414" s="170"/>
      <c r="B414" s="56"/>
      <c r="C414" s="157"/>
      <c r="D414" s="144"/>
      <c r="E414" s="185"/>
      <c r="F414" s="139"/>
    </row>
    <row r="415" spans="1:6" s="55" customFormat="1" x14ac:dyDescent="0.2">
      <c r="A415" s="170"/>
      <c r="B415" s="56"/>
      <c r="C415" s="157"/>
      <c r="D415" s="144"/>
      <c r="E415" s="185"/>
      <c r="F415" s="139"/>
    </row>
    <row r="416" spans="1:6" s="55" customFormat="1" x14ac:dyDescent="0.2">
      <c r="A416" s="170"/>
      <c r="B416" s="56"/>
      <c r="C416" s="157"/>
      <c r="D416" s="144"/>
      <c r="E416" s="185"/>
      <c r="F416" s="139"/>
    </row>
    <row r="417" spans="1:6" s="55" customFormat="1" x14ac:dyDescent="0.2">
      <c r="A417" s="170"/>
      <c r="B417" s="56"/>
      <c r="C417" s="157"/>
      <c r="D417" s="144"/>
      <c r="E417" s="185"/>
      <c r="F417" s="139"/>
    </row>
    <row r="418" spans="1:6" s="55" customFormat="1" x14ac:dyDescent="0.2">
      <c r="A418" s="170"/>
      <c r="B418" s="56"/>
      <c r="C418" s="157"/>
      <c r="D418" s="144"/>
      <c r="E418" s="185"/>
      <c r="F418" s="139"/>
    </row>
    <row r="419" spans="1:6" s="55" customFormat="1" x14ac:dyDescent="0.2">
      <c r="A419" s="170"/>
      <c r="B419" s="56"/>
      <c r="C419" s="157"/>
      <c r="D419" s="144"/>
      <c r="E419" s="185"/>
      <c r="F419" s="139"/>
    </row>
    <row r="420" spans="1:6" s="55" customFormat="1" x14ac:dyDescent="0.2">
      <c r="A420" s="170"/>
      <c r="B420" s="56"/>
      <c r="C420" s="157"/>
      <c r="D420" s="144"/>
      <c r="E420" s="185"/>
      <c r="F420" s="139"/>
    </row>
    <row r="421" spans="1:6" s="55" customFormat="1" x14ac:dyDescent="0.2">
      <c r="A421" s="170"/>
      <c r="B421" s="56"/>
      <c r="C421" s="157"/>
      <c r="D421" s="144"/>
      <c r="E421" s="185"/>
      <c r="F421" s="139"/>
    </row>
    <row r="422" spans="1:6" s="55" customFormat="1" x14ac:dyDescent="0.2">
      <c r="A422" s="170"/>
      <c r="B422" s="56"/>
      <c r="C422" s="157"/>
      <c r="D422" s="144"/>
      <c r="E422" s="185"/>
      <c r="F422" s="139"/>
    </row>
    <row r="423" spans="1:6" s="55" customFormat="1" x14ac:dyDescent="0.2">
      <c r="A423" s="170"/>
      <c r="B423" s="56"/>
      <c r="C423" s="157"/>
      <c r="D423" s="144"/>
      <c r="E423" s="185"/>
      <c r="F423" s="139"/>
    </row>
    <row r="424" spans="1:6" s="55" customFormat="1" x14ac:dyDescent="0.2">
      <c r="A424" s="170"/>
      <c r="B424" s="56"/>
      <c r="C424" s="157"/>
      <c r="D424" s="144"/>
      <c r="E424" s="185"/>
      <c r="F424" s="139"/>
    </row>
    <row r="425" spans="1:6" s="55" customFormat="1" x14ac:dyDescent="0.2">
      <c r="A425" s="170"/>
      <c r="B425" s="56"/>
      <c r="C425" s="157"/>
      <c r="D425" s="144"/>
      <c r="E425" s="185"/>
      <c r="F425" s="139"/>
    </row>
    <row r="426" spans="1:6" s="55" customFormat="1" x14ac:dyDescent="0.2">
      <c r="A426" s="170"/>
      <c r="B426" s="56"/>
      <c r="C426" s="157"/>
      <c r="D426" s="144"/>
      <c r="E426" s="185"/>
      <c r="F426" s="139"/>
    </row>
    <row r="427" spans="1:6" s="55" customFormat="1" x14ac:dyDescent="0.2">
      <c r="A427" s="170"/>
      <c r="B427" s="56"/>
      <c r="C427" s="157"/>
      <c r="D427" s="144"/>
      <c r="E427" s="185"/>
      <c r="F427" s="139"/>
    </row>
    <row r="428" spans="1:6" s="55" customFormat="1" x14ac:dyDescent="0.2">
      <c r="A428" s="170"/>
      <c r="B428" s="56"/>
      <c r="C428" s="157"/>
      <c r="D428" s="144"/>
      <c r="E428" s="185"/>
      <c r="F428" s="139"/>
    </row>
    <row r="429" spans="1:6" s="55" customFormat="1" x14ac:dyDescent="0.2">
      <c r="A429" s="170"/>
      <c r="B429" s="56"/>
      <c r="C429" s="157"/>
      <c r="D429" s="144"/>
      <c r="E429" s="185"/>
      <c r="F429" s="139"/>
    </row>
    <row r="430" spans="1:6" s="55" customFormat="1" x14ac:dyDescent="0.2">
      <c r="A430" s="170"/>
      <c r="B430" s="56"/>
      <c r="C430" s="157"/>
      <c r="D430" s="144"/>
      <c r="E430" s="185"/>
      <c r="F430" s="139"/>
    </row>
    <row r="431" spans="1:6" s="55" customFormat="1" x14ac:dyDescent="0.2">
      <c r="A431" s="170"/>
      <c r="B431" s="56"/>
      <c r="C431" s="157"/>
      <c r="D431" s="144"/>
      <c r="E431" s="185"/>
      <c r="F431" s="139"/>
    </row>
    <row r="432" spans="1:6" s="55" customFormat="1" x14ac:dyDescent="0.2">
      <c r="A432" s="170"/>
      <c r="B432" s="56"/>
      <c r="C432" s="157"/>
      <c r="D432" s="144"/>
      <c r="E432" s="185"/>
      <c r="F432" s="139"/>
    </row>
    <row r="433" spans="1:6" s="55" customFormat="1" x14ac:dyDescent="0.2">
      <c r="A433" s="170"/>
      <c r="B433" s="56"/>
      <c r="C433" s="157"/>
      <c r="D433" s="144"/>
      <c r="E433" s="185"/>
      <c r="F433" s="139"/>
    </row>
    <row r="434" spans="1:6" s="55" customFormat="1" x14ac:dyDescent="0.2">
      <c r="A434" s="170"/>
      <c r="B434" s="56"/>
      <c r="C434" s="157"/>
      <c r="D434" s="144"/>
      <c r="E434" s="185"/>
      <c r="F434" s="139"/>
    </row>
    <row r="435" spans="1:6" s="55" customFormat="1" x14ac:dyDescent="0.2">
      <c r="A435" s="170"/>
      <c r="B435" s="56"/>
      <c r="C435" s="157"/>
      <c r="D435" s="144"/>
      <c r="E435" s="185"/>
      <c r="F435" s="139"/>
    </row>
    <row r="436" spans="1:6" s="55" customFormat="1" x14ac:dyDescent="0.2">
      <c r="A436" s="170"/>
      <c r="B436" s="56"/>
      <c r="C436" s="157"/>
      <c r="D436" s="144"/>
      <c r="E436" s="185"/>
      <c r="F436" s="139"/>
    </row>
    <row r="437" spans="1:6" s="55" customFormat="1" x14ac:dyDescent="0.2">
      <c r="A437" s="170"/>
      <c r="B437" s="56"/>
      <c r="C437" s="157"/>
      <c r="D437" s="144"/>
      <c r="E437" s="185"/>
      <c r="F437" s="139"/>
    </row>
    <row r="438" spans="1:6" s="55" customFormat="1" x14ac:dyDescent="0.2">
      <c r="A438" s="170"/>
      <c r="B438" s="56"/>
      <c r="C438" s="157"/>
      <c r="D438" s="144"/>
      <c r="E438" s="185"/>
      <c r="F438" s="139"/>
    </row>
    <row r="439" spans="1:6" s="55" customFormat="1" x14ac:dyDescent="0.2">
      <c r="A439" s="170"/>
      <c r="B439" s="56"/>
      <c r="C439" s="157"/>
      <c r="D439" s="144"/>
      <c r="E439" s="185"/>
      <c r="F439" s="139"/>
    </row>
    <row r="440" spans="1:6" s="55" customFormat="1" x14ac:dyDescent="0.2">
      <c r="A440" s="170"/>
      <c r="B440" s="56"/>
      <c r="C440" s="157"/>
      <c r="D440" s="144"/>
      <c r="E440" s="185"/>
      <c r="F440" s="139"/>
    </row>
    <row r="441" spans="1:6" s="55" customFormat="1" x14ac:dyDescent="0.2">
      <c r="A441" s="170"/>
      <c r="B441" s="56"/>
      <c r="C441" s="157"/>
      <c r="D441" s="144"/>
      <c r="E441" s="185"/>
      <c r="F441" s="139"/>
    </row>
    <row r="442" spans="1:6" s="55" customFormat="1" x14ac:dyDescent="0.2">
      <c r="A442" s="170"/>
      <c r="B442" s="56"/>
      <c r="C442" s="157"/>
      <c r="D442" s="144"/>
      <c r="E442" s="185"/>
      <c r="F442" s="139"/>
    </row>
    <row r="443" spans="1:6" s="55" customFormat="1" x14ac:dyDescent="0.2">
      <c r="A443" s="170"/>
      <c r="B443" s="56"/>
      <c r="C443" s="157"/>
      <c r="D443" s="144"/>
      <c r="E443" s="185"/>
      <c r="F443" s="139"/>
    </row>
    <row r="444" spans="1:6" s="55" customFormat="1" x14ac:dyDescent="0.2">
      <c r="A444" s="170"/>
      <c r="B444" s="56"/>
      <c r="C444" s="157"/>
      <c r="D444" s="144"/>
      <c r="E444" s="185"/>
      <c r="F444" s="139"/>
    </row>
    <row r="445" spans="1:6" s="55" customFormat="1" x14ac:dyDescent="0.2">
      <c r="A445" s="170"/>
      <c r="B445" s="56"/>
      <c r="C445" s="157"/>
      <c r="D445" s="144"/>
      <c r="E445" s="185"/>
      <c r="F445" s="139"/>
    </row>
  </sheetData>
  <sheetProtection algorithmName="SHA-512" hashValue="mhj6gWGo2JMZ0ZY9L0P6feYXO5KS/tkNnOCNZVSJhFlXw3yagTE11P12K2Wvi8Z3O13sDhefKWmYE6npRJc3BA==" saltValue="WJkxoqf/kUrJ3QJzbeLuBg==" spinCount="100000" sheet="1" objects="1" scenarios="1"/>
  <pageMargins left="0.7" right="0.7" top="0.75" bottom="0.75" header="0.3" footer="0.3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DE1EF-1357-4895-B000-34AAAF75FA97}">
  <sheetPr>
    <pageSetUpPr fitToPage="1"/>
  </sheetPr>
  <dimension ref="A1:IV249"/>
  <sheetViews>
    <sheetView topLeftCell="A6" workbookViewId="0">
      <selection activeCell="E16" sqref="E16:E249"/>
    </sheetView>
  </sheetViews>
  <sheetFormatPr defaultRowHeight="14.25" x14ac:dyDescent="0.2"/>
  <cols>
    <col min="1" max="1" width="4.85546875" style="86" customWidth="1"/>
    <col min="2" max="2" width="58.7109375" style="87" customWidth="1"/>
    <col min="3" max="3" width="5" style="86" bestFit="1" customWidth="1"/>
    <col min="4" max="4" width="5" style="132" bestFit="1" customWidth="1"/>
    <col min="5" max="5" width="10.42578125" style="188" customWidth="1"/>
    <col min="6" max="6" width="12.28515625" style="86" customWidth="1"/>
    <col min="7" max="7" width="17.85546875" style="88" customWidth="1"/>
    <col min="8" max="256" width="9.140625" style="2"/>
    <col min="257" max="257" width="4.85546875" style="2" customWidth="1"/>
    <col min="258" max="258" width="52.140625" style="2" customWidth="1"/>
    <col min="259" max="259" width="7.5703125" style="2" customWidth="1"/>
    <col min="260" max="260" width="6.28515625" style="2" customWidth="1"/>
    <col min="261" max="261" width="10.42578125" style="2" customWidth="1"/>
    <col min="262" max="262" width="12.28515625" style="2" customWidth="1"/>
    <col min="263" max="263" width="17.85546875" style="2" customWidth="1"/>
    <col min="264" max="512" width="9.140625" style="2"/>
    <col min="513" max="513" width="4.85546875" style="2" customWidth="1"/>
    <col min="514" max="514" width="52.140625" style="2" customWidth="1"/>
    <col min="515" max="515" width="7.5703125" style="2" customWidth="1"/>
    <col min="516" max="516" width="6.28515625" style="2" customWidth="1"/>
    <col min="517" max="517" width="10.42578125" style="2" customWidth="1"/>
    <col min="518" max="518" width="12.28515625" style="2" customWidth="1"/>
    <col min="519" max="519" width="17.85546875" style="2" customWidth="1"/>
    <col min="520" max="768" width="9.140625" style="2"/>
    <col min="769" max="769" width="4.85546875" style="2" customWidth="1"/>
    <col min="770" max="770" width="52.140625" style="2" customWidth="1"/>
    <col min="771" max="771" width="7.5703125" style="2" customWidth="1"/>
    <col min="772" max="772" width="6.28515625" style="2" customWidth="1"/>
    <col min="773" max="773" width="10.42578125" style="2" customWidth="1"/>
    <col min="774" max="774" width="12.28515625" style="2" customWidth="1"/>
    <col min="775" max="775" width="17.85546875" style="2" customWidth="1"/>
    <col min="776" max="1024" width="9.140625" style="2"/>
    <col min="1025" max="1025" width="4.85546875" style="2" customWidth="1"/>
    <col min="1026" max="1026" width="52.140625" style="2" customWidth="1"/>
    <col min="1027" max="1027" width="7.5703125" style="2" customWidth="1"/>
    <col min="1028" max="1028" width="6.28515625" style="2" customWidth="1"/>
    <col min="1029" max="1029" width="10.42578125" style="2" customWidth="1"/>
    <col min="1030" max="1030" width="12.28515625" style="2" customWidth="1"/>
    <col min="1031" max="1031" width="17.85546875" style="2" customWidth="1"/>
    <col min="1032" max="1280" width="9.140625" style="2"/>
    <col min="1281" max="1281" width="4.85546875" style="2" customWidth="1"/>
    <col min="1282" max="1282" width="52.140625" style="2" customWidth="1"/>
    <col min="1283" max="1283" width="7.5703125" style="2" customWidth="1"/>
    <col min="1284" max="1284" width="6.28515625" style="2" customWidth="1"/>
    <col min="1285" max="1285" width="10.42578125" style="2" customWidth="1"/>
    <col min="1286" max="1286" width="12.28515625" style="2" customWidth="1"/>
    <col min="1287" max="1287" width="17.85546875" style="2" customWidth="1"/>
    <col min="1288" max="1536" width="9.140625" style="2"/>
    <col min="1537" max="1537" width="4.85546875" style="2" customWidth="1"/>
    <col min="1538" max="1538" width="52.140625" style="2" customWidth="1"/>
    <col min="1539" max="1539" width="7.5703125" style="2" customWidth="1"/>
    <col min="1540" max="1540" width="6.28515625" style="2" customWidth="1"/>
    <col min="1541" max="1541" width="10.42578125" style="2" customWidth="1"/>
    <col min="1542" max="1542" width="12.28515625" style="2" customWidth="1"/>
    <col min="1543" max="1543" width="17.85546875" style="2" customWidth="1"/>
    <col min="1544" max="1792" width="9.140625" style="2"/>
    <col min="1793" max="1793" width="4.85546875" style="2" customWidth="1"/>
    <col min="1794" max="1794" width="52.140625" style="2" customWidth="1"/>
    <col min="1795" max="1795" width="7.5703125" style="2" customWidth="1"/>
    <col min="1796" max="1796" width="6.28515625" style="2" customWidth="1"/>
    <col min="1797" max="1797" width="10.42578125" style="2" customWidth="1"/>
    <col min="1798" max="1798" width="12.28515625" style="2" customWidth="1"/>
    <col min="1799" max="1799" width="17.85546875" style="2" customWidth="1"/>
    <col min="1800" max="2048" width="9.140625" style="2"/>
    <col min="2049" max="2049" width="4.85546875" style="2" customWidth="1"/>
    <col min="2050" max="2050" width="52.140625" style="2" customWidth="1"/>
    <col min="2051" max="2051" width="7.5703125" style="2" customWidth="1"/>
    <col min="2052" max="2052" width="6.28515625" style="2" customWidth="1"/>
    <col min="2053" max="2053" width="10.42578125" style="2" customWidth="1"/>
    <col min="2054" max="2054" width="12.28515625" style="2" customWidth="1"/>
    <col min="2055" max="2055" width="17.85546875" style="2" customWidth="1"/>
    <col min="2056" max="2304" width="9.140625" style="2"/>
    <col min="2305" max="2305" width="4.85546875" style="2" customWidth="1"/>
    <col min="2306" max="2306" width="52.140625" style="2" customWidth="1"/>
    <col min="2307" max="2307" width="7.5703125" style="2" customWidth="1"/>
    <col min="2308" max="2308" width="6.28515625" style="2" customWidth="1"/>
    <col min="2309" max="2309" width="10.42578125" style="2" customWidth="1"/>
    <col min="2310" max="2310" width="12.28515625" style="2" customWidth="1"/>
    <col min="2311" max="2311" width="17.85546875" style="2" customWidth="1"/>
    <col min="2312" max="2560" width="9.140625" style="2"/>
    <col min="2561" max="2561" width="4.85546875" style="2" customWidth="1"/>
    <col min="2562" max="2562" width="52.140625" style="2" customWidth="1"/>
    <col min="2563" max="2563" width="7.5703125" style="2" customWidth="1"/>
    <col min="2564" max="2564" width="6.28515625" style="2" customWidth="1"/>
    <col min="2565" max="2565" width="10.42578125" style="2" customWidth="1"/>
    <col min="2566" max="2566" width="12.28515625" style="2" customWidth="1"/>
    <col min="2567" max="2567" width="17.85546875" style="2" customWidth="1"/>
    <col min="2568" max="2816" width="9.140625" style="2"/>
    <col min="2817" max="2817" width="4.85546875" style="2" customWidth="1"/>
    <col min="2818" max="2818" width="52.140625" style="2" customWidth="1"/>
    <col min="2819" max="2819" width="7.5703125" style="2" customWidth="1"/>
    <col min="2820" max="2820" width="6.28515625" style="2" customWidth="1"/>
    <col min="2821" max="2821" width="10.42578125" style="2" customWidth="1"/>
    <col min="2822" max="2822" width="12.28515625" style="2" customWidth="1"/>
    <col min="2823" max="2823" width="17.85546875" style="2" customWidth="1"/>
    <col min="2824" max="3072" width="9.140625" style="2"/>
    <col min="3073" max="3073" width="4.85546875" style="2" customWidth="1"/>
    <col min="3074" max="3074" width="52.140625" style="2" customWidth="1"/>
    <col min="3075" max="3075" width="7.5703125" style="2" customWidth="1"/>
    <col min="3076" max="3076" width="6.28515625" style="2" customWidth="1"/>
    <col min="3077" max="3077" width="10.42578125" style="2" customWidth="1"/>
    <col min="3078" max="3078" width="12.28515625" style="2" customWidth="1"/>
    <col min="3079" max="3079" width="17.85546875" style="2" customWidth="1"/>
    <col min="3080" max="3328" width="9.140625" style="2"/>
    <col min="3329" max="3329" width="4.85546875" style="2" customWidth="1"/>
    <col min="3330" max="3330" width="52.140625" style="2" customWidth="1"/>
    <col min="3331" max="3331" width="7.5703125" style="2" customWidth="1"/>
    <col min="3332" max="3332" width="6.28515625" style="2" customWidth="1"/>
    <col min="3333" max="3333" width="10.42578125" style="2" customWidth="1"/>
    <col min="3334" max="3334" width="12.28515625" style="2" customWidth="1"/>
    <col min="3335" max="3335" width="17.85546875" style="2" customWidth="1"/>
    <col min="3336" max="3584" width="9.140625" style="2"/>
    <col min="3585" max="3585" width="4.85546875" style="2" customWidth="1"/>
    <col min="3586" max="3586" width="52.140625" style="2" customWidth="1"/>
    <col min="3587" max="3587" width="7.5703125" style="2" customWidth="1"/>
    <col min="3588" max="3588" width="6.28515625" style="2" customWidth="1"/>
    <col min="3589" max="3589" width="10.42578125" style="2" customWidth="1"/>
    <col min="3590" max="3590" width="12.28515625" style="2" customWidth="1"/>
    <col min="3591" max="3591" width="17.85546875" style="2" customWidth="1"/>
    <col min="3592" max="3840" width="9.140625" style="2"/>
    <col min="3841" max="3841" width="4.85546875" style="2" customWidth="1"/>
    <col min="3842" max="3842" width="52.140625" style="2" customWidth="1"/>
    <col min="3843" max="3843" width="7.5703125" style="2" customWidth="1"/>
    <col min="3844" max="3844" width="6.28515625" style="2" customWidth="1"/>
    <col min="3845" max="3845" width="10.42578125" style="2" customWidth="1"/>
    <col min="3846" max="3846" width="12.28515625" style="2" customWidth="1"/>
    <col min="3847" max="3847" width="17.85546875" style="2" customWidth="1"/>
    <col min="3848" max="4096" width="9.140625" style="2"/>
    <col min="4097" max="4097" width="4.85546875" style="2" customWidth="1"/>
    <col min="4098" max="4098" width="52.140625" style="2" customWidth="1"/>
    <col min="4099" max="4099" width="7.5703125" style="2" customWidth="1"/>
    <col min="4100" max="4100" width="6.28515625" style="2" customWidth="1"/>
    <col min="4101" max="4101" width="10.42578125" style="2" customWidth="1"/>
    <col min="4102" max="4102" width="12.28515625" style="2" customWidth="1"/>
    <col min="4103" max="4103" width="17.85546875" style="2" customWidth="1"/>
    <col min="4104" max="4352" width="9.140625" style="2"/>
    <col min="4353" max="4353" width="4.85546875" style="2" customWidth="1"/>
    <col min="4354" max="4354" width="52.140625" style="2" customWidth="1"/>
    <col min="4355" max="4355" width="7.5703125" style="2" customWidth="1"/>
    <col min="4356" max="4356" width="6.28515625" style="2" customWidth="1"/>
    <col min="4357" max="4357" width="10.42578125" style="2" customWidth="1"/>
    <col min="4358" max="4358" width="12.28515625" style="2" customWidth="1"/>
    <col min="4359" max="4359" width="17.85546875" style="2" customWidth="1"/>
    <col min="4360" max="4608" width="9.140625" style="2"/>
    <col min="4609" max="4609" width="4.85546875" style="2" customWidth="1"/>
    <col min="4610" max="4610" width="52.140625" style="2" customWidth="1"/>
    <col min="4611" max="4611" width="7.5703125" style="2" customWidth="1"/>
    <col min="4612" max="4612" width="6.28515625" style="2" customWidth="1"/>
    <col min="4613" max="4613" width="10.42578125" style="2" customWidth="1"/>
    <col min="4614" max="4614" width="12.28515625" style="2" customWidth="1"/>
    <col min="4615" max="4615" width="17.85546875" style="2" customWidth="1"/>
    <col min="4616" max="4864" width="9.140625" style="2"/>
    <col min="4865" max="4865" width="4.85546875" style="2" customWidth="1"/>
    <col min="4866" max="4866" width="52.140625" style="2" customWidth="1"/>
    <col min="4867" max="4867" width="7.5703125" style="2" customWidth="1"/>
    <col min="4868" max="4868" width="6.28515625" style="2" customWidth="1"/>
    <col min="4869" max="4869" width="10.42578125" style="2" customWidth="1"/>
    <col min="4870" max="4870" width="12.28515625" style="2" customWidth="1"/>
    <col min="4871" max="4871" width="17.85546875" style="2" customWidth="1"/>
    <col min="4872" max="5120" width="9.140625" style="2"/>
    <col min="5121" max="5121" width="4.85546875" style="2" customWidth="1"/>
    <col min="5122" max="5122" width="52.140625" style="2" customWidth="1"/>
    <col min="5123" max="5123" width="7.5703125" style="2" customWidth="1"/>
    <col min="5124" max="5124" width="6.28515625" style="2" customWidth="1"/>
    <col min="5125" max="5125" width="10.42578125" style="2" customWidth="1"/>
    <col min="5126" max="5126" width="12.28515625" style="2" customWidth="1"/>
    <col min="5127" max="5127" width="17.85546875" style="2" customWidth="1"/>
    <col min="5128" max="5376" width="9.140625" style="2"/>
    <col min="5377" max="5377" width="4.85546875" style="2" customWidth="1"/>
    <col min="5378" max="5378" width="52.140625" style="2" customWidth="1"/>
    <col min="5379" max="5379" width="7.5703125" style="2" customWidth="1"/>
    <col min="5380" max="5380" width="6.28515625" style="2" customWidth="1"/>
    <col min="5381" max="5381" width="10.42578125" style="2" customWidth="1"/>
    <col min="5382" max="5382" width="12.28515625" style="2" customWidth="1"/>
    <col min="5383" max="5383" width="17.85546875" style="2" customWidth="1"/>
    <col min="5384" max="5632" width="9.140625" style="2"/>
    <col min="5633" max="5633" width="4.85546875" style="2" customWidth="1"/>
    <col min="5634" max="5634" width="52.140625" style="2" customWidth="1"/>
    <col min="5635" max="5635" width="7.5703125" style="2" customWidth="1"/>
    <col min="5636" max="5636" width="6.28515625" style="2" customWidth="1"/>
    <col min="5637" max="5637" width="10.42578125" style="2" customWidth="1"/>
    <col min="5638" max="5638" width="12.28515625" style="2" customWidth="1"/>
    <col min="5639" max="5639" width="17.85546875" style="2" customWidth="1"/>
    <col min="5640" max="5888" width="9.140625" style="2"/>
    <col min="5889" max="5889" width="4.85546875" style="2" customWidth="1"/>
    <col min="5890" max="5890" width="52.140625" style="2" customWidth="1"/>
    <col min="5891" max="5891" width="7.5703125" style="2" customWidth="1"/>
    <col min="5892" max="5892" width="6.28515625" style="2" customWidth="1"/>
    <col min="5893" max="5893" width="10.42578125" style="2" customWidth="1"/>
    <col min="5894" max="5894" width="12.28515625" style="2" customWidth="1"/>
    <col min="5895" max="5895" width="17.85546875" style="2" customWidth="1"/>
    <col min="5896" max="6144" width="9.140625" style="2"/>
    <col min="6145" max="6145" width="4.85546875" style="2" customWidth="1"/>
    <col min="6146" max="6146" width="52.140625" style="2" customWidth="1"/>
    <col min="6147" max="6147" width="7.5703125" style="2" customWidth="1"/>
    <col min="6148" max="6148" width="6.28515625" style="2" customWidth="1"/>
    <col min="6149" max="6149" width="10.42578125" style="2" customWidth="1"/>
    <col min="6150" max="6150" width="12.28515625" style="2" customWidth="1"/>
    <col min="6151" max="6151" width="17.85546875" style="2" customWidth="1"/>
    <col min="6152" max="6400" width="9.140625" style="2"/>
    <col min="6401" max="6401" width="4.85546875" style="2" customWidth="1"/>
    <col min="6402" max="6402" width="52.140625" style="2" customWidth="1"/>
    <col min="6403" max="6403" width="7.5703125" style="2" customWidth="1"/>
    <col min="6404" max="6404" width="6.28515625" style="2" customWidth="1"/>
    <col min="6405" max="6405" width="10.42578125" style="2" customWidth="1"/>
    <col min="6406" max="6406" width="12.28515625" style="2" customWidth="1"/>
    <col min="6407" max="6407" width="17.85546875" style="2" customWidth="1"/>
    <col min="6408" max="6656" width="9.140625" style="2"/>
    <col min="6657" max="6657" width="4.85546875" style="2" customWidth="1"/>
    <col min="6658" max="6658" width="52.140625" style="2" customWidth="1"/>
    <col min="6659" max="6659" width="7.5703125" style="2" customWidth="1"/>
    <col min="6660" max="6660" width="6.28515625" style="2" customWidth="1"/>
    <col min="6661" max="6661" width="10.42578125" style="2" customWidth="1"/>
    <col min="6662" max="6662" width="12.28515625" style="2" customWidth="1"/>
    <col min="6663" max="6663" width="17.85546875" style="2" customWidth="1"/>
    <col min="6664" max="6912" width="9.140625" style="2"/>
    <col min="6913" max="6913" width="4.85546875" style="2" customWidth="1"/>
    <col min="6914" max="6914" width="52.140625" style="2" customWidth="1"/>
    <col min="6915" max="6915" width="7.5703125" style="2" customWidth="1"/>
    <col min="6916" max="6916" width="6.28515625" style="2" customWidth="1"/>
    <col min="6917" max="6917" width="10.42578125" style="2" customWidth="1"/>
    <col min="6918" max="6918" width="12.28515625" style="2" customWidth="1"/>
    <col min="6919" max="6919" width="17.85546875" style="2" customWidth="1"/>
    <col min="6920" max="7168" width="9.140625" style="2"/>
    <col min="7169" max="7169" width="4.85546875" style="2" customWidth="1"/>
    <col min="7170" max="7170" width="52.140625" style="2" customWidth="1"/>
    <col min="7171" max="7171" width="7.5703125" style="2" customWidth="1"/>
    <col min="7172" max="7172" width="6.28515625" style="2" customWidth="1"/>
    <col min="7173" max="7173" width="10.42578125" style="2" customWidth="1"/>
    <col min="7174" max="7174" width="12.28515625" style="2" customWidth="1"/>
    <col min="7175" max="7175" width="17.85546875" style="2" customWidth="1"/>
    <col min="7176" max="7424" width="9.140625" style="2"/>
    <col min="7425" max="7425" width="4.85546875" style="2" customWidth="1"/>
    <col min="7426" max="7426" width="52.140625" style="2" customWidth="1"/>
    <col min="7427" max="7427" width="7.5703125" style="2" customWidth="1"/>
    <col min="7428" max="7428" width="6.28515625" style="2" customWidth="1"/>
    <col min="7429" max="7429" width="10.42578125" style="2" customWidth="1"/>
    <col min="7430" max="7430" width="12.28515625" style="2" customWidth="1"/>
    <col min="7431" max="7431" width="17.85546875" style="2" customWidth="1"/>
    <col min="7432" max="7680" width="9.140625" style="2"/>
    <col min="7681" max="7681" width="4.85546875" style="2" customWidth="1"/>
    <col min="7682" max="7682" width="52.140625" style="2" customWidth="1"/>
    <col min="7683" max="7683" width="7.5703125" style="2" customWidth="1"/>
    <col min="7684" max="7684" width="6.28515625" style="2" customWidth="1"/>
    <col min="7685" max="7685" width="10.42578125" style="2" customWidth="1"/>
    <col min="7686" max="7686" width="12.28515625" style="2" customWidth="1"/>
    <col min="7687" max="7687" width="17.85546875" style="2" customWidth="1"/>
    <col min="7688" max="7936" width="9.140625" style="2"/>
    <col min="7937" max="7937" width="4.85546875" style="2" customWidth="1"/>
    <col min="7938" max="7938" width="52.140625" style="2" customWidth="1"/>
    <col min="7939" max="7939" width="7.5703125" style="2" customWidth="1"/>
    <col min="7940" max="7940" width="6.28515625" style="2" customWidth="1"/>
    <col min="7941" max="7941" width="10.42578125" style="2" customWidth="1"/>
    <col min="7942" max="7942" width="12.28515625" style="2" customWidth="1"/>
    <col min="7943" max="7943" width="17.85546875" style="2" customWidth="1"/>
    <col min="7944" max="8192" width="9.140625" style="2"/>
    <col min="8193" max="8193" width="4.85546875" style="2" customWidth="1"/>
    <col min="8194" max="8194" width="52.140625" style="2" customWidth="1"/>
    <col min="8195" max="8195" width="7.5703125" style="2" customWidth="1"/>
    <col min="8196" max="8196" width="6.28515625" style="2" customWidth="1"/>
    <col min="8197" max="8197" width="10.42578125" style="2" customWidth="1"/>
    <col min="8198" max="8198" width="12.28515625" style="2" customWidth="1"/>
    <col min="8199" max="8199" width="17.85546875" style="2" customWidth="1"/>
    <col min="8200" max="8448" width="9.140625" style="2"/>
    <col min="8449" max="8449" width="4.85546875" style="2" customWidth="1"/>
    <col min="8450" max="8450" width="52.140625" style="2" customWidth="1"/>
    <col min="8451" max="8451" width="7.5703125" style="2" customWidth="1"/>
    <col min="8452" max="8452" width="6.28515625" style="2" customWidth="1"/>
    <col min="8453" max="8453" width="10.42578125" style="2" customWidth="1"/>
    <col min="8454" max="8454" width="12.28515625" style="2" customWidth="1"/>
    <col min="8455" max="8455" width="17.85546875" style="2" customWidth="1"/>
    <col min="8456" max="8704" width="9.140625" style="2"/>
    <col min="8705" max="8705" width="4.85546875" style="2" customWidth="1"/>
    <col min="8706" max="8706" width="52.140625" style="2" customWidth="1"/>
    <col min="8707" max="8707" width="7.5703125" style="2" customWidth="1"/>
    <col min="8708" max="8708" width="6.28515625" style="2" customWidth="1"/>
    <col min="8709" max="8709" width="10.42578125" style="2" customWidth="1"/>
    <col min="8710" max="8710" width="12.28515625" style="2" customWidth="1"/>
    <col min="8711" max="8711" width="17.85546875" style="2" customWidth="1"/>
    <col min="8712" max="8960" width="9.140625" style="2"/>
    <col min="8961" max="8961" width="4.85546875" style="2" customWidth="1"/>
    <col min="8962" max="8962" width="52.140625" style="2" customWidth="1"/>
    <col min="8963" max="8963" width="7.5703125" style="2" customWidth="1"/>
    <col min="8964" max="8964" width="6.28515625" style="2" customWidth="1"/>
    <col min="8965" max="8965" width="10.42578125" style="2" customWidth="1"/>
    <col min="8966" max="8966" width="12.28515625" style="2" customWidth="1"/>
    <col min="8967" max="8967" width="17.85546875" style="2" customWidth="1"/>
    <col min="8968" max="9216" width="9.140625" style="2"/>
    <col min="9217" max="9217" width="4.85546875" style="2" customWidth="1"/>
    <col min="9218" max="9218" width="52.140625" style="2" customWidth="1"/>
    <col min="9219" max="9219" width="7.5703125" style="2" customWidth="1"/>
    <col min="9220" max="9220" width="6.28515625" style="2" customWidth="1"/>
    <col min="9221" max="9221" width="10.42578125" style="2" customWidth="1"/>
    <col min="9222" max="9222" width="12.28515625" style="2" customWidth="1"/>
    <col min="9223" max="9223" width="17.85546875" style="2" customWidth="1"/>
    <col min="9224" max="9472" width="9.140625" style="2"/>
    <col min="9473" max="9473" width="4.85546875" style="2" customWidth="1"/>
    <col min="9474" max="9474" width="52.140625" style="2" customWidth="1"/>
    <col min="9475" max="9475" width="7.5703125" style="2" customWidth="1"/>
    <col min="9476" max="9476" width="6.28515625" style="2" customWidth="1"/>
    <col min="9477" max="9477" width="10.42578125" style="2" customWidth="1"/>
    <col min="9478" max="9478" width="12.28515625" style="2" customWidth="1"/>
    <col min="9479" max="9479" width="17.85546875" style="2" customWidth="1"/>
    <col min="9480" max="9728" width="9.140625" style="2"/>
    <col min="9729" max="9729" width="4.85546875" style="2" customWidth="1"/>
    <col min="9730" max="9730" width="52.140625" style="2" customWidth="1"/>
    <col min="9731" max="9731" width="7.5703125" style="2" customWidth="1"/>
    <col min="9732" max="9732" width="6.28515625" style="2" customWidth="1"/>
    <col min="9733" max="9733" width="10.42578125" style="2" customWidth="1"/>
    <col min="9734" max="9734" width="12.28515625" style="2" customWidth="1"/>
    <col min="9735" max="9735" width="17.85546875" style="2" customWidth="1"/>
    <col min="9736" max="9984" width="9.140625" style="2"/>
    <col min="9985" max="9985" width="4.85546875" style="2" customWidth="1"/>
    <col min="9986" max="9986" width="52.140625" style="2" customWidth="1"/>
    <col min="9987" max="9987" width="7.5703125" style="2" customWidth="1"/>
    <col min="9988" max="9988" width="6.28515625" style="2" customWidth="1"/>
    <col min="9989" max="9989" width="10.42578125" style="2" customWidth="1"/>
    <col min="9990" max="9990" width="12.28515625" style="2" customWidth="1"/>
    <col min="9991" max="9991" width="17.85546875" style="2" customWidth="1"/>
    <col min="9992" max="10240" width="9.140625" style="2"/>
    <col min="10241" max="10241" width="4.85546875" style="2" customWidth="1"/>
    <col min="10242" max="10242" width="52.140625" style="2" customWidth="1"/>
    <col min="10243" max="10243" width="7.5703125" style="2" customWidth="1"/>
    <col min="10244" max="10244" width="6.28515625" style="2" customWidth="1"/>
    <col min="10245" max="10245" width="10.42578125" style="2" customWidth="1"/>
    <col min="10246" max="10246" width="12.28515625" style="2" customWidth="1"/>
    <col min="10247" max="10247" width="17.85546875" style="2" customWidth="1"/>
    <col min="10248" max="10496" width="9.140625" style="2"/>
    <col min="10497" max="10497" width="4.85546875" style="2" customWidth="1"/>
    <col min="10498" max="10498" width="52.140625" style="2" customWidth="1"/>
    <col min="10499" max="10499" width="7.5703125" style="2" customWidth="1"/>
    <col min="10500" max="10500" width="6.28515625" style="2" customWidth="1"/>
    <col min="10501" max="10501" width="10.42578125" style="2" customWidth="1"/>
    <col min="10502" max="10502" width="12.28515625" style="2" customWidth="1"/>
    <col min="10503" max="10503" width="17.85546875" style="2" customWidth="1"/>
    <col min="10504" max="10752" width="9.140625" style="2"/>
    <col min="10753" max="10753" width="4.85546875" style="2" customWidth="1"/>
    <col min="10754" max="10754" width="52.140625" style="2" customWidth="1"/>
    <col min="10755" max="10755" width="7.5703125" style="2" customWidth="1"/>
    <col min="10756" max="10756" width="6.28515625" style="2" customWidth="1"/>
    <col min="10757" max="10757" width="10.42578125" style="2" customWidth="1"/>
    <col min="10758" max="10758" width="12.28515625" style="2" customWidth="1"/>
    <col min="10759" max="10759" width="17.85546875" style="2" customWidth="1"/>
    <col min="10760" max="11008" width="9.140625" style="2"/>
    <col min="11009" max="11009" width="4.85546875" style="2" customWidth="1"/>
    <col min="11010" max="11010" width="52.140625" style="2" customWidth="1"/>
    <col min="11011" max="11011" width="7.5703125" style="2" customWidth="1"/>
    <col min="11012" max="11012" width="6.28515625" style="2" customWidth="1"/>
    <col min="11013" max="11013" width="10.42578125" style="2" customWidth="1"/>
    <col min="11014" max="11014" width="12.28515625" style="2" customWidth="1"/>
    <col min="11015" max="11015" width="17.85546875" style="2" customWidth="1"/>
    <col min="11016" max="11264" width="9.140625" style="2"/>
    <col min="11265" max="11265" width="4.85546875" style="2" customWidth="1"/>
    <col min="11266" max="11266" width="52.140625" style="2" customWidth="1"/>
    <col min="11267" max="11267" width="7.5703125" style="2" customWidth="1"/>
    <col min="11268" max="11268" width="6.28515625" style="2" customWidth="1"/>
    <col min="11269" max="11269" width="10.42578125" style="2" customWidth="1"/>
    <col min="11270" max="11270" width="12.28515625" style="2" customWidth="1"/>
    <col min="11271" max="11271" width="17.85546875" style="2" customWidth="1"/>
    <col min="11272" max="11520" width="9.140625" style="2"/>
    <col min="11521" max="11521" width="4.85546875" style="2" customWidth="1"/>
    <col min="11522" max="11522" width="52.140625" style="2" customWidth="1"/>
    <col min="11523" max="11523" width="7.5703125" style="2" customWidth="1"/>
    <col min="11524" max="11524" width="6.28515625" style="2" customWidth="1"/>
    <col min="11525" max="11525" width="10.42578125" style="2" customWidth="1"/>
    <col min="11526" max="11526" width="12.28515625" style="2" customWidth="1"/>
    <col min="11527" max="11527" width="17.85546875" style="2" customWidth="1"/>
    <col min="11528" max="11776" width="9.140625" style="2"/>
    <col min="11777" max="11777" width="4.85546875" style="2" customWidth="1"/>
    <col min="11778" max="11778" width="52.140625" style="2" customWidth="1"/>
    <col min="11779" max="11779" width="7.5703125" style="2" customWidth="1"/>
    <col min="11780" max="11780" width="6.28515625" style="2" customWidth="1"/>
    <col min="11781" max="11781" width="10.42578125" style="2" customWidth="1"/>
    <col min="11782" max="11782" width="12.28515625" style="2" customWidth="1"/>
    <col min="11783" max="11783" width="17.85546875" style="2" customWidth="1"/>
    <col min="11784" max="12032" width="9.140625" style="2"/>
    <col min="12033" max="12033" width="4.85546875" style="2" customWidth="1"/>
    <col min="12034" max="12034" width="52.140625" style="2" customWidth="1"/>
    <col min="12035" max="12035" width="7.5703125" style="2" customWidth="1"/>
    <col min="12036" max="12036" width="6.28515625" style="2" customWidth="1"/>
    <col min="12037" max="12037" width="10.42578125" style="2" customWidth="1"/>
    <col min="12038" max="12038" width="12.28515625" style="2" customWidth="1"/>
    <col min="12039" max="12039" width="17.85546875" style="2" customWidth="1"/>
    <col min="12040" max="12288" width="9.140625" style="2"/>
    <col min="12289" max="12289" width="4.85546875" style="2" customWidth="1"/>
    <col min="12290" max="12290" width="52.140625" style="2" customWidth="1"/>
    <col min="12291" max="12291" width="7.5703125" style="2" customWidth="1"/>
    <col min="12292" max="12292" width="6.28515625" style="2" customWidth="1"/>
    <col min="12293" max="12293" width="10.42578125" style="2" customWidth="1"/>
    <col min="12294" max="12294" width="12.28515625" style="2" customWidth="1"/>
    <col min="12295" max="12295" width="17.85546875" style="2" customWidth="1"/>
    <col min="12296" max="12544" width="9.140625" style="2"/>
    <col min="12545" max="12545" width="4.85546875" style="2" customWidth="1"/>
    <col min="12546" max="12546" width="52.140625" style="2" customWidth="1"/>
    <col min="12547" max="12547" width="7.5703125" style="2" customWidth="1"/>
    <col min="12548" max="12548" width="6.28515625" style="2" customWidth="1"/>
    <col min="12549" max="12549" width="10.42578125" style="2" customWidth="1"/>
    <col min="12550" max="12550" width="12.28515625" style="2" customWidth="1"/>
    <col min="12551" max="12551" width="17.85546875" style="2" customWidth="1"/>
    <col min="12552" max="12800" width="9.140625" style="2"/>
    <col min="12801" max="12801" width="4.85546875" style="2" customWidth="1"/>
    <col min="12802" max="12802" width="52.140625" style="2" customWidth="1"/>
    <col min="12803" max="12803" width="7.5703125" style="2" customWidth="1"/>
    <col min="12804" max="12804" width="6.28515625" style="2" customWidth="1"/>
    <col min="12805" max="12805" width="10.42578125" style="2" customWidth="1"/>
    <col min="12806" max="12806" width="12.28515625" style="2" customWidth="1"/>
    <col min="12807" max="12807" width="17.85546875" style="2" customWidth="1"/>
    <col min="12808" max="13056" width="9.140625" style="2"/>
    <col min="13057" max="13057" width="4.85546875" style="2" customWidth="1"/>
    <col min="13058" max="13058" width="52.140625" style="2" customWidth="1"/>
    <col min="13059" max="13059" width="7.5703125" style="2" customWidth="1"/>
    <col min="13060" max="13060" width="6.28515625" style="2" customWidth="1"/>
    <col min="13061" max="13061" width="10.42578125" style="2" customWidth="1"/>
    <col min="13062" max="13062" width="12.28515625" style="2" customWidth="1"/>
    <col min="13063" max="13063" width="17.85546875" style="2" customWidth="1"/>
    <col min="13064" max="13312" width="9.140625" style="2"/>
    <col min="13313" max="13313" width="4.85546875" style="2" customWidth="1"/>
    <col min="13314" max="13314" width="52.140625" style="2" customWidth="1"/>
    <col min="13315" max="13315" width="7.5703125" style="2" customWidth="1"/>
    <col min="13316" max="13316" width="6.28515625" style="2" customWidth="1"/>
    <col min="13317" max="13317" width="10.42578125" style="2" customWidth="1"/>
    <col min="13318" max="13318" width="12.28515625" style="2" customWidth="1"/>
    <col min="13319" max="13319" width="17.85546875" style="2" customWidth="1"/>
    <col min="13320" max="13568" width="9.140625" style="2"/>
    <col min="13569" max="13569" width="4.85546875" style="2" customWidth="1"/>
    <col min="13570" max="13570" width="52.140625" style="2" customWidth="1"/>
    <col min="13571" max="13571" width="7.5703125" style="2" customWidth="1"/>
    <col min="13572" max="13572" width="6.28515625" style="2" customWidth="1"/>
    <col min="13573" max="13573" width="10.42578125" style="2" customWidth="1"/>
    <col min="13574" max="13574" width="12.28515625" style="2" customWidth="1"/>
    <col min="13575" max="13575" width="17.85546875" style="2" customWidth="1"/>
    <col min="13576" max="13824" width="9.140625" style="2"/>
    <col min="13825" max="13825" width="4.85546875" style="2" customWidth="1"/>
    <col min="13826" max="13826" width="52.140625" style="2" customWidth="1"/>
    <col min="13827" max="13827" width="7.5703125" style="2" customWidth="1"/>
    <col min="13828" max="13828" width="6.28515625" style="2" customWidth="1"/>
    <col min="13829" max="13829" width="10.42578125" style="2" customWidth="1"/>
    <col min="13830" max="13830" width="12.28515625" style="2" customWidth="1"/>
    <col min="13831" max="13831" width="17.85546875" style="2" customWidth="1"/>
    <col min="13832" max="14080" width="9.140625" style="2"/>
    <col min="14081" max="14081" width="4.85546875" style="2" customWidth="1"/>
    <col min="14082" max="14082" width="52.140625" style="2" customWidth="1"/>
    <col min="14083" max="14083" width="7.5703125" style="2" customWidth="1"/>
    <col min="14084" max="14084" width="6.28515625" style="2" customWidth="1"/>
    <col min="14085" max="14085" width="10.42578125" style="2" customWidth="1"/>
    <col min="14086" max="14086" width="12.28515625" style="2" customWidth="1"/>
    <col min="14087" max="14087" width="17.85546875" style="2" customWidth="1"/>
    <col min="14088" max="14336" width="9.140625" style="2"/>
    <col min="14337" max="14337" width="4.85546875" style="2" customWidth="1"/>
    <col min="14338" max="14338" width="52.140625" style="2" customWidth="1"/>
    <col min="14339" max="14339" width="7.5703125" style="2" customWidth="1"/>
    <col min="14340" max="14340" width="6.28515625" style="2" customWidth="1"/>
    <col min="14341" max="14341" width="10.42578125" style="2" customWidth="1"/>
    <col min="14342" max="14342" width="12.28515625" style="2" customWidth="1"/>
    <col min="14343" max="14343" width="17.85546875" style="2" customWidth="1"/>
    <col min="14344" max="14592" width="9.140625" style="2"/>
    <col min="14593" max="14593" width="4.85546875" style="2" customWidth="1"/>
    <col min="14594" max="14594" width="52.140625" style="2" customWidth="1"/>
    <col min="14595" max="14595" width="7.5703125" style="2" customWidth="1"/>
    <col min="14596" max="14596" width="6.28515625" style="2" customWidth="1"/>
    <col min="14597" max="14597" width="10.42578125" style="2" customWidth="1"/>
    <col min="14598" max="14598" width="12.28515625" style="2" customWidth="1"/>
    <col min="14599" max="14599" width="17.85546875" style="2" customWidth="1"/>
    <col min="14600" max="14848" width="9.140625" style="2"/>
    <col min="14849" max="14849" width="4.85546875" style="2" customWidth="1"/>
    <col min="14850" max="14850" width="52.140625" style="2" customWidth="1"/>
    <col min="14851" max="14851" width="7.5703125" style="2" customWidth="1"/>
    <col min="14852" max="14852" width="6.28515625" style="2" customWidth="1"/>
    <col min="14853" max="14853" width="10.42578125" style="2" customWidth="1"/>
    <col min="14854" max="14854" width="12.28515625" style="2" customWidth="1"/>
    <col min="14855" max="14855" width="17.85546875" style="2" customWidth="1"/>
    <col min="14856" max="15104" width="9.140625" style="2"/>
    <col min="15105" max="15105" width="4.85546875" style="2" customWidth="1"/>
    <col min="15106" max="15106" width="52.140625" style="2" customWidth="1"/>
    <col min="15107" max="15107" width="7.5703125" style="2" customWidth="1"/>
    <col min="15108" max="15108" width="6.28515625" style="2" customWidth="1"/>
    <col min="15109" max="15109" width="10.42578125" style="2" customWidth="1"/>
    <col min="15110" max="15110" width="12.28515625" style="2" customWidth="1"/>
    <col min="15111" max="15111" width="17.85546875" style="2" customWidth="1"/>
    <col min="15112" max="15360" width="9.140625" style="2"/>
    <col min="15361" max="15361" width="4.85546875" style="2" customWidth="1"/>
    <col min="15362" max="15362" width="52.140625" style="2" customWidth="1"/>
    <col min="15363" max="15363" width="7.5703125" style="2" customWidth="1"/>
    <col min="15364" max="15364" width="6.28515625" style="2" customWidth="1"/>
    <col min="15365" max="15365" width="10.42578125" style="2" customWidth="1"/>
    <col min="15366" max="15366" width="12.28515625" style="2" customWidth="1"/>
    <col min="15367" max="15367" width="17.85546875" style="2" customWidth="1"/>
    <col min="15368" max="15616" width="9.140625" style="2"/>
    <col min="15617" max="15617" width="4.85546875" style="2" customWidth="1"/>
    <col min="15618" max="15618" width="52.140625" style="2" customWidth="1"/>
    <col min="15619" max="15619" width="7.5703125" style="2" customWidth="1"/>
    <col min="15620" max="15620" width="6.28515625" style="2" customWidth="1"/>
    <col min="15621" max="15621" width="10.42578125" style="2" customWidth="1"/>
    <col min="15622" max="15622" width="12.28515625" style="2" customWidth="1"/>
    <col min="15623" max="15623" width="17.85546875" style="2" customWidth="1"/>
    <col min="15624" max="15872" width="9.140625" style="2"/>
    <col min="15873" max="15873" width="4.85546875" style="2" customWidth="1"/>
    <col min="15874" max="15874" width="52.140625" style="2" customWidth="1"/>
    <col min="15875" max="15875" width="7.5703125" style="2" customWidth="1"/>
    <col min="15876" max="15876" width="6.28515625" style="2" customWidth="1"/>
    <col min="15877" max="15877" width="10.42578125" style="2" customWidth="1"/>
    <col min="15878" max="15878" width="12.28515625" style="2" customWidth="1"/>
    <col min="15879" max="15879" width="17.85546875" style="2" customWidth="1"/>
    <col min="15880" max="16128" width="9.140625" style="2"/>
    <col min="16129" max="16129" width="4.85546875" style="2" customWidth="1"/>
    <col min="16130" max="16130" width="52.140625" style="2" customWidth="1"/>
    <col min="16131" max="16131" width="7.5703125" style="2" customWidth="1"/>
    <col min="16132" max="16132" width="6.28515625" style="2" customWidth="1"/>
    <col min="16133" max="16133" width="10.42578125" style="2" customWidth="1"/>
    <col min="16134" max="16134" width="12.28515625" style="2" customWidth="1"/>
    <col min="16135" max="16135" width="17.85546875" style="2" customWidth="1"/>
    <col min="16136" max="16384" width="9.140625" style="2"/>
  </cols>
  <sheetData>
    <row r="1" spans="1:256" s="51" customFormat="1" ht="15" x14ac:dyDescent="0.25">
      <c r="B1" s="51" t="s">
        <v>320</v>
      </c>
      <c r="E1" s="186"/>
    </row>
    <row r="2" spans="1:256" s="51" customFormat="1" ht="15" x14ac:dyDescent="0.25">
      <c r="B2" s="66" t="s">
        <v>57</v>
      </c>
      <c r="C2" s="67"/>
      <c r="D2" s="129"/>
      <c r="E2" s="187"/>
      <c r="F2" s="68"/>
    </row>
    <row r="3" spans="1:256" s="51" customFormat="1" ht="15.75" x14ac:dyDescent="0.25">
      <c r="B3" s="176" t="s">
        <v>313</v>
      </c>
      <c r="C3" s="67"/>
      <c r="D3" s="129"/>
      <c r="E3" s="187"/>
      <c r="F3" s="68"/>
    </row>
    <row r="4" spans="1:256" s="51" customFormat="1" ht="15.75" x14ac:dyDescent="0.25">
      <c r="B4" s="177" t="s">
        <v>314</v>
      </c>
      <c r="E4" s="186"/>
    </row>
    <row r="5" spans="1:256" s="51" customFormat="1" ht="47.25" x14ac:dyDescent="0.25">
      <c r="B5" s="177" t="s">
        <v>315</v>
      </c>
      <c r="E5" s="186"/>
    </row>
    <row r="6" spans="1:256" s="51" customFormat="1" ht="31.5" x14ac:dyDescent="0.25">
      <c r="B6" s="177" t="s">
        <v>316</v>
      </c>
      <c r="E6" s="186"/>
    </row>
    <row r="7" spans="1:256" ht="31.5" x14ac:dyDescent="0.25">
      <c r="B7" s="177" t="s">
        <v>317</v>
      </c>
      <c r="G7" s="73"/>
      <c r="H7" s="71"/>
    </row>
    <row r="8" spans="1:256" ht="31.5" x14ac:dyDescent="0.25">
      <c r="B8" s="177" t="s">
        <v>318</v>
      </c>
      <c r="G8" s="73"/>
      <c r="H8" s="71"/>
    </row>
    <row r="9" spans="1:256" ht="47.25" x14ac:dyDescent="0.25">
      <c r="B9" s="177" t="s">
        <v>319</v>
      </c>
      <c r="G9" s="73"/>
      <c r="H9" s="71"/>
    </row>
    <row r="10" spans="1:256" s="79" customFormat="1" x14ac:dyDescent="0.2">
      <c r="E10" s="189"/>
      <c r="G10" s="78"/>
      <c r="H10" s="76"/>
      <c r="IO10" s="2"/>
      <c r="IP10" s="2"/>
      <c r="IQ10" s="2"/>
      <c r="IR10" s="2"/>
      <c r="IS10" s="2"/>
      <c r="IT10" s="2"/>
      <c r="IU10" s="2"/>
      <c r="IV10" s="2"/>
    </row>
    <row r="11" spans="1:256" ht="15" x14ac:dyDescent="0.25">
      <c r="A11" s="51" t="s">
        <v>51</v>
      </c>
      <c r="B11" s="66" t="s">
        <v>52</v>
      </c>
      <c r="C11" s="67" t="s">
        <v>53</v>
      </c>
      <c r="D11" s="129" t="s">
        <v>54</v>
      </c>
      <c r="E11" s="187" t="s">
        <v>55</v>
      </c>
      <c r="F11" s="68" t="s">
        <v>56</v>
      </c>
      <c r="G11" s="2"/>
      <c r="H11" s="54"/>
    </row>
    <row r="12" spans="1:256" x14ac:dyDescent="0.2">
      <c r="A12" s="2"/>
      <c r="B12" s="2"/>
      <c r="C12" s="2"/>
      <c r="D12" s="2"/>
      <c r="E12" s="190"/>
      <c r="F12" s="2"/>
      <c r="G12" s="2"/>
      <c r="H12" s="54"/>
    </row>
    <row r="13" spans="1:256" ht="15" x14ac:dyDescent="0.2">
      <c r="A13" s="69">
        <v>4</v>
      </c>
      <c r="B13" s="70" t="s">
        <v>58</v>
      </c>
      <c r="C13" s="89"/>
      <c r="D13" s="130"/>
      <c r="E13" s="191"/>
      <c r="F13" s="72"/>
      <c r="G13" s="2"/>
      <c r="H13" s="54"/>
    </row>
    <row r="14" spans="1:256" ht="15" x14ac:dyDescent="0.2">
      <c r="A14" s="69"/>
      <c r="B14" s="70" t="s">
        <v>59</v>
      </c>
      <c r="C14" s="89"/>
      <c r="D14" s="130"/>
      <c r="E14" s="191"/>
      <c r="F14" s="72"/>
      <c r="G14" s="2"/>
      <c r="H14" s="54"/>
    </row>
    <row r="15" spans="1:256" ht="15" x14ac:dyDescent="0.2">
      <c r="A15" s="69"/>
      <c r="B15" s="70"/>
      <c r="C15" s="89"/>
      <c r="D15" s="130"/>
      <c r="E15" s="191"/>
      <c r="F15" s="72"/>
      <c r="G15" s="2"/>
      <c r="H15" s="54"/>
    </row>
    <row r="16" spans="1:256" ht="57" x14ac:dyDescent="0.2">
      <c r="A16" s="74">
        <f>+$A$13+COUNT(A$14:A15)*0.01+0.01</f>
        <v>4.01</v>
      </c>
      <c r="B16" s="75" t="s">
        <v>60</v>
      </c>
      <c r="C16" s="90">
        <v>1</v>
      </c>
      <c r="D16" s="131" t="s">
        <v>61</v>
      </c>
      <c r="E16" s="192"/>
      <c r="F16" s="77">
        <f t="shared" ref="F16:F35" si="0">C16*E16</f>
        <v>0</v>
      </c>
      <c r="G16" s="83"/>
    </row>
    <row r="17" spans="1:6" ht="71.25" x14ac:dyDescent="0.2">
      <c r="A17" s="74">
        <f>+$A$13+COUNT(A$14:A16)*0.01+0.01</f>
        <v>4.0199999999999996</v>
      </c>
      <c r="B17" s="80" t="s">
        <v>308</v>
      </c>
      <c r="C17" s="86">
        <v>1</v>
      </c>
      <c r="D17" s="132" t="s">
        <v>61</v>
      </c>
      <c r="E17" s="192"/>
      <c r="F17" s="77">
        <f t="shared" si="0"/>
        <v>0</v>
      </c>
    </row>
    <row r="18" spans="1:6" ht="57" x14ac:dyDescent="0.2">
      <c r="A18" s="74">
        <f>+$A$13+COUNT(A$14:A17)*0.01+0.01</f>
        <v>4.0299999999999994</v>
      </c>
      <c r="B18" s="80" t="s">
        <v>309</v>
      </c>
      <c r="C18" s="86">
        <v>2</v>
      </c>
      <c r="D18" s="132" t="s">
        <v>61</v>
      </c>
      <c r="E18" s="192"/>
      <c r="F18" s="77">
        <f t="shared" si="0"/>
        <v>0</v>
      </c>
    </row>
    <row r="19" spans="1:6" x14ac:dyDescent="0.2">
      <c r="A19" s="74">
        <f>+$A$13+COUNT(A$14:A18)*0.01+0.01</f>
        <v>4.04</v>
      </c>
      <c r="B19" s="75" t="s">
        <v>62</v>
      </c>
      <c r="C19" s="90">
        <v>1</v>
      </c>
      <c r="D19" s="131" t="s">
        <v>61</v>
      </c>
      <c r="E19" s="192"/>
      <c r="F19" s="77">
        <f t="shared" si="0"/>
        <v>0</v>
      </c>
    </row>
    <row r="20" spans="1:6" ht="42.75" x14ac:dyDescent="0.2">
      <c r="A20" s="74">
        <f>+$A$13+COUNT(A$14:A19)*0.01+0.01</f>
        <v>4.05</v>
      </c>
      <c r="B20" s="75" t="s">
        <v>63</v>
      </c>
      <c r="C20" s="90">
        <v>2</v>
      </c>
      <c r="D20" s="131" t="s">
        <v>61</v>
      </c>
      <c r="E20" s="192"/>
      <c r="F20" s="77">
        <f t="shared" si="0"/>
        <v>0</v>
      </c>
    </row>
    <row r="21" spans="1:6" ht="99.75" x14ac:dyDescent="0.2">
      <c r="A21" s="74">
        <f>+$A$13+COUNT(A$14:A20)*0.01+0.01</f>
        <v>4.0599999999999996</v>
      </c>
      <c r="B21" s="81" t="s">
        <v>64</v>
      </c>
      <c r="C21" s="86">
        <v>8</v>
      </c>
      <c r="D21" s="132" t="s">
        <v>65</v>
      </c>
      <c r="E21" s="192"/>
      <c r="F21" s="77">
        <f t="shared" si="0"/>
        <v>0</v>
      </c>
    </row>
    <row r="22" spans="1:6" ht="57" x14ac:dyDescent="0.2">
      <c r="A22" s="74">
        <f>+$A$13+COUNT(A$14:A21)*0.01+0.01</f>
        <v>4.0699999999999994</v>
      </c>
      <c r="B22" s="60" t="s">
        <v>66</v>
      </c>
      <c r="C22" s="86">
        <v>8</v>
      </c>
      <c r="D22" s="132" t="s">
        <v>61</v>
      </c>
      <c r="E22" s="192"/>
      <c r="F22" s="77">
        <f t="shared" si="0"/>
        <v>0</v>
      </c>
    </row>
    <row r="23" spans="1:6" ht="42.75" x14ac:dyDescent="0.2">
      <c r="A23" s="74">
        <f>+$A$13+COUNT(A$14:A22)*0.01+0.01</f>
        <v>4.08</v>
      </c>
      <c r="B23" s="81" t="s">
        <v>67</v>
      </c>
      <c r="C23" s="86">
        <v>8</v>
      </c>
      <c r="D23" s="132" t="s">
        <v>61</v>
      </c>
      <c r="E23" s="192"/>
      <c r="F23" s="77">
        <f>C23*E23</f>
        <v>0</v>
      </c>
    </row>
    <row r="24" spans="1:6" ht="57" x14ac:dyDescent="0.2">
      <c r="A24" s="74">
        <f>+$A$13+COUNT(A$14:A23)*0.01+0.01</f>
        <v>4.09</v>
      </c>
      <c r="B24" s="81" t="s">
        <v>310</v>
      </c>
      <c r="C24" s="86">
        <v>8</v>
      </c>
      <c r="D24" s="132" t="s">
        <v>61</v>
      </c>
      <c r="E24" s="192"/>
      <c r="F24" s="77">
        <f>C24*E24</f>
        <v>0</v>
      </c>
    </row>
    <row r="25" spans="1:6" x14ac:dyDescent="0.2">
      <c r="A25" s="74">
        <f>+$A$13+COUNT(A$14:A24)*0.01+0.01</f>
        <v>4.0999999999999996</v>
      </c>
      <c r="B25" s="81" t="s">
        <v>68</v>
      </c>
      <c r="E25" s="192"/>
      <c r="F25" s="77">
        <f t="shared" si="0"/>
        <v>0</v>
      </c>
    </row>
    <row r="26" spans="1:6" x14ac:dyDescent="0.2">
      <c r="A26" s="82" t="s">
        <v>69</v>
      </c>
      <c r="B26" s="52" t="s">
        <v>70</v>
      </c>
      <c r="C26" s="86">
        <v>380</v>
      </c>
      <c r="D26" s="132" t="s">
        <v>5</v>
      </c>
      <c r="E26" s="192"/>
      <c r="F26" s="77">
        <f t="shared" si="0"/>
        <v>0</v>
      </c>
    </row>
    <row r="27" spans="1:6" x14ac:dyDescent="0.2">
      <c r="A27" s="82" t="s">
        <v>69</v>
      </c>
      <c r="B27" s="52" t="s">
        <v>71</v>
      </c>
      <c r="C27" s="86">
        <v>80</v>
      </c>
      <c r="D27" s="132" t="s">
        <v>5</v>
      </c>
      <c r="E27" s="192"/>
      <c r="F27" s="77">
        <f t="shared" si="0"/>
        <v>0</v>
      </c>
    </row>
    <row r="28" spans="1:6" ht="71.25" x14ac:dyDescent="0.2">
      <c r="A28" s="74">
        <f>+$A$13+COUNT(A$14:A27)*0.01+0.01</f>
        <v>4.1099999999999994</v>
      </c>
      <c r="B28" s="81" t="s">
        <v>72</v>
      </c>
      <c r="C28" s="86">
        <v>245</v>
      </c>
      <c r="D28" s="132" t="s">
        <v>5</v>
      </c>
      <c r="E28" s="192"/>
      <c r="F28" s="77">
        <f t="shared" si="0"/>
        <v>0</v>
      </c>
    </row>
    <row r="29" spans="1:6" ht="42.75" x14ac:dyDescent="0.2">
      <c r="A29" s="74">
        <f>+$A$13+COUNT(A$14:A28)*0.01+0.01</f>
        <v>4.12</v>
      </c>
      <c r="B29" s="81" t="s">
        <v>73</v>
      </c>
      <c r="C29" s="86">
        <v>65</v>
      </c>
      <c r="D29" s="132" t="s">
        <v>5</v>
      </c>
      <c r="E29" s="192"/>
      <c r="F29" s="77">
        <f t="shared" si="0"/>
        <v>0</v>
      </c>
    </row>
    <row r="30" spans="1:6" ht="71.25" x14ac:dyDescent="0.2">
      <c r="A30" s="74">
        <f>+$A$13+COUNT(A$14:A29)*0.01+0.01</f>
        <v>4.13</v>
      </c>
      <c r="B30" s="81" t="s">
        <v>74</v>
      </c>
      <c r="C30" s="86">
        <v>8</v>
      </c>
      <c r="D30" s="132" t="s">
        <v>13</v>
      </c>
      <c r="E30" s="192"/>
      <c r="F30" s="77">
        <f t="shared" si="0"/>
        <v>0</v>
      </c>
    </row>
    <row r="31" spans="1:6" ht="28.5" x14ac:dyDescent="0.2">
      <c r="A31" s="74">
        <f>+$A$13+COUNT(A$14:A30)*0.01+0.01</f>
        <v>4.1399999999999997</v>
      </c>
      <c r="B31" s="60" t="s">
        <v>75</v>
      </c>
      <c r="C31" s="86">
        <v>245</v>
      </c>
      <c r="D31" s="132" t="s">
        <v>5</v>
      </c>
      <c r="E31" s="192"/>
      <c r="F31" s="77">
        <f t="shared" si="0"/>
        <v>0</v>
      </c>
    </row>
    <row r="32" spans="1:6" x14ac:dyDescent="0.2">
      <c r="A32" s="74">
        <f>+$A$13+COUNT(A$14:A31)*0.01+0.01</f>
        <v>4.1499999999999995</v>
      </c>
      <c r="B32" s="60" t="s">
        <v>76</v>
      </c>
      <c r="C32" s="86">
        <v>22</v>
      </c>
      <c r="D32" s="132" t="s">
        <v>13</v>
      </c>
      <c r="E32" s="192"/>
      <c r="F32" s="77">
        <f t="shared" si="0"/>
        <v>0</v>
      </c>
    </row>
    <row r="33" spans="1:6" ht="28.5" x14ac:dyDescent="0.2">
      <c r="A33" s="74">
        <f>+$A$13+COUNT(A$14:A32)*0.01+0.01</f>
        <v>4.16</v>
      </c>
      <c r="B33" s="60" t="s">
        <v>77</v>
      </c>
      <c r="C33" s="86">
        <v>8</v>
      </c>
      <c r="D33" s="132" t="s">
        <v>13</v>
      </c>
      <c r="E33" s="192"/>
      <c r="F33" s="77">
        <f>C33*E33</f>
        <v>0</v>
      </c>
    </row>
    <row r="34" spans="1:6" x14ac:dyDescent="0.2">
      <c r="A34" s="74">
        <f>+$A$13+COUNT(A$14:A33)*0.01+0.01</f>
        <v>4.17</v>
      </c>
      <c r="B34" s="60" t="s">
        <v>78</v>
      </c>
      <c r="C34" s="86">
        <v>245</v>
      </c>
      <c r="D34" s="132" t="s">
        <v>5</v>
      </c>
      <c r="E34" s="192"/>
      <c r="F34" s="77">
        <f t="shared" si="0"/>
        <v>0</v>
      </c>
    </row>
    <row r="35" spans="1:6" ht="42.75" x14ac:dyDescent="0.2">
      <c r="A35" s="74">
        <f>+$A$13+COUNT(A$14:A34)*0.01+0.01</f>
        <v>4.18</v>
      </c>
      <c r="B35" s="60" t="s">
        <v>325</v>
      </c>
      <c r="C35" s="86">
        <v>1</v>
      </c>
      <c r="D35" s="132" t="s">
        <v>13</v>
      </c>
      <c r="E35" s="192"/>
      <c r="F35" s="77">
        <f t="shared" si="0"/>
        <v>0</v>
      </c>
    </row>
    <row r="36" spans="1:6" ht="15" x14ac:dyDescent="0.2">
      <c r="A36" s="84"/>
      <c r="B36" s="70" t="s">
        <v>79</v>
      </c>
      <c r="C36" s="89"/>
      <c r="D36" s="130"/>
      <c r="E36" s="192"/>
      <c r="F36" s="85">
        <f>SUM(F16:F35)</f>
        <v>0</v>
      </c>
    </row>
    <row r="37" spans="1:6" x14ac:dyDescent="0.2">
      <c r="E37" s="192"/>
    </row>
    <row r="38" spans="1:6" x14ac:dyDescent="0.2">
      <c r="E38" s="192"/>
    </row>
    <row r="39" spans="1:6" x14ac:dyDescent="0.2">
      <c r="E39" s="192"/>
    </row>
    <row r="40" spans="1:6" x14ac:dyDescent="0.2">
      <c r="E40" s="192"/>
    </row>
    <row r="41" spans="1:6" x14ac:dyDescent="0.2">
      <c r="E41" s="192"/>
    </row>
    <row r="42" spans="1:6" x14ac:dyDescent="0.2">
      <c r="E42" s="192"/>
    </row>
    <row r="43" spans="1:6" x14ac:dyDescent="0.2">
      <c r="E43" s="192"/>
    </row>
    <row r="44" spans="1:6" x14ac:dyDescent="0.2">
      <c r="E44" s="192"/>
    </row>
    <row r="45" spans="1:6" x14ac:dyDescent="0.2">
      <c r="E45" s="192"/>
    </row>
    <row r="46" spans="1:6" x14ac:dyDescent="0.2">
      <c r="E46" s="192"/>
    </row>
    <row r="47" spans="1:6" x14ac:dyDescent="0.2">
      <c r="E47" s="192"/>
    </row>
    <row r="48" spans="1:6" x14ac:dyDescent="0.2">
      <c r="E48" s="192"/>
    </row>
    <row r="49" spans="5:5" x14ac:dyDescent="0.2">
      <c r="E49" s="192"/>
    </row>
    <row r="50" spans="5:5" x14ac:dyDescent="0.2">
      <c r="E50" s="192"/>
    </row>
    <row r="51" spans="5:5" x14ac:dyDescent="0.2">
      <c r="E51" s="192"/>
    </row>
    <row r="52" spans="5:5" x14ac:dyDescent="0.2">
      <c r="E52" s="192"/>
    </row>
    <row r="53" spans="5:5" x14ac:dyDescent="0.2">
      <c r="E53" s="192"/>
    </row>
    <row r="54" spans="5:5" x14ac:dyDescent="0.2">
      <c r="E54" s="192"/>
    </row>
    <row r="55" spans="5:5" x14ac:dyDescent="0.2">
      <c r="E55" s="192"/>
    </row>
    <row r="56" spans="5:5" x14ac:dyDescent="0.2">
      <c r="E56" s="192"/>
    </row>
    <row r="57" spans="5:5" x14ac:dyDescent="0.2">
      <c r="E57" s="192"/>
    </row>
    <row r="58" spans="5:5" x14ac:dyDescent="0.2">
      <c r="E58" s="192"/>
    </row>
    <row r="59" spans="5:5" x14ac:dyDescent="0.2">
      <c r="E59" s="192"/>
    </row>
    <row r="60" spans="5:5" x14ac:dyDescent="0.2">
      <c r="E60" s="192"/>
    </row>
    <row r="61" spans="5:5" x14ac:dyDescent="0.2">
      <c r="E61" s="192"/>
    </row>
    <row r="62" spans="5:5" x14ac:dyDescent="0.2">
      <c r="E62" s="192"/>
    </row>
    <row r="63" spans="5:5" x14ac:dyDescent="0.2">
      <c r="E63" s="192"/>
    </row>
    <row r="64" spans="5:5" x14ac:dyDescent="0.2">
      <c r="E64" s="192"/>
    </row>
    <row r="65" spans="5:5" x14ac:dyDescent="0.2">
      <c r="E65" s="192"/>
    </row>
    <row r="66" spans="5:5" x14ac:dyDescent="0.2">
      <c r="E66" s="192"/>
    </row>
    <row r="67" spans="5:5" x14ac:dyDescent="0.2">
      <c r="E67" s="192"/>
    </row>
    <row r="68" spans="5:5" x14ac:dyDescent="0.2">
      <c r="E68" s="192"/>
    </row>
    <row r="69" spans="5:5" x14ac:dyDescent="0.2">
      <c r="E69" s="192"/>
    </row>
    <row r="70" spans="5:5" x14ac:dyDescent="0.2">
      <c r="E70" s="192"/>
    </row>
    <row r="71" spans="5:5" x14ac:dyDescent="0.2">
      <c r="E71" s="192"/>
    </row>
    <row r="72" spans="5:5" x14ac:dyDescent="0.2">
      <c r="E72" s="192"/>
    </row>
    <row r="73" spans="5:5" x14ac:dyDescent="0.2">
      <c r="E73" s="192"/>
    </row>
    <row r="74" spans="5:5" x14ac:dyDescent="0.2">
      <c r="E74" s="192"/>
    </row>
    <row r="75" spans="5:5" x14ac:dyDescent="0.2">
      <c r="E75" s="192"/>
    </row>
    <row r="76" spans="5:5" x14ac:dyDescent="0.2">
      <c r="E76" s="192"/>
    </row>
    <row r="77" spans="5:5" x14ac:dyDescent="0.2">
      <c r="E77" s="192"/>
    </row>
    <row r="78" spans="5:5" x14ac:dyDescent="0.2">
      <c r="E78" s="192"/>
    </row>
    <row r="79" spans="5:5" x14ac:dyDescent="0.2">
      <c r="E79" s="192"/>
    </row>
    <row r="80" spans="5:5" x14ac:dyDescent="0.2">
      <c r="E80" s="192"/>
    </row>
    <row r="81" spans="5:5" x14ac:dyDescent="0.2">
      <c r="E81" s="192"/>
    </row>
    <row r="82" spans="5:5" x14ac:dyDescent="0.2">
      <c r="E82" s="192"/>
    </row>
    <row r="83" spans="5:5" x14ac:dyDescent="0.2">
      <c r="E83" s="192"/>
    </row>
    <row r="84" spans="5:5" x14ac:dyDescent="0.2">
      <c r="E84" s="192"/>
    </row>
    <row r="85" spans="5:5" x14ac:dyDescent="0.2">
      <c r="E85" s="192"/>
    </row>
    <row r="86" spans="5:5" x14ac:dyDescent="0.2">
      <c r="E86" s="192"/>
    </row>
    <row r="87" spans="5:5" x14ac:dyDescent="0.2">
      <c r="E87" s="192"/>
    </row>
    <row r="88" spans="5:5" x14ac:dyDescent="0.2">
      <c r="E88" s="192"/>
    </row>
    <row r="89" spans="5:5" x14ac:dyDescent="0.2">
      <c r="E89" s="192"/>
    </row>
    <row r="90" spans="5:5" x14ac:dyDescent="0.2">
      <c r="E90" s="192"/>
    </row>
    <row r="91" spans="5:5" x14ac:dyDescent="0.2">
      <c r="E91" s="192"/>
    </row>
    <row r="92" spans="5:5" x14ac:dyDescent="0.2">
      <c r="E92" s="192"/>
    </row>
    <row r="93" spans="5:5" x14ac:dyDescent="0.2">
      <c r="E93" s="192"/>
    </row>
    <row r="94" spans="5:5" x14ac:dyDescent="0.2">
      <c r="E94" s="192"/>
    </row>
    <row r="95" spans="5:5" x14ac:dyDescent="0.2">
      <c r="E95" s="192"/>
    </row>
    <row r="96" spans="5:5" x14ac:dyDescent="0.2">
      <c r="E96" s="192"/>
    </row>
    <row r="97" spans="5:5" x14ac:dyDescent="0.2">
      <c r="E97" s="192"/>
    </row>
    <row r="98" spans="5:5" x14ac:dyDescent="0.2">
      <c r="E98" s="192"/>
    </row>
    <row r="99" spans="5:5" x14ac:dyDescent="0.2">
      <c r="E99" s="192"/>
    </row>
    <row r="100" spans="5:5" x14ac:dyDescent="0.2">
      <c r="E100" s="192"/>
    </row>
    <row r="101" spans="5:5" x14ac:dyDescent="0.2">
      <c r="E101" s="192"/>
    </row>
    <row r="102" spans="5:5" x14ac:dyDescent="0.2">
      <c r="E102" s="192"/>
    </row>
    <row r="103" spans="5:5" x14ac:dyDescent="0.2">
      <c r="E103" s="192"/>
    </row>
    <row r="104" spans="5:5" x14ac:dyDescent="0.2">
      <c r="E104" s="192"/>
    </row>
    <row r="105" spans="5:5" x14ac:dyDescent="0.2">
      <c r="E105" s="192"/>
    </row>
    <row r="106" spans="5:5" x14ac:dyDescent="0.2">
      <c r="E106" s="192"/>
    </row>
    <row r="107" spans="5:5" x14ac:dyDescent="0.2">
      <c r="E107" s="192"/>
    </row>
    <row r="108" spans="5:5" x14ac:dyDescent="0.2">
      <c r="E108" s="192"/>
    </row>
    <row r="109" spans="5:5" x14ac:dyDescent="0.2">
      <c r="E109" s="192"/>
    </row>
    <row r="110" spans="5:5" x14ac:dyDescent="0.2">
      <c r="E110" s="192"/>
    </row>
    <row r="111" spans="5:5" x14ac:dyDescent="0.2">
      <c r="E111" s="192"/>
    </row>
    <row r="112" spans="5:5" x14ac:dyDescent="0.2">
      <c r="E112" s="192"/>
    </row>
    <row r="113" spans="5:5" x14ac:dyDescent="0.2">
      <c r="E113" s="192"/>
    </row>
    <row r="114" spans="5:5" x14ac:dyDescent="0.2">
      <c r="E114" s="192"/>
    </row>
    <row r="115" spans="5:5" x14ac:dyDescent="0.2">
      <c r="E115" s="192"/>
    </row>
    <row r="116" spans="5:5" x14ac:dyDescent="0.2">
      <c r="E116" s="192"/>
    </row>
    <row r="117" spans="5:5" x14ac:dyDescent="0.2">
      <c r="E117" s="192"/>
    </row>
    <row r="118" spans="5:5" x14ac:dyDescent="0.2">
      <c r="E118" s="192"/>
    </row>
    <row r="119" spans="5:5" x14ac:dyDescent="0.2">
      <c r="E119" s="192"/>
    </row>
    <row r="120" spans="5:5" x14ac:dyDescent="0.2">
      <c r="E120" s="192"/>
    </row>
    <row r="121" spans="5:5" x14ac:dyDescent="0.2">
      <c r="E121" s="192"/>
    </row>
    <row r="122" spans="5:5" x14ac:dyDescent="0.2">
      <c r="E122" s="192"/>
    </row>
    <row r="123" spans="5:5" x14ac:dyDescent="0.2">
      <c r="E123" s="192"/>
    </row>
    <row r="124" spans="5:5" x14ac:dyDescent="0.2">
      <c r="E124" s="192"/>
    </row>
    <row r="125" spans="5:5" x14ac:dyDescent="0.2">
      <c r="E125" s="192"/>
    </row>
    <row r="126" spans="5:5" x14ac:dyDescent="0.2">
      <c r="E126" s="192"/>
    </row>
    <row r="127" spans="5:5" x14ac:dyDescent="0.2">
      <c r="E127" s="192"/>
    </row>
    <row r="128" spans="5:5" x14ac:dyDescent="0.2">
      <c r="E128" s="192"/>
    </row>
    <row r="129" spans="5:5" x14ac:dyDescent="0.2">
      <c r="E129" s="192"/>
    </row>
    <row r="130" spans="5:5" x14ac:dyDescent="0.2">
      <c r="E130" s="192"/>
    </row>
    <row r="131" spans="5:5" x14ac:dyDescent="0.2">
      <c r="E131" s="192"/>
    </row>
    <row r="132" spans="5:5" x14ac:dyDescent="0.2">
      <c r="E132" s="192"/>
    </row>
    <row r="133" spans="5:5" x14ac:dyDescent="0.2">
      <c r="E133" s="192"/>
    </row>
    <row r="134" spans="5:5" x14ac:dyDescent="0.2">
      <c r="E134" s="192"/>
    </row>
    <row r="135" spans="5:5" x14ac:dyDescent="0.2">
      <c r="E135" s="192"/>
    </row>
    <row r="136" spans="5:5" x14ac:dyDescent="0.2">
      <c r="E136" s="192"/>
    </row>
    <row r="137" spans="5:5" x14ac:dyDescent="0.2">
      <c r="E137" s="192"/>
    </row>
    <row r="138" spans="5:5" x14ac:dyDescent="0.2">
      <c r="E138" s="192"/>
    </row>
    <row r="139" spans="5:5" x14ac:dyDescent="0.2">
      <c r="E139" s="192"/>
    </row>
    <row r="140" spans="5:5" x14ac:dyDescent="0.2">
      <c r="E140" s="192"/>
    </row>
    <row r="141" spans="5:5" x14ac:dyDescent="0.2">
      <c r="E141" s="192"/>
    </row>
    <row r="142" spans="5:5" x14ac:dyDescent="0.2">
      <c r="E142" s="192"/>
    </row>
    <row r="143" spans="5:5" x14ac:dyDescent="0.2">
      <c r="E143" s="192"/>
    </row>
    <row r="144" spans="5:5" x14ac:dyDescent="0.2">
      <c r="E144" s="192"/>
    </row>
    <row r="145" spans="5:5" x14ac:dyDescent="0.2">
      <c r="E145" s="192"/>
    </row>
    <row r="146" spans="5:5" x14ac:dyDescent="0.2">
      <c r="E146" s="192"/>
    </row>
    <row r="147" spans="5:5" x14ac:dyDescent="0.2">
      <c r="E147" s="192"/>
    </row>
    <row r="148" spans="5:5" x14ac:dyDescent="0.2">
      <c r="E148" s="192"/>
    </row>
    <row r="149" spans="5:5" x14ac:dyDescent="0.2">
      <c r="E149" s="192"/>
    </row>
    <row r="150" spans="5:5" x14ac:dyDescent="0.2">
      <c r="E150" s="192"/>
    </row>
    <row r="151" spans="5:5" x14ac:dyDescent="0.2">
      <c r="E151" s="192"/>
    </row>
    <row r="152" spans="5:5" x14ac:dyDescent="0.2">
      <c r="E152" s="192"/>
    </row>
    <row r="153" spans="5:5" x14ac:dyDescent="0.2">
      <c r="E153" s="192"/>
    </row>
    <row r="154" spans="5:5" x14ac:dyDescent="0.2">
      <c r="E154" s="192"/>
    </row>
    <row r="155" spans="5:5" x14ac:dyDescent="0.2">
      <c r="E155" s="192"/>
    </row>
    <row r="156" spans="5:5" x14ac:dyDescent="0.2">
      <c r="E156" s="192"/>
    </row>
    <row r="157" spans="5:5" x14ac:dyDescent="0.2">
      <c r="E157" s="192"/>
    </row>
    <row r="158" spans="5:5" x14ac:dyDescent="0.2">
      <c r="E158" s="192"/>
    </row>
    <row r="159" spans="5:5" x14ac:dyDescent="0.2">
      <c r="E159" s="192"/>
    </row>
    <row r="160" spans="5:5" x14ac:dyDescent="0.2">
      <c r="E160" s="192"/>
    </row>
    <row r="161" spans="5:5" x14ac:dyDescent="0.2">
      <c r="E161" s="192"/>
    </row>
    <row r="162" spans="5:5" x14ac:dyDescent="0.2">
      <c r="E162" s="192"/>
    </row>
    <row r="163" spans="5:5" x14ac:dyDescent="0.2">
      <c r="E163" s="192"/>
    </row>
    <row r="164" spans="5:5" x14ac:dyDescent="0.2">
      <c r="E164" s="192"/>
    </row>
    <row r="165" spans="5:5" x14ac:dyDescent="0.2">
      <c r="E165" s="192"/>
    </row>
    <row r="166" spans="5:5" x14ac:dyDescent="0.2">
      <c r="E166" s="192"/>
    </row>
    <row r="167" spans="5:5" x14ac:dyDescent="0.2">
      <c r="E167" s="192"/>
    </row>
    <row r="168" spans="5:5" x14ac:dyDescent="0.2">
      <c r="E168" s="192"/>
    </row>
    <row r="169" spans="5:5" x14ac:dyDescent="0.2">
      <c r="E169" s="192"/>
    </row>
    <row r="170" spans="5:5" x14ac:dyDescent="0.2">
      <c r="E170" s="192"/>
    </row>
    <row r="171" spans="5:5" x14ac:dyDescent="0.2">
      <c r="E171" s="192"/>
    </row>
    <row r="172" spans="5:5" x14ac:dyDescent="0.2">
      <c r="E172" s="192"/>
    </row>
    <row r="173" spans="5:5" x14ac:dyDescent="0.2">
      <c r="E173" s="192"/>
    </row>
    <row r="174" spans="5:5" x14ac:dyDescent="0.2">
      <c r="E174" s="192"/>
    </row>
    <row r="175" spans="5:5" x14ac:dyDescent="0.2">
      <c r="E175" s="192"/>
    </row>
    <row r="176" spans="5:5" x14ac:dyDescent="0.2">
      <c r="E176" s="192"/>
    </row>
    <row r="177" spans="5:5" x14ac:dyDescent="0.2">
      <c r="E177" s="192"/>
    </row>
    <row r="178" spans="5:5" x14ac:dyDescent="0.2">
      <c r="E178" s="192"/>
    </row>
    <row r="179" spans="5:5" x14ac:dyDescent="0.2">
      <c r="E179" s="192"/>
    </row>
    <row r="180" spans="5:5" x14ac:dyDescent="0.2">
      <c r="E180" s="192"/>
    </row>
    <row r="181" spans="5:5" x14ac:dyDescent="0.2">
      <c r="E181" s="192"/>
    </row>
    <row r="182" spans="5:5" x14ac:dyDescent="0.2">
      <c r="E182" s="192"/>
    </row>
    <row r="183" spans="5:5" x14ac:dyDescent="0.2">
      <c r="E183" s="192"/>
    </row>
    <row r="184" spans="5:5" x14ac:dyDescent="0.2">
      <c r="E184" s="192"/>
    </row>
    <row r="185" spans="5:5" x14ac:dyDescent="0.2">
      <c r="E185" s="192"/>
    </row>
    <row r="186" spans="5:5" x14ac:dyDescent="0.2">
      <c r="E186" s="192"/>
    </row>
    <row r="187" spans="5:5" x14ac:dyDescent="0.2">
      <c r="E187" s="192"/>
    </row>
    <row r="188" spans="5:5" x14ac:dyDescent="0.2">
      <c r="E188" s="192"/>
    </row>
    <row r="189" spans="5:5" x14ac:dyDescent="0.2">
      <c r="E189" s="192"/>
    </row>
    <row r="190" spans="5:5" x14ac:dyDescent="0.2">
      <c r="E190" s="192"/>
    </row>
    <row r="191" spans="5:5" x14ac:dyDescent="0.2">
      <c r="E191" s="192"/>
    </row>
    <row r="192" spans="5:5" x14ac:dyDescent="0.2">
      <c r="E192" s="192"/>
    </row>
    <row r="193" spans="5:5" x14ac:dyDescent="0.2">
      <c r="E193" s="192"/>
    </row>
    <row r="194" spans="5:5" x14ac:dyDescent="0.2">
      <c r="E194" s="192"/>
    </row>
    <row r="195" spans="5:5" x14ac:dyDescent="0.2">
      <c r="E195" s="192"/>
    </row>
    <row r="196" spans="5:5" x14ac:dyDescent="0.2">
      <c r="E196" s="192"/>
    </row>
    <row r="197" spans="5:5" x14ac:dyDescent="0.2">
      <c r="E197" s="192"/>
    </row>
    <row r="198" spans="5:5" x14ac:dyDescent="0.2">
      <c r="E198" s="192"/>
    </row>
    <row r="199" spans="5:5" x14ac:dyDescent="0.2">
      <c r="E199" s="192"/>
    </row>
    <row r="200" spans="5:5" x14ac:dyDescent="0.2">
      <c r="E200" s="192"/>
    </row>
    <row r="201" spans="5:5" x14ac:dyDescent="0.2">
      <c r="E201" s="192"/>
    </row>
    <row r="202" spans="5:5" x14ac:dyDescent="0.2">
      <c r="E202" s="192"/>
    </row>
    <row r="203" spans="5:5" x14ac:dyDescent="0.2">
      <c r="E203" s="192"/>
    </row>
    <row r="204" spans="5:5" x14ac:dyDescent="0.2">
      <c r="E204" s="192"/>
    </row>
    <row r="205" spans="5:5" x14ac:dyDescent="0.2">
      <c r="E205" s="192"/>
    </row>
    <row r="206" spans="5:5" x14ac:dyDescent="0.2">
      <c r="E206" s="192"/>
    </row>
    <row r="207" spans="5:5" x14ac:dyDescent="0.2">
      <c r="E207" s="192"/>
    </row>
    <row r="208" spans="5:5" x14ac:dyDescent="0.2">
      <c r="E208" s="192"/>
    </row>
    <row r="209" spans="5:5" x14ac:dyDescent="0.2">
      <c r="E209" s="192"/>
    </row>
    <row r="210" spans="5:5" x14ac:dyDescent="0.2">
      <c r="E210" s="192"/>
    </row>
    <row r="211" spans="5:5" x14ac:dyDescent="0.2">
      <c r="E211" s="192"/>
    </row>
    <row r="212" spans="5:5" x14ac:dyDescent="0.2">
      <c r="E212" s="192"/>
    </row>
    <row r="213" spans="5:5" x14ac:dyDescent="0.2">
      <c r="E213" s="192"/>
    </row>
    <row r="214" spans="5:5" x14ac:dyDescent="0.2">
      <c r="E214" s="192"/>
    </row>
    <row r="215" spans="5:5" x14ac:dyDescent="0.2">
      <c r="E215" s="192"/>
    </row>
    <row r="216" spans="5:5" x14ac:dyDescent="0.2">
      <c r="E216" s="192"/>
    </row>
    <row r="217" spans="5:5" x14ac:dyDescent="0.2">
      <c r="E217" s="192"/>
    </row>
    <row r="218" spans="5:5" x14ac:dyDescent="0.2">
      <c r="E218" s="192"/>
    </row>
    <row r="219" spans="5:5" x14ac:dyDescent="0.2">
      <c r="E219" s="192"/>
    </row>
    <row r="220" spans="5:5" x14ac:dyDescent="0.2">
      <c r="E220" s="192"/>
    </row>
    <row r="221" spans="5:5" x14ac:dyDescent="0.2">
      <c r="E221" s="192"/>
    </row>
    <row r="222" spans="5:5" x14ac:dyDescent="0.2">
      <c r="E222" s="192"/>
    </row>
    <row r="223" spans="5:5" x14ac:dyDescent="0.2">
      <c r="E223" s="192"/>
    </row>
    <row r="224" spans="5:5" x14ac:dyDescent="0.2">
      <c r="E224" s="192"/>
    </row>
    <row r="225" spans="5:5" x14ac:dyDescent="0.2">
      <c r="E225" s="192"/>
    </row>
    <row r="226" spans="5:5" x14ac:dyDescent="0.2">
      <c r="E226" s="192"/>
    </row>
    <row r="227" spans="5:5" x14ac:dyDescent="0.2">
      <c r="E227" s="192"/>
    </row>
    <row r="228" spans="5:5" x14ac:dyDescent="0.2">
      <c r="E228" s="192"/>
    </row>
    <row r="229" spans="5:5" x14ac:dyDescent="0.2">
      <c r="E229" s="192"/>
    </row>
    <row r="230" spans="5:5" x14ac:dyDescent="0.2">
      <c r="E230" s="192"/>
    </row>
    <row r="231" spans="5:5" x14ac:dyDescent="0.2">
      <c r="E231" s="192"/>
    </row>
    <row r="232" spans="5:5" x14ac:dyDescent="0.2">
      <c r="E232" s="192"/>
    </row>
    <row r="233" spans="5:5" x14ac:dyDescent="0.2">
      <c r="E233" s="192"/>
    </row>
    <row r="234" spans="5:5" x14ac:dyDescent="0.2">
      <c r="E234" s="192"/>
    </row>
    <row r="235" spans="5:5" x14ac:dyDescent="0.2">
      <c r="E235" s="192"/>
    </row>
    <row r="236" spans="5:5" x14ac:dyDescent="0.2">
      <c r="E236" s="192"/>
    </row>
    <row r="237" spans="5:5" x14ac:dyDescent="0.2">
      <c r="E237" s="192"/>
    </row>
    <row r="238" spans="5:5" x14ac:dyDescent="0.2">
      <c r="E238" s="192"/>
    </row>
    <row r="239" spans="5:5" x14ac:dyDescent="0.2">
      <c r="E239" s="192"/>
    </row>
    <row r="240" spans="5:5" x14ac:dyDescent="0.2">
      <c r="E240" s="192"/>
    </row>
    <row r="241" spans="5:5" x14ac:dyDescent="0.2">
      <c r="E241" s="192"/>
    </row>
    <row r="242" spans="5:5" x14ac:dyDescent="0.2">
      <c r="E242" s="192"/>
    </row>
    <row r="243" spans="5:5" x14ac:dyDescent="0.2">
      <c r="E243" s="192"/>
    </row>
    <row r="244" spans="5:5" x14ac:dyDescent="0.2">
      <c r="E244" s="192"/>
    </row>
    <row r="245" spans="5:5" x14ac:dyDescent="0.2">
      <c r="E245" s="192"/>
    </row>
    <row r="246" spans="5:5" x14ac:dyDescent="0.2">
      <c r="E246" s="192"/>
    </row>
    <row r="247" spans="5:5" x14ac:dyDescent="0.2">
      <c r="E247" s="192"/>
    </row>
    <row r="248" spans="5:5" x14ac:dyDescent="0.2">
      <c r="E248" s="192"/>
    </row>
    <row r="249" spans="5:5" x14ac:dyDescent="0.2">
      <c r="E249" s="192"/>
    </row>
  </sheetData>
  <sheetProtection algorithmName="SHA-512" hashValue="WSZ463wNQLP2z9Gd6ajYKW++wgO8zZqd1Wq9huB0HC8dSXqystL2EC2Uxeud5emEwX//X1aYGtUGGsBjzqshfQ==" saltValue="ZNwqnB52RaI//wKv1kLEOg==" spinCount="100000" sheet="1" objects="1" scenarios="1"/>
  <pageMargins left="0.7" right="0.7" top="0.75" bottom="0.75" header="0.3" footer="0.3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41"/>
  <sheetViews>
    <sheetView view="pageBreakPreview" zoomScale="106" zoomScaleNormal="100" zoomScaleSheetLayoutView="106" workbookViewId="0">
      <selection activeCell="K16" sqref="K16"/>
    </sheetView>
  </sheetViews>
  <sheetFormatPr defaultColWidth="8.85546875" defaultRowHeight="14.25" x14ac:dyDescent="0.2"/>
  <cols>
    <col min="1" max="1" width="5.42578125" style="95" bestFit="1" customWidth="1"/>
    <col min="2" max="2" width="63" style="122" customWidth="1"/>
    <col min="3" max="3" width="7.5703125" style="4" bestFit="1" customWidth="1"/>
    <col min="4" max="4" width="13.7109375" style="193" customWidth="1"/>
    <col min="5" max="5" width="13.7109375" style="123" customWidth="1"/>
    <col min="6" max="6" width="9.140625" style="5" customWidth="1"/>
    <col min="7" max="7" width="9.42578125" style="5" customWidth="1"/>
    <col min="8" max="247" width="9.140625" style="5" customWidth="1"/>
    <col min="248" max="16384" width="8.85546875" style="5"/>
  </cols>
  <sheetData>
    <row r="1" spans="1:7" x14ac:dyDescent="0.2">
      <c r="A1" s="93"/>
      <c r="B1" s="112"/>
    </row>
    <row r="2" spans="1:7" ht="12.95" customHeight="1" x14ac:dyDescent="0.25">
      <c r="A2" s="226" t="s">
        <v>47</v>
      </c>
      <c r="B2" s="228" t="s">
        <v>48</v>
      </c>
      <c r="D2" s="194"/>
      <c r="E2" s="124"/>
    </row>
    <row r="3" spans="1:7" ht="12.95" customHeight="1" x14ac:dyDescent="0.25">
      <c r="A3" s="227"/>
      <c r="B3" s="229"/>
      <c r="C3" s="6"/>
      <c r="D3" s="195"/>
      <c r="E3" s="124"/>
    </row>
    <row r="4" spans="1:7" s="9" customFormat="1" ht="42.75" customHeight="1" x14ac:dyDescent="0.25">
      <c r="A4" s="94" t="s">
        <v>3</v>
      </c>
      <c r="B4" s="113" t="s">
        <v>6</v>
      </c>
      <c r="C4" s="7" t="s">
        <v>311</v>
      </c>
      <c r="D4" s="196" t="s">
        <v>7</v>
      </c>
      <c r="E4" s="8" t="s">
        <v>8</v>
      </c>
    </row>
    <row r="5" spans="1:7" ht="12.95" customHeight="1" x14ac:dyDescent="0.2">
      <c r="B5" s="114"/>
      <c r="C5" s="10"/>
      <c r="D5" s="197"/>
      <c r="E5" s="11"/>
    </row>
    <row r="6" spans="1:7" s="16" customFormat="1" ht="30" customHeight="1" x14ac:dyDescent="0.2">
      <c r="A6" s="96">
        <v>3.01</v>
      </c>
      <c r="B6" s="12" t="s">
        <v>11</v>
      </c>
      <c r="C6" s="13"/>
      <c r="D6" s="198"/>
      <c r="E6" s="14"/>
      <c r="F6" s="15"/>
      <c r="G6" s="15"/>
    </row>
    <row r="7" spans="1:7" s="16" customFormat="1" ht="15" customHeight="1" x14ac:dyDescent="0.2">
      <c r="A7" s="97"/>
      <c r="B7" s="17" t="s">
        <v>12</v>
      </c>
      <c r="C7" s="18">
        <v>3</v>
      </c>
      <c r="D7" s="199"/>
      <c r="E7" s="19">
        <f>D7*C7</f>
        <v>0</v>
      </c>
      <c r="F7" s="15"/>
      <c r="G7" s="15"/>
    </row>
    <row r="8" spans="1:7" s="16" customFormat="1" ht="15" customHeight="1" x14ac:dyDescent="0.25">
      <c r="A8" s="98"/>
      <c r="B8" s="115"/>
      <c r="C8" s="21"/>
      <c r="D8" s="199"/>
      <c r="E8" s="22"/>
      <c r="F8" s="20"/>
    </row>
    <row r="9" spans="1:7" s="16" customFormat="1" ht="82.5" customHeight="1" x14ac:dyDescent="0.2">
      <c r="A9" s="97">
        <f>A6+0.01</f>
        <v>3.0199999999999996</v>
      </c>
      <c r="B9" s="23" t="s">
        <v>15</v>
      </c>
      <c r="C9" s="13" t="s">
        <v>5</v>
      </c>
      <c r="D9" s="199"/>
      <c r="E9" s="14"/>
      <c r="F9" s="15"/>
      <c r="G9" s="15"/>
    </row>
    <row r="10" spans="1:7" s="16" customFormat="1" ht="12.95" customHeight="1" x14ac:dyDescent="0.2">
      <c r="A10" s="99"/>
      <c r="B10" s="116" t="s">
        <v>295</v>
      </c>
      <c r="C10" s="24">
        <v>176</v>
      </c>
      <c r="D10" s="199"/>
      <c r="E10" s="19">
        <f>C10*D10</f>
        <v>0</v>
      </c>
      <c r="F10" s="15"/>
      <c r="G10" s="15"/>
    </row>
    <row r="11" spans="1:7" s="16" customFormat="1" ht="12.95" customHeight="1" x14ac:dyDescent="0.2">
      <c r="A11" s="99"/>
      <c r="B11" s="116" t="s">
        <v>296</v>
      </c>
      <c r="C11" s="24">
        <v>2</v>
      </c>
      <c r="D11" s="199"/>
      <c r="E11" s="19">
        <f>C11*D11</f>
        <v>0</v>
      </c>
      <c r="F11" s="15"/>
      <c r="G11" s="15"/>
    </row>
    <row r="12" spans="1:7" s="16" customFormat="1" ht="12.95" customHeight="1" x14ac:dyDescent="0.2">
      <c r="A12" s="100"/>
      <c r="B12" s="117"/>
      <c r="C12" s="25"/>
      <c r="D12" s="199"/>
      <c r="E12" s="26"/>
      <c r="F12" s="15"/>
      <c r="G12" s="15"/>
    </row>
    <row r="13" spans="1:7" s="16" customFormat="1" ht="30.75" customHeight="1" x14ac:dyDescent="0.2">
      <c r="A13" s="97">
        <f>A9+0.01</f>
        <v>3.0299999999999994</v>
      </c>
      <c r="B13" s="27" t="s">
        <v>16</v>
      </c>
      <c r="C13" s="28"/>
      <c r="D13" s="199"/>
      <c r="E13" s="19"/>
      <c r="F13" s="15"/>
      <c r="G13" s="15"/>
    </row>
    <row r="14" spans="1:7" s="16" customFormat="1" ht="12.95" customHeight="1" x14ac:dyDescent="0.2">
      <c r="A14" s="101"/>
      <c r="B14" s="116" t="s">
        <v>34</v>
      </c>
      <c r="C14" s="29" t="s">
        <v>35</v>
      </c>
      <c r="D14" s="199"/>
      <c r="E14" s="19">
        <f>C14*D14</f>
        <v>0</v>
      </c>
      <c r="F14" s="15"/>
      <c r="G14" s="15"/>
    </row>
    <row r="15" spans="1:7" s="16" customFormat="1" ht="12.95" customHeight="1" x14ac:dyDescent="0.2">
      <c r="A15" s="100"/>
      <c r="B15" s="117"/>
      <c r="C15" s="30"/>
      <c r="D15" s="199"/>
      <c r="E15" s="26"/>
      <c r="F15" s="15"/>
      <c r="G15" s="15"/>
    </row>
    <row r="16" spans="1:7" s="16" customFormat="1" ht="30.75" customHeight="1" x14ac:dyDescent="0.2">
      <c r="A16" s="97">
        <f>A13+0.01</f>
        <v>3.0399999999999991</v>
      </c>
      <c r="B16" s="27" t="s">
        <v>17</v>
      </c>
      <c r="C16" s="29"/>
      <c r="D16" s="199"/>
      <c r="E16" s="125"/>
      <c r="F16" s="15"/>
      <c r="G16" s="15"/>
    </row>
    <row r="17" spans="1:7" s="16" customFormat="1" x14ac:dyDescent="0.2">
      <c r="A17" s="101"/>
      <c r="B17" s="116" t="s">
        <v>297</v>
      </c>
      <c r="C17" s="29" t="s">
        <v>36</v>
      </c>
      <c r="D17" s="199"/>
      <c r="E17" s="19">
        <f>C17*D17</f>
        <v>0</v>
      </c>
    </row>
    <row r="18" spans="1:7" s="16" customFormat="1" x14ac:dyDescent="0.2">
      <c r="A18" s="100"/>
      <c r="B18" s="117"/>
      <c r="C18" s="30"/>
      <c r="D18" s="199"/>
      <c r="E18" s="26"/>
    </row>
    <row r="19" spans="1:7" s="16" customFormat="1" ht="53.25" customHeight="1" x14ac:dyDescent="0.2">
      <c r="A19" s="97">
        <f>A16+0.01</f>
        <v>3.0499999999999989</v>
      </c>
      <c r="B19" s="27" t="s">
        <v>17</v>
      </c>
      <c r="C19" s="29"/>
      <c r="D19" s="199"/>
      <c r="E19" s="125"/>
      <c r="F19" s="15"/>
      <c r="G19" s="15"/>
    </row>
    <row r="20" spans="1:7" s="16" customFormat="1" x14ac:dyDescent="0.2">
      <c r="A20" s="101"/>
      <c r="B20" s="116" t="s">
        <v>298</v>
      </c>
      <c r="C20" s="29" t="s">
        <v>49</v>
      </c>
      <c r="D20" s="199"/>
      <c r="E20" s="19">
        <f>C20*D20</f>
        <v>0</v>
      </c>
    </row>
    <row r="21" spans="1:7" s="16" customFormat="1" x14ac:dyDescent="0.2">
      <c r="A21" s="100"/>
      <c r="B21" s="117"/>
      <c r="C21" s="30"/>
      <c r="D21" s="199"/>
      <c r="E21" s="26"/>
    </row>
    <row r="22" spans="1:7" s="16" customFormat="1" ht="32.25" customHeight="1" x14ac:dyDescent="0.2">
      <c r="A22" s="97">
        <f>A19+0.01</f>
        <v>3.0599999999999987</v>
      </c>
      <c r="B22" s="31" t="s">
        <v>18</v>
      </c>
      <c r="C22" s="32"/>
      <c r="D22" s="199"/>
      <c r="E22" s="125"/>
    </row>
    <row r="23" spans="1:7" s="16" customFormat="1" x14ac:dyDescent="0.2">
      <c r="A23" s="102"/>
      <c r="B23" s="118" t="s">
        <v>37</v>
      </c>
      <c r="C23" s="33">
        <v>3</v>
      </c>
      <c r="D23" s="199"/>
      <c r="E23" s="14">
        <f>C23*D23</f>
        <v>0</v>
      </c>
    </row>
    <row r="24" spans="1:7" s="16" customFormat="1" x14ac:dyDescent="0.2">
      <c r="A24" s="103"/>
      <c r="B24" s="119"/>
      <c r="C24" s="34"/>
      <c r="D24" s="199"/>
      <c r="E24" s="35"/>
    </row>
    <row r="25" spans="1:7" s="16" customFormat="1" ht="45" customHeight="1" x14ac:dyDescent="0.2">
      <c r="A25" s="97">
        <f>A22+0.01</f>
        <v>3.0699999999999985</v>
      </c>
      <c r="B25" s="36" t="s">
        <v>20</v>
      </c>
      <c r="C25" s="18" t="s">
        <v>5</v>
      </c>
      <c r="D25" s="199"/>
      <c r="E25" s="19"/>
      <c r="F25" s="15"/>
      <c r="G25" s="15"/>
    </row>
    <row r="26" spans="1:7" s="16" customFormat="1" ht="12.95" customHeight="1" x14ac:dyDescent="0.2">
      <c r="A26" s="97"/>
      <c r="B26" s="36" t="s">
        <v>299</v>
      </c>
      <c r="C26" s="37">
        <v>72</v>
      </c>
      <c r="D26" s="199"/>
      <c r="E26" s="19">
        <f>D26*C26</f>
        <v>0</v>
      </c>
      <c r="F26" s="15"/>
      <c r="G26" s="15"/>
    </row>
    <row r="27" spans="1:7" s="16" customFormat="1" ht="12.95" customHeight="1" x14ac:dyDescent="0.2">
      <c r="A27" s="104"/>
      <c r="B27" s="38"/>
      <c r="C27" s="39"/>
      <c r="D27" s="199"/>
      <c r="E27" s="26"/>
      <c r="F27" s="15"/>
      <c r="G27" s="15"/>
    </row>
    <row r="28" spans="1:7" s="16" customFormat="1" ht="33.75" customHeight="1" x14ac:dyDescent="0.2">
      <c r="A28" s="97">
        <f>A25+0.01</f>
        <v>3.0799999999999983</v>
      </c>
      <c r="B28" s="36" t="s">
        <v>14</v>
      </c>
      <c r="C28" s="18" t="s">
        <v>13</v>
      </c>
      <c r="D28" s="199"/>
      <c r="E28" s="19"/>
      <c r="F28" s="15"/>
      <c r="G28" s="15"/>
    </row>
    <row r="29" spans="1:7" s="16" customFormat="1" ht="12.95" customHeight="1" x14ac:dyDescent="0.2">
      <c r="A29" s="97"/>
      <c r="B29" s="36" t="s">
        <v>300</v>
      </c>
      <c r="C29" s="18">
        <v>12</v>
      </c>
      <c r="D29" s="199"/>
      <c r="E29" s="19">
        <f>D29*C29</f>
        <v>0</v>
      </c>
      <c r="F29" s="15"/>
      <c r="G29" s="15"/>
    </row>
    <row r="30" spans="1:7" s="16" customFormat="1" x14ac:dyDescent="0.2">
      <c r="A30" s="100"/>
      <c r="B30" s="117"/>
      <c r="C30" s="25"/>
      <c r="D30" s="199"/>
      <c r="E30" s="26"/>
    </row>
    <row r="31" spans="1:7" s="16" customFormat="1" ht="50.25" customHeight="1" x14ac:dyDescent="0.2">
      <c r="A31" s="97">
        <f>A28+0.01</f>
        <v>3.0899999999999981</v>
      </c>
      <c r="B31" s="27" t="s">
        <v>21</v>
      </c>
      <c r="C31" s="28"/>
      <c r="D31" s="199"/>
      <c r="E31" s="125"/>
    </row>
    <row r="32" spans="1:7" s="16" customFormat="1" ht="15" customHeight="1" x14ac:dyDescent="0.2">
      <c r="A32" s="101"/>
      <c r="B32" s="116" t="s">
        <v>22</v>
      </c>
      <c r="C32" s="28">
        <v>1</v>
      </c>
      <c r="D32" s="199"/>
      <c r="E32" s="19">
        <f>D32*C32</f>
        <v>0</v>
      </c>
    </row>
    <row r="33" spans="1:7" s="16" customFormat="1" ht="15" customHeight="1" x14ac:dyDescent="0.2">
      <c r="A33" s="100"/>
      <c r="B33" s="117"/>
      <c r="C33" s="41"/>
      <c r="D33" s="199"/>
      <c r="E33" s="26"/>
    </row>
    <row r="34" spans="1:7" s="16" customFormat="1" ht="36.75" customHeight="1" x14ac:dyDescent="0.2">
      <c r="A34" s="97">
        <f>A31+0.01</f>
        <v>3.0999999999999979</v>
      </c>
      <c r="B34" s="27" t="s">
        <v>23</v>
      </c>
      <c r="C34" s="40"/>
      <c r="D34" s="199"/>
      <c r="E34" s="125"/>
    </row>
    <row r="35" spans="1:7" s="16" customFormat="1" ht="15" customHeight="1" x14ac:dyDescent="0.2">
      <c r="A35" s="101"/>
      <c r="B35" s="116" t="s">
        <v>19</v>
      </c>
      <c r="C35" s="28">
        <v>1</v>
      </c>
      <c r="D35" s="199"/>
      <c r="E35" s="19">
        <f>C35*D35</f>
        <v>0</v>
      </c>
    </row>
    <row r="36" spans="1:7" s="16" customFormat="1" ht="15" customHeight="1" x14ac:dyDescent="0.2">
      <c r="A36" s="100"/>
      <c r="B36" s="117"/>
      <c r="C36" s="41"/>
      <c r="D36" s="199"/>
      <c r="E36" s="26"/>
    </row>
    <row r="37" spans="1:7" s="16" customFormat="1" ht="42.75" x14ac:dyDescent="0.2">
      <c r="A37" s="97">
        <f>A34+0.01</f>
        <v>3.1099999999999977</v>
      </c>
      <c r="B37" s="27" t="s">
        <v>24</v>
      </c>
      <c r="C37" s="40"/>
      <c r="D37" s="199"/>
      <c r="E37" s="125"/>
    </row>
    <row r="38" spans="1:7" s="16" customFormat="1" ht="15" customHeight="1" x14ac:dyDescent="0.2">
      <c r="A38" s="101"/>
      <c r="B38" s="116" t="s">
        <v>4</v>
      </c>
      <c r="C38" s="40" t="s">
        <v>35</v>
      </c>
      <c r="D38" s="199"/>
      <c r="E38" s="19">
        <f>C38*D38</f>
        <v>0</v>
      </c>
    </row>
    <row r="39" spans="1:7" s="16" customFormat="1" ht="15" customHeight="1" x14ac:dyDescent="0.2">
      <c r="A39" s="105"/>
      <c r="B39" s="117"/>
      <c r="C39" s="41"/>
      <c r="D39" s="199"/>
      <c r="E39" s="26"/>
      <c r="F39" s="15"/>
      <c r="G39" s="15"/>
    </row>
    <row r="40" spans="1:7" s="16" customFormat="1" x14ac:dyDescent="0.2">
      <c r="A40" s="97">
        <f>A37+0.01</f>
        <v>3.1199999999999974</v>
      </c>
      <c r="B40" s="120" t="s">
        <v>25</v>
      </c>
      <c r="C40" s="29"/>
      <c r="D40" s="199"/>
      <c r="E40" s="125"/>
    </row>
    <row r="41" spans="1:7" s="16" customFormat="1" x14ac:dyDescent="0.2">
      <c r="A41" s="101"/>
      <c r="B41" s="116" t="s">
        <v>26</v>
      </c>
      <c r="C41" s="40"/>
      <c r="D41" s="199"/>
      <c r="E41" s="125"/>
    </row>
    <row r="42" spans="1:7" s="16" customFormat="1" x14ac:dyDescent="0.2">
      <c r="A42" s="101"/>
      <c r="B42" s="116" t="s">
        <v>27</v>
      </c>
      <c r="C42" s="28">
        <v>1</v>
      </c>
      <c r="D42" s="199"/>
      <c r="E42" s="19">
        <f>C42*D42</f>
        <v>0</v>
      </c>
    </row>
    <row r="43" spans="1:7" s="16" customFormat="1" x14ac:dyDescent="0.2">
      <c r="A43" s="100"/>
      <c r="B43" s="117"/>
      <c r="C43" s="41"/>
      <c r="D43" s="199"/>
      <c r="E43" s="26"/>
    </row>
    <row r="44" spans="1:7" s="16" customFormat="1" x14ac:dyDescent="0.2">
      <c r="A44" s="104"/>
      <c r="B44" s="38"/>
      <c r="C44" s="41"/>
      <c r="D44" s="199"/>
      <c r="E44" s="26"/>
    </row>
    <row r="45" spans="1:7" s="16" customFormat="1" ht="63.75" customHeight="1" x14ac:dyDescent="0.2">
      <c r="A45" s="97">
        <f>A40+0.01</f>
        <v>3.1299999999999972</v>
      </c>
      <c r="B45" s="27" t="s">
        <v>38</v>
      </c>
      <c r="C45" s="40"/>
      <c r="D45" s="199"/>
      <c r="E45" s="125"/>
    </row>
    <row r="46" spans="1:7" s="16" customFormat="1" ht="15" customHeight="1" x14ac:dyDescent="0.2">
      <c r="A46" s="101"/>
      <c r="B46" s="116" t="s">
        <v>4</v>
      </c>
      <c r="C46" s="40" t="s">
        <v>35</v>
      </c>
      <c r="D46" s="199"/>
      <c r="E46" s="19">
        <f>C46*D46</f>
        <v>0</v>
      </c>
    </row>
    <row r="47" spans="1:7" s="16" customFormat="1" ht="15" customHeight="1" x14ac:dyDescent="0.2">
      <c r="A47" s="105"/>
      <c r="B47" s="117"/>
      <c r="C47" s="41"/>
      <c r="D47" s="199"/>
      <c r="E47" s="26"/>
      <c r="F47" s="15"/>
      <c r="G47" s="15"/>
    </row>
    <row r="48" spans="1:7" s="16" customFormat="1" ht="45.75" customHeight="1" x14ac:dyDescent="0.2">
      <c r="A48" s="97">
        <f>A45</f>
        <v>3.1299999999999972</v>
      </c>
      <c r="B48" s="31" t="s">
        <v>301</v>
      </c>
      <c r="C48" s="29"/>
      <c r="D48" s="199"/>
      <c r="E48" s="125"/>
    </row>
    <row r="49" spans="1:7" s="16" customFormat="1" x14ac:dyDescent="0.2">
      <c r="A49" s="101"/>
      <c r="B49" s="116" t="s">
        <v>4</v>
      </c>
      <c r="C49" s="28">
        <v>12</v>
      </c>
      <c r="D49" s="199"/>
      <c r="E49" s="19">
        <f>C49*D49</f>
        <v>0</v>
      </c>
    </row>
    <row r="50" spans="1:7" s="16" customFormat="1" x14ac:dyDescent="0.2">
      <c r="A50" s="100"/>
      <c r="B50" s="117"/>
      <c r="C50" s="41"/>
      <c r="D50" s="199"/>
      <c r="E50" s="26"/>
    </row>
    <row r="51" spans="1:7" s="16" customFormat="1" ht="45.75" customHeight="1" x14ac:dyDescent="0.2">
      <c r="A51" s="97">
        <f>A48+0.01</f>
        <v>3.139999999999997</v>
      </c>
      <c r="B51" s="31" t="s">
        <v>39</v>
      </c>
      <c r="C51" s="29"/>
      <c r="D51" s="199"/>
      <c r="E51" s="125"/>
    </row>
    <row r="52" spans="1:7" s="16" customFormat="1" x14ac:dyDescent="0.2">
      <c r="A52" s="101"/>
      <c r="B52" s="116" t="s">
        <v>302</v>
      </c>
      <c r="C52" s="28">
        <v>1</v>
      </c>
      <c r="D52" s="199"/>
      <c r="E52" s="19">
        <f>C52*D52</f>
        <v>0</v>
      </c>
    </row>
    <row r="53" spans="1:7" s="16" customFormat="1" x14ac:dyDescent="0.2">
      <c r="A53" s="100"/>
      <c r="B53" s="117"/>
      <c r="C53" s="41"/>
      <c r="D53" s="199"/>
      <c r="E53" s="26"/>
    </row>
    <row r="54" spans="1:7" s="16" customFormat="1" ht="30.75" customHeight="1" x14ac:dyDescent="0.2">
      <c r="A54" s="97">
        <f>A51+0.01</f>
        <v>3.1499999999999968</v>
      </c>
      <c r="B54" s="27" t="s">
        <v>44</v>
      </c>
      <c r="C54" s="29"/>
      <c r="D54" s="199"/>
      <c r="E54" s="125"/>
      <c r="F54" s="15"/>
      <c r="G54" s="15"/>
    </row>
    <row r="55" spans="1:7" s="16" customFormat="1" x14ac:dyDescent="0.2">
      <c r="A55" s="101"/>
      <c r="B55" s="116" t="s">
        <v>45</v>
      </c>
      <c r="C55" s="29" t="s">
        <v>35</v>
      </c>
      <c r="D55" s="199"/>
      <c r="E55" s="19">
        <f>C55*D55</f>
        <v>0</v>
      </c>
    </row>
    <row r="56" spans="1:7" s="16" customFormat="1" x14ac:dyDescent="0.2">
      <c r="A56" s="100"/>
      <c r="B56" s="117"/>
      <c r="C56" s="30"/>
      <c r="D56" s="199"/>
      <c r="E56" s="26"/>
    </row>
    <row r="57" spans="1:7" s="16" customFormat="1" ht="32.25" customHeight="1" x14ac:dyDescent="0.2">
      <c r="A57" s="97">
        <f>A54+0.01</f>
        <v>3.1599999999999966</v>
      </c>
      <c r="B57" s="31" t="s">
        <v>46</v>
      </c>
      <c r="C57" s="32"/>
      <c r="D57" s="199"/>
      <c r="E57" s="125"/>
    </row>
    <row r="58" spans="1:7" s="16" customFormat="1" ht="15" customHeight="1" x14ac:dyDescent="0.2">
      <c r="A58" s="97"/>
      <c r="B58" s="31"/>
      <c r="C58" s="32"/>
      <c r="D58" s="199"/>
      <c r="E58" s="125"/>
    </row>
    <row r="59" spans="1:7" s="16" customFormat="1" x14ac:dyDescent="0.2">
      <c r="A59" s="102"/>
      <c r="B59" s="118" t="s">
        <v>4</v>
      </c>
      <c r="C59" s="33">
        <v>1</v>
      </c>
      <c r="D59" s="199"/>
      <c r="E59" s="14">
        <f>C59*D59</f>
        <v>0</v>
      </c>
    </row>
    <row r="60" spans="1:7" s="16" customFormat="1" x14ac:dyDescent="0.2">
      <c r="A60" s="103"/>
      <c r="B60" s="119"/>
      <c r="C60" s="34"/>
      <c r="D60" s="199"/>
      <c r="E60" s="35"/>
    </row>
    <row r="61" spans="1:7" s="16" customFormat="1" ht="30" customHeight="1" x14ac:dyDescent="0.2">
      <c r="A61" s="96">
        <f>A57+0.01</f>
        <v>3.1699999999999964</v>
      </c>
      <c r="B61" s="12" t="s">
        <v>28</v>
      </c>
      <c r="C61" s="13" t="s">
        <v>5</v>
      </c>
      <c r="D61" s="199"/>
      <c r="E61" s="14"/>
      <c r="F61" s="15"/>
      <c r="G61" s="15"/>
    </row>
    <row r="62" spans="1:7" s="16" customFormat="1" ht="15" customHeight="1" x14ac:dyDescent="0.2">
      <c r="A62" s="97"/>
      <c r="B62" s="17" t="s">
        <v>5</v>
      </c>
      <c r="C62" s="18">
        <v>250</v>
      </c>
      <c r="D62" s="199"/>
      <c r="E62" s="19">
        <f>D62*C62</f>
        <v>0</v>
      </c>
      <c r="F62" s="15"/>
      <c r="G62" s="15"/>
    </row>
    <row r="63" spans="1:7" s="16" customFormat="1" ht="15" customHeight="1" x14ac:dyDescent="0.2">
      <c r="A63" s="104"/>
      <c r="B63" s="42"/>
      <c r="C63" s="39"/>
      <c r="D63" s="199"/>
      <c r="E63" s="26"/>
      <c r="F63" s="15"/>
      <c r="G63" s="15"/>
    </row>
    <row r="64" spans="1:7" s="16" customFormat="1" ht="15" customHeight="1" x14ac:dyDescent="0.2">
      <c r="A64" s="106">
        <f>A61+0.01</f>
        <v>3.1799999999999962</v>
      </c>
      <c r="B64" s="17" t="s">
        <v>40</v>
      </c>
      <c r="C64" s="18"/>
      <c r="D64" s="199"/>
      <c r="E64" s="19"/>
      <c r="F64" s="15"/>
      <c r="G64" s="15"/>
    </row>
    <row r="65" spans="1:7" s="16" customFormat="1" ht="15" customHeight="1" x14ac:dyDescent="0.2">
      <c r="A65" s="97"/>
      <c r="B65" s="17" t="s">
        <v>22</v>
      </c>
      <c r="C65" s="28">
        <v>2</v>
      </c>
      <c r="D65" s="199"/>
      <c r="E65" s="19">
        <f>D65*C65</f>
        <v>0</v>
      </c>
      <c r="F65" s="15"/>
      <c r="G65" s="15"/>
    </row>
    <row r="66" spans="1:7" s="16" customFormat="1" ht="15" customHeight="1" x14ac:dyDescent="0.2">
      <c r="A66" s="104"/>
      <c r="B66" s="42"/>
      <c r="C66" s="41"/>
      <c r="D66" s="199"/>
      <c r="E66" s="26"/>
      <c r="F66" s="15"/>
      <c r="G66" s="15"/>
    </row>
    <row r="67" spans="1:7" s="16" customFormat="1" ht="15" customHeight="1" x14ac:dyDescent="0.2">
      <c r="A67" s="106">
        <f>A64+0.01</f>
        <v>3.1899999999999959</v>
      </c>
      <c r="B67" s="17" t="s">
        <v>29</v>
      </c>
      <c r="C67" s="18"/>
      <c r="D67" s="199"/>
      <c r="E67" s="19"/>
      <c r="F67" s="15"/>
      <c r="G67" s="15"/>
    </row>
    <row r="68" spans="1:7" s="16" customFormat="1" ht="15" customHeight="1" x14ac:dyDescent="0.2">
      <c r="A68" s="97"/>
      <c r="B68" s="17" t="s">
        <v>22</v>
      </c>
      <c r="C68" s="28">
        <v>1</v>
      </c>
      <c r="D68" s="199"/>
      <c r="E68" s="19">
        <f>+D68*C68</f>
        <v>0</v>
      </c>
      <c r="F68" s="15"/>
      <c r="G68" s="15"/>
    </row>
    <row r="69" spans="1:7" s="16" customFormat="1" ht="15" customHeight="1" x14ac:dyDescent="0.2">
      <c r="A69" s="104"/>
      <c r="B69" s="42"/>
      <c r="C69" s="41"/>
      <c r="D69" s="199"/>
      <c r="E69" s="26"/>
      <c r="F69" s="15"/>
      <c r="G69" s="15"/>
    </row>
    <row r="70" spans="1:7" s="16" customFormat="1" ht="15" customHeight="1" x14ac:dyDescent="0.2">
      <c r="A70" s="106">
        <f>A67+0.01</f>
        <v>3.1999999999999957</v>
      </c>
      <c r="B70" s="17" t="s">
        <v>30</v>
      </c>
      <c r="C70" s="18"/>
      <c r="D70" s="199"/>
      <c r="E70" s="19"/>
      <c r="F70" s="15"/>
      <c r="G70" s="15"/>
    </row>
    <row r="71" spans="1:7" s="16" customFormat="1" ht="15" customHeight="1" x14ac:dyDescent="0.2">
      <c r="A71" s="107"/>
      <c r="B71" s="12" t="s">
        <v>22</v>
      </c>
      <c r="C71" s="43">
        <v>1</v>
      </c>
      <c r="D71" s="199"/>
      <c r="E71" s="14">
        <f>+D71*C71</f>
        <v>0</v>
      </c>
      <c r="F71" s="15"/>
      <c r="G71" s="15"/>
    </row>
    <row r="72" spans="1:7" s="16" customFormat="1" ht="15" customHeight="1" x14ac:dyDescent="0.2">
      <c r="A72" s="108"/>
      <c r="B72" s="44"/>
      <c r="C72" s="45"/>
      <c r="D72" s="199"/>
      <c r="E72" s="35"/>
      <c r="F72" s="15"/>
      <c r="G72" s="15"/>
    </row>
    <row r="73" spans="1:7" s="16" customFormat="1" ht="15" customHeight="1" x14ac:dyDescent="0.2">
      <c r="A73" s="109">
        <f>A70+0.01</f>
        <v>3.2099999999999955</v>
      </c>
      <c r="B73" s="46" t="s">
        <v>31</v>
      </c>
      <c r="C73" s="47"/>
      <c r="D73" s="199"/>
      <c r="E73" s="126"/>
      <c r="F73" s="15"/>
      <c r="G73" s="15"/>
    </row>
    <row r="74" spans="1:7" s="16" customFormat="1" ht="15" customHeight="1" x14ac:dyDescent="0.2">
      <c r="A74" s="97"/>
      <c r="B74" s="17" t="s">
        <v>22</v>
      </c>
      <c r="C74" s="28">
        <v>3</v>
      </c>
      <c r="D74" s="199"/>
      <c r="E74" s="19">
        <f>+D74*C74</f>
        <v>0</v>
      </c>
      <c r="F74" s="15"/>
      <c r="G74" s="15"/>
    </row>
    <row r="75" spans="1:7" s="16" customFormat="1" ht="15" customHeight="1" x14ac:dyDescent="0.2">
      <c r="A75" s="104"/>
      <c r="B75" s="42"/>
      <c r="C75" s="41"/>
      <c r="D75" s="199"/>
      <c r="E75" s="26"/>
      <c r="F75" s="15"/>
      <c r="G75" s="15"/>
    </row>
    <row r="76" spans="1:7" s="16" customFormat="1" ht="30" customHeight="1" x14ac:dyDescent="0.2">
      <c r="A76" s="96">
        <f>A73+0.01</f>
        <v>3.2199999999999953</v>
      </c>
      <c r="B76" s="12" t="s">
        <v>32</v>
      </c>
      <c r="C76" s="13"/>
      <c r="D76" s="199"/>
      <c r="E76" s="19"/>
      <c r="F76" s="15"/>
      <c r="G76" s="15"/>
    </row>
    <row r="77" spans="1:7" s="16" customFormat="1" ht="15" customHeight="1" x14ac:dyDescent="0.2">
      <c r="A77" s="97"/>
      <c r="B77" s="17" t="s">
        <v>4</v>
      </c>
      <c r="C77" s="28">
        <v>1</v>
      </c>
      <c r="D77" s="199"/>
      <c r="E77" s="19">
        <f>+D77*C77</f>
        <v>0</v>
      </c>
      <c r="F77" s="15"/>
      <c r="G77" s="15"/>
    </row>
    <row r="78" spans="1:7" s="16" customFormat="1" ht="15" customHeight="1" x14ac:dyDescent="0.2">
      <c r="A78" s="104"/>
      <c r="B78" s="42"/>
      <c r="C78" s="41"/>
      <c r="D78" s="199"/>
      <c r="E78" s="26"/>
      <c r="F78" s="15"/>
      <c r="G78" s="15"/>
    </row>
    <row r="79" spans="1:7" s="16" customFormat="1" ht="15" customHeight="1" x14ac:dyDescent="0.2">
      <c r="A79" s="96">
        <f>A76+0.01</f>
        <v>3.2299999999999951</v>
      </c>
      <c r="B79" s="12" t="s">
        <v>33</v>
      </c>
      <c r="C79" s="13"/>
      <c r="D79" s="199"/>
      <c r="E79" s="19"/>
      <c r="F79" s="15"/>
      <c r="G79" s="15"/>
    </row>
    <row r="80" spans="1:7" s="16" customFormat="1" ht="15" customHeight="1" x14ac:dyDescent="0.2">
      <c r="A80" s="97"/>
      <c r="B80" s="17" t="s">
        <v>22</v>
      </c>
      <c r="C80" s="28">
        <v>1</v>
      </c>
      <c r="D80" s="199"/>
      <c r="E80" s="19">
        <f>+D80*C80</f>
        <v>0</v>
      </c>
      <c r="F80" s="15"/>
      <c r="G80" s="15"/>
    </row>
    <row r="81" spans="1:7" s="16" customFormat="1" ht="15" customHeight="1" x14ac:dyDescent="0.2">
      <c r="A81" s="107"/>
      <c r="B81" s="12"/>
      <c r="C81" s="43"/>
      <c r="D81" s="199"/>
      <c r="E81" s="19"/>
      <c r="F81" s="15"/>
      <c r="G81" s="15"/>
    </row>
    <row r="82" spans="1:7" s="16" customFormat="1" ht="42.75" x14ac:dyDescent="0.2">
      <c r="A82" s="106">
        <v>3.24</v>
      </c>
      <c r="B82" s="17" t="s">
        <v>312</v>
      </c>
      <c r="C82" s="18"/>
      <c r="D82" s="199"/>
      <c r="E82" s="19"/>
      <c r="F82" s="15"/>
      <c r="G82" s="15"/>
    </row>
    <row r="83" spans="1:7" s="16" customFormat="1" ht="15" customHeight="1" thickBot="1" x14ac:dyDescent="0.25">
      <c r="A83" s="110"/>
      <c r="B83" s="91" t="s">
        <v>22</v>
      </c>
      <c r="C83" s="92">
        <v>1</v>
      </c>
      <c r="D83" s="199"/>
      <c r="E83" s="127">
        <f>+D83*C83</f>
        <v>0</v>
      </c>
      <c r="F83" s="15"/>
      <c r="G83" s="15"/>
    </row>
    <row r="84" spans="1:7" s="16" customFormat="1" ht="15.75" thickBot="1" x14ac:dyDescent="0.3">
      <c r="A84" s="111"/>
      <c r="B84" s="121" t="s">
        <v>303</v>
      </c>
      <c r="C84" s="48"/>
      <c r="D84" s="199"/>
      <c r="E84" s="49">
        <f>SUM(E6:E83)</f>
        <v>0</v>
      </c>
    </row>
    <row r="85" spans="1:7" x14ac:dyDescent="0.2">
      <c r="D85" s="199"/>
      <c r="E85" s="11"/>
    </row>
    <row r="86" spans="1:7" x14ac:dyDescent="0.2">
      <c r="D86" s="199"/>
      <c r="E86" s="11"/>
    </row>
    <row r="87" spans="1:7" x14ac:dyDescent="0.2">
      <c r="D87" s="199"/>
      <c r="E87" s="11"/>
    </row>
    <row r="88" spans="1:7" x14ac:dyDescent="0.2">
      <c r="D88" s="199"/>
      <c r="E88" s="11"/>
    </row>
    <row r="89" spans="1:7" x14ac:dyDescent="0.2">
      <c r="D89" s="199"/>
      <c r="E89" s="11"/>
    </row>
    <row r="90" spans="1:7" x14ac:dyDescent="0.2">
      <c r="D90" s="199"/>
      <c r="E90" s="11"/>
    </row>
    <row r="91" spans="1:7" x14ac:dyDescent="0.2">
      <c r="D91" s="199"/>
      <c r="E91" s="11"/>
    </row>
    <row r="92" spans="1:7" x14ac:dyDescent="0.2">
      <c r="D92" s="199"/>
      <c r="E92" s="11"/>
    </row>
    <row r="93" spans="1:7" x14ac:dyDescent="0.2">
      <c r="D93" s="199"/>
      <c r="E93" s="11"/>
    </row>
    <row r="94" spans="1:7" x14ac:dyDescent="0.2">
      <c r="D94" s="199"/>
      <c r="E94" s="11"/>
    </row>
    <row r="95" spans="1:7" x14ac:dyDescent="0.2">
      <c r="D95" s="199"/>
      <c r="E95" s="11"/>
    </row>
    <row r="96" spans="1:7" x14ac:dyDescent="0.2">
      <c r="D96" s="199"/>
      <c r="E96" s="11"/>
    </row>
    <row r="97" spans="4:5" x14ac:dyDescent="0.2">
      <c r="D97" s="199"/>
      <c r="E97" s="11"/>
    </row>
    <row r="98" spans="4:5" x14ac:dyDescent="0.2">
      <c r="D98" s="199"/>
      <c r="E98" s="11"/>
    </row>
    <row r="99" spans="4:5" x14ac:dyDescent="0.2">
      <c r="D99" s="199"/>
      <c r="E99" s="11"/>
    </row>
    <row r="100" spans="4:5" x14ac:dyDescent="0.2">
      <c r="D100" s="199"/>
      <c r="E100" s="11"/>
    </row>
    <row r="101" spans="4:5" x14ac:dyDescent="0.2">
      <c r="D101" s="199"/>
      <c r="E101" s="11"/>
    </row>
    <row r="102" spans="4:5" x14ac:dyDescent="0.2">
      <c r="D102" s="199"/>
      <c r="E102" s="11"/>
    </row>
    <row r="103" spans="4:5" x14ac:dyDescent="0.2">
      <c r="D103" s="199"/>
      <c r="E103" s="11"/>
    </row>
    <row r="104" spans="4:5" x14ac:dyDescent="0.2">
      <c r="D104" s="199"/>
      <c r="E104" s="11"/>
    </row>
    <row r="105" spans="4:5" x14ac:dyDescent="0.2">
      <c r="D105" s="199"/>
      <c r="E105" s="11"/>
    </row>
    <row r="106" spans="4:5" x14ac:dyDescent="0.2">
      <c r="D106" s="199"/>
      <c r="E106" s="11"/>
    </row>
    <row r="107" spans="4:5" x14ac:dyDescent="0.2">
      <c r="D107" s="199"/>
      <c r="E107" s="11"/>
    </row>
    <row r="108" spans="4:5" x14ac:dyDescent="0.2">
      <c r="D108" s="199"/>
      <c r="E108" s="11"/>
    </row>
    <row r="109" spans="4:5" x14ac:dyDescent="0.2">
      <c r="D109" s="199"/>
      <c r="E109" s="11"/>
    </row>
    <row r="110" spans="4:5" x14ac:dyDescent="0.2">
      <c r="D110" s="199"/>
      <c r="E110" s="11"/>
    </row>
    <row r="111" spans="4:5" x14ac:dyDescent="0.2">
      <c r="D111" s="199"/>
      <c r="E111" s="11"/>
    </row>
    <row r="112" spans="4:5" x14ac:dyDescent="0.2">
      <c r="D112" s="199"/>
      <c r="E112" s="11"/>
    </row>
    <row r="113" spans="4:5" x14ac:dyDescent="0.2">
      <c r="D113" s="199"/>
      <c r="E113" s="11"/>
    </row>
    <row r="114" spans="4:5" x14ac:dyDescent="0.2">
      <c r="D114" s="199"/>
      <c r="E114" s="11"/>
    </row>
    <row r="115" spans="4:5" x14ac:dyDescent="0.2">
      <c r="D115" s="199"/>
      <c r="E115" s="11"/>
    </row>
    <row r="116" spans="4:5" x14ac:dyDescent="0.2">
      <c r="D116" s="199"/>
      <c r="E116" s="11"/>
    </row>
    <row r="117" spans="4:5" x14ac:dyDescent="0.2">
      <c r="D117" s="199"/>
      <c r="E117" s="11"/>
    </row>
    <row r="118" spans="4:5" x14ac:dyDescent="0.2">
      <c r="D118" s="199"/>
      <c r="E118" s="11"/>
    </row>
    <row r="119" spans="4:5" x14ac:dyDescent="0.2">
      <c r="D119" s="199"/>
      <c r="E119" s="11"/>
    </row>
    <row r="120" spans="4:5" x14ac:dyDescent="0.2">
      <c r="D120" s="199"/>
      <c r="E120" s="11"/>
    </row>
    <row r="121" spans="4:5" x14ac:dyDescent="0.2">
      <c r="D121" s="199"/>
      <c r="E121" s="11"/>
    </row>
    <row r="122" spans="4:5" x14ac:dyDescent="0.2">
      <c r="D122" s="199"/>
      <c r="E122" s="11"/>
    </row>
    <row r="123" spans="4:5" x14ac:dyDescent="0.2">
      <c r="D123" s="199"/>
      <c r="E123" s="11"/>
    </row>
    <row r="124" spans="4:5" x14ac:dyDescent="0.2">
      <c r="D124" s="199"/>
      <c r="E124" s="11"/>
    </row>
    <row r="125" spans="4:5" x14ac:dyDescent="0.2">
      <c r="D125" s="199"/>
      <c r="E125" s="11"/>
    </row>
    <row r="126" spans="4:5" x14ac:dyDescent="0.2">
      <c r="D126" s="199"/>
      <c r="E126" s="11"/>
    </row>
    <row r="127" spans="4:5" x14ac:dyDescent="0.2">
      <c r="D127" s="199"/>
      <c r="E127" s="11"/>
    </row>
    <row r="128" spans="4:5" x14ac:dyDescent="0.2">
      <c r="D128" s="199"/>
      <c r="E128" s="11"/>
    </row>
    <row r="129" spans="4:5" x14ac:dyDescent="0.2">
      <c r="D129" s="199"/>
      <c r="E129" s="11"/>
    </row>
    <row r="130" spans="4:5" x14ac:dyDescent="0.2">
      <c r="D130" s="199"/>
      <c r="E130" s="11"/>
    </row>
    <row r="131" spans="4:5" x14ac:dyDescent="0.2">
      <c r="D131" s="199"/>
      <c r="E131" s="11"/>
    </row>
    <row r="132" spans="4:5" x14ac:dyDescent="0.2">
      <c r="D132" s="199"/>
      <c r="E132" s="11"/>
    </row>
    <row r="133" spans="4:5" x14ac:dyDescent="0.2">
      <c r="D133" s="199"/>
      <c r="E133" s="11"/>
    </row>
    <row r="134" spans="4:5" x14ac:dyDescent="0.2">
      <c r="D134" s="199"/>
      <c r="E134" s="11"/>
    </row>
    <row r="135" spans="4:5" x14ac:dyDescent="0.2">
      <c r="D135" s="199"/>
      <c r="E135" s="11"/>
    </row>
    <row r="136" spans="4:5" x14ac:dyDescent="0.2">
      <c r="D136" s="199"/>
      <c r="E136" s="11"/>
    </row>
    <row r="137" spans="4:5" x14ac:dyDescent="0.2">
      <c r="D137" s="199"/>
      <c r="E137" s="11"/>
    </row>
    <row r="138" spans="4:5" x14ac:dyDescent="0.2">
      <c r="D138" s="199"/>
      <c r="E138" s="11"/>
    </row>
    <row r="139" spans="4:5" x14ac:dyDescent="0.2">
      <c r="D139" s="199"/>
      <c r="E139" s="11"/>
    </row>
    <row r="140" spans="4:5" x14ac:dyDescent="0.2">
      <c r="D140" s="199"/>
      <c r="E140" s="11"/>
    </row>
    <row r="141" spans="4:5" x14ac:dyDescent="0.2">
      <c r="D141" s="199"/>
      <c r="E141" s="11"/>
    </row>
    <row r="142" spans="4:5" x14ac:dyDescent="0.2">
      <c r="D142" s="199"/>
      <c r="E142" s="11"/>
    </row>
    <row r="143" spans="4:5" x14ac:dyDescent="0.2">
      <c r="D143" s="199"/>
      <c r="E143" s="11"/>
    </row>
    <row r="144" spans="4:5" x14ac:dyDescent="0.2">
      <c r="D144" s="199"/>
      <c r="E144" s="11"/>
    </row>
    <row r="145" spans="4:5" x14ac:dyDescent="0.2">
      <c r="D145" s="199"/>
      <c r="E145" s="11"/>
    </row>
    <row r="146" spans="4:5" x14ac:dyDescent="0.2">
      <c r="D146" s="199"/>
      <c r="E146" s="11"/>
    </row>
    <row r="147" spans="4:5" x14ac:dyDescent="0.2">
      <c r="D147" s="199"/>
      <c r="E147" s="11"/>
    </row>
    <row r="148" spans="4:5" x14ac:dyDescent="0.2">
      <c r="D148" s="199"/>
      <c r="E148" s="11"/>
    </row>
    <row r="149" spans="4:5" x14ac:dyDescent="0.2">
      <c r="D149" s="199"/>
      <c r="E149" s="11"/>
    </row>
    <row r="150" spans="4:5" x14ac:dyDescent="0.2">
      <c r="D150" s="199"/>
      <c r="E150" s="11"/>
    </row>
    <row r="151" spans="4:5" x14ac:dyDescent="0.2">
      <c r="D151" s="199"/>
      <c r="E151" s="11"/>
    </row>
    <row r="152" spans="4:5" x14ac:dyDescent="0.2">
      <c r="D152" s="199"/>
      <c r="E152" s="11"/>
    </row>
    <row r="153" spans="4:5" x14ac:dyDescent="0.2">
      <c r="D153" s="199"/>
      <c r="E153" s="11"/>
    </row>
    <row r="154" spans="4:5" x14ac:dyDescent="0.2">
      <c r="D154" s="199"/>
      <c r="E154" s="11"/>
    </row>
    <row r="155" spans="4:5" x14ac:dyDescent="0.2">
      <c r="D155" s="199"/>
      <c r="E155" s="11"/>
    </row>
    <row r="156" spans="4:5" x14ac:dyDescent="0.2">
      <c r="D156" s="199"/>
      <c r="E156" s="11"/>
    </row>
    <row r="157" spans="4:5" x14ac:dyDescent="0.2">
      <c r="D157" s="199"/>
      <c r="E157" s="11"/>
    </row>
    <row r="158" spans="4:5" x14ac:dyDescent="0.2">
      <c r="D158" s="199"/>
      <c r="E158" s="11"/>
    </row>
    <row r="159" spans="4:5" x14ac:dyDescent="0.2">
      <c r="D159" s="199"/>
      <c r="E159" s="11"/>
    </row>
    <row r="160" spans="4:5" x14ac:dyDescent="0.2">
      <c r="D160" s="199"/>
      <c r="E160" s="11"/>
    </row>
    <row r="161" spans="4:5" x14ac:dyDescent="0.2">
      <c r="D161" s="199"/>
      <c r="E161" s="11"/>
    </row>
    <row r="162" spans="4:5" x14ac:dyDescent="0.2">
      <c r="D162" s="199"/>
      <c r="E162" s="11"/>
    </row>
    <row r="163" spans="4:5" x14ac:dyDescent="0.2">
      <c r="D163" s="199"/>
      <c r="E163" s="11"/>
    </row>
    <row r="164" spans="4:5" x14ac:dyDescent="0.2">
      <c r="D164" s="199"/>
      <c r="E164" s="11"/>
    </row>
    <row r="165" spans="4:5" x14ac:dyDescent="0.2">
      <c r="D165" s="199"/>
      <c r="E165" s="11"/>
    </row>
    <row r="166" spans="4:5" x14ac:dyDescent="0.2">
      <c r="D166" s="199"/>
      <c r="E166" s="11"/>
    </row>
    <row r="167" spans="4:5" x14ac:dyDescent="0.2">
      <c r="D167" s="199"/>
      <c r="E167" s="11"/>
    </row>
    <row r="168" spans="4:5" x14ac:dyDescent="0.2">
      <c r="D168" s="199"/>
      <c r="E168" s="11"/>
    </row>
    <row r="169" spans="4:5" x14ac:dyDescent="0.2">
      <c r="D169" s="199"/>
      <c r="E169" s="11"/>
    </row>
    <row r="170" spans="4:5" x14ac:dyDescent="0.2">
      <c r="D170" s="199"/>
      <c r="E170" s="11"/>
    </row>
    <row r="171" spans="4:5" x14ac:dyDescent="0.2">
      <c r="D171" s="199"/>
      <c r="E171" s="11"/>
    </row>
    <row r="172" spans="4:5" x14ac:dyDescent="0.2">
      <c r="D172" s="199"/>
      <c r="E172" s="11"/>
    </row>
    <row r="173" spans="4:5" x14ac:dyDescent="0.2">
      <c r="D173" s="199"/>
      <c r="E173" s="11"/>
    </row>
    <row r="174" spans="4:5" x14ac:dyDescent="0.2">
      <c r="D174" s="199"/>
      <c r="E174" s="11"/>
    </row>
    <row r="175" spans="4:5" x14ac:dyDescent="0.2">
      <c r="D175" s="199"/>
      <c r="E175" s="11"/>
    </row>
    <row r="176" spans="4:5" x14ac:dyDescent="0.2">
      <c r="D176" s="199"/>
      <c r="E176" s="11"/>
    </row>
    <row r="177" spans="4:5" x14ac:dyDescent="0.2">
      <c r="D177" s="199"/>
      <c r="E177" s="11"/>
    </row>
    <row r="178" spans="4:5" x14ac:dyDescent="0.2">
      <c r="D178" s="199"/>
      <c r="E178" s="11"/>
    </row>
    <row r="179" spans="4:5" x14ac:dyDescent="0.2">
      <c r="D179" s="199"/>
      <c r="E179" s="11"/>
    </row>
    <row r="180" spans="4:5" x14ac:dyDescent="0.2">
      <c r="D180" s="199"/>
      <c r="E180" s="11"/>
    </row>
    <row r="181" spans="4:5" x14ac:dyDescent="0.2">
      <c r="D181" s="199"/>
      <c r="E181" s="11"/>
    </row>
    <row r="182" spans="4:5" x14ac:dyDescent="0.2">
      <c r="D182" s="199"/>
      <c r="E182" s="11"/>
    </row>
    <row r="183" spans="4:5" x14ac:dyDescent="0.2">
      <c r="D183" s="199"/>
      <c r="E183" s="11"/>
    </row>
    <row r="184" spans="4:5" x14ac:dyDescent="0.2">
      <c r="D184" s="199"/>
      <c r="E184" s="11"/>
    </row>
    <row r="185" spans="4:5" x14ac:dyDescent="0.2">
      <c r="D185" s="199"/>
      <c r="E185" s="11"/>
    </row>
    <row r="186" spans="4:5" x14ac:dyDescent="0.2">
      <c r="D186" s="199"/>
      <c r="E186" s="11"/>
    </row>
    <row r="187" spans="4:5" x14ac:dyDescent="0.2">
      <c r="D187" s="199"/>
      <c r="E187" s="11"/>
    </row>
    <row r="188" spans="4:5" x14ac:dyDescent="0.2">
      <c r="D188" s="199"/>
      <c r="E188" s="11"/>
    </row>
    <row r="189" spans="4:5" x14ac:dyDescent="0.2">
      <c r="D189" s="199"/>
      <c r="E189" s="11"/>
    </row>
    <row r="190" spans="4:5" x14ac:dyDescent="0.2">
      <c r="D190" s="199"/>
      <c r="E190" s="11"/>
    </row>
    <row r="191" spans="4:5" x14ac:dyDescent="0.2">
      <c r="D191" s="199"/>
      <c r="E191" s="11"/>
    </row>
    <row r="192" spans="4:5" x14ac:dyDescent="0.2">
      <c r="D192" s="199"/>
      <c r="E192" s="11"/>
    </row>
    <row r="193" spans="4:5" x14ac:dyDescent="0.2">
      <c r="D193" s="199"/>
      <c r="E193" s="11"/>
    </row>
    <row r="194" spans="4:5" x14ac:dyDescent="0.2">
      <c r="D194" s="199"/>
      <c r="E194" s="11"/>
    </row>
    <row r="195" spans="4:5" x14ac:dyDescent="0.2">
      <c r="D195" s="199"/>
      <c r="E195" s="11"/>
    </row>
    <row r="196" spans="4:5" x14ac:dyDescent="0.2">
      <c r="D196" s="199"/>
      <c r="E196" s="11"/>
    </row>
    <row r="197" spans="4:5" x14ac:dyDescent="0.2">
      <c r="D197" s="199"/>
      <c r="E197" s="11"/>
    </row>
    <row r="198" spans="4:5" x14ac:dyDescent="0.2">
      <c r="D198" s="199"/>
      <c r="E198" s="11"/>
    </row>
    <row r="199" spans="4:5" x14ac:dyDescent="0.2">
      <c r="D199" s="199"/>
      <c r="E199" s="11"/>
    </row>
    <row r="200" spans="4:5" x14ac:dyDescent="0.2">
      <c r="D200" s="199"/>
      <c r="E200" s="128"/>
    </row>
    <row r="201" spans="4:5" x14ac:dyDescent="0.2">
      <c r="D201" s="199"/>
      <c r="E201" s="128"/>
    </row>
    <row r="202" spans="4:5" x14ac:dyDescent="0.2">
      <c r="D202" s="199"/>
      <c r="E202" s="128"/>
    </row>
    <row r="203" spans="4:5" x14ac:dyDescent="0.2">
      <c r="D203" s="199"/>
      <c r="E203" s="128"/>
    </row>
    <row r="204" spans="4:5" x14ac:dyDescent="0.2">
      <c r="D204" s="199"/>
      <c r="E204" s="128"/>
    </row>
    <row r="205" spans="4:5" x14ac:dyDescent="0.2">
      <c r="D205" s="199"/>
      <c r="E205" s="128"/>
    </row>
    <row r="206" spans="4:5" x14ac:dyDescent="0.2">
      <c r="D206" s="200"/>
      <c r="E206" s="128"/>
    </row>
    <row r="207" spans="4:5" x14ac:dyDescent="0.2">
      <c r="D207" s="200"/>
      <c r="E207" s="128"/>
    </row>
    <row r="208" spans="4:5" x14ac:dyDescent="0.2">
      <c r="D208" s="200"/>
      <c r="E208" s="128"/>
    </row>
    <row r="209" spans="4:5" x14ac:dyDescent="0.2">
      <c r="D209" s="200"/>
      <c r="E209" s="128"/>
    </row>
    <row r="210" spans="4:5" x14ac:dyDescent="0.2">
      <c r="D210" s="200"/>
      <c r="E210" s="128"/>
    </row>
    <row r="211" spans="4:5" x14ac:dyDescent="0.2">
      <c r="D211" s="200"/>
      <c r="E211" s="128"/>
    </row>
    <row r="212" spans="4:5" x14ac:dyDescent="0.2">
      <c r="D212" s="200"/>
      <c r="E212" s="128"/>
    </row>
    <row r="213" spans="4:5" x14ac:dyDescent="0.2">
      <c r="D213" s="200"/>
      <c r="E213" s="128"/>
    </row>
    <row r="214" spans="4:5" x14ac:dyDescent="0.2">
      <c r="D214" s="200"/>
      <c r="E214" s="128"/>
    </row>
    <row r="215" spans="4:5" x14ac:dyDescent="0.2">
      <c r="D215" s="200"/>
      <c r="E215" s="128"/>
    </row>
    <row r="216" spans="4:5" x14ac:dyDescent="0.2">
      <c r="D216" s="200"/>
      <c r="E216" s="128"/>
    </row>
    <row r="217" spans="4:5" x14ac:dyDescent="0.2">
      <c r="D217" s="200"/>
      <c r="E217" s="128"/>
    </row>
    <row r="218" spans="4:5" x14ac:dyDescent="0.2">
      <c r="D218" s="200"/>
      <c r="E218" s="128"/>
    </row>
    <row r="219" spans="4:5" x14ac:dyDescent="0.2">
      <c r="D219" s="200"/>
      <c r="E219" s="128"/>
    </row>
    <row r="220" spans="4:5" x14ac:dyDescent="0.2">
      <c r="D220" s="200"/>
      <c r="E220" s="128"/>
    </row>
    <row r="221" spans="4:5" x14ac:dyDescent="0.2">
      <c r="D221" s="200"/>
      <c r="E221" s="128"/>
    </row>
    <row r="222" spans="4:5" x14ac:dyDescent="0.2">
      <c r="D222" s="200"/>
      <c r="E222" s="128"/>
    </row>
    <row r="223" spans="4:5" x14ac:dyDescent="0.2">
      <c r="D223" s="200"/>
      <c r="E223" s="128"/>
    </row>
    <row r="224" spans="4:5" x14ac:dyDescent="0.2">
      <c r="D224" s="200"/>
      <c r="E224" s="128"/>
    </row>
    <row r="225" spans="4:5" x14ac:dyDescent="0.2">
      <c r="D225" s="200"/>
      <c r="E225" s="128"/>
    </row>
    <row r="226" spans="4:5" x14ac:dyDescent="0.2">
      <c r="D226" s="200"/>
      <c r="E226" s="128"/>
    </row>
    <row r="227" spans="4:5" x14ac:dyDescent="0.2">
      <c r="D227" s="200"/>
      <c r="E227" s="128"/>
    </row>
    <row r="228" spans="4:5" x14ac:dyDescent="0.2">
      <c r="D228" s="200"/>
      <c r="E228" s="128"/>
    </row>
    <row r="229" spans="4:5" x14ac:dyDescent="0.2">
      <c r="D229" s="200"/>
      <c r="E229" s="128"/>
    </row>
    <row r="230" spans="4:5" x14ac:dyDescent="0.2">
      <c r="D230" s="200"/>
      <c r="E230" s="128"/>
    </row>
    <row r="231" spans="4:5" x14ac:dyDescent="0.2">
      <c r="D231" s="200"/>
      <c r="E231" s="128"/>
    </row>
    <row r="232" spans="4:5" x14ac:dyDescent="0.2">
      <c r="D232" s="200"/>
      <c r="E232" s="128"/>
    </row>
    <row r="233" spans="4:5" x14ac:dyDescent="0.2">
      <c r="D233" s="200"/>
      <c r="E233" s="128"/>
    </row>
    <row r="234" spans="4:5" x14ac:dyDescent="0.2">
      <c r="D234" s="200"/>
      <c r="E234" s="128"/>
    </row>
    <row r="235" spans="4:5" x14ac:dyDescent="0.2">
      <c r="D235" s="200"/>
      <c r="E235" s="128"/>
    </row>
    <row r="236" spans="4:5" x14ac:dyDescent="0.2">
      <c r="D236" s="200"/>
      <c r="E236" s="128"/>
    </row>
    <row r="237" spans="4:5" x14ac:dyDescent="0.2">
      <c r="D237" s="200"/>
      <c r="E237" s="128"/>
    </row>
    <row r="238" spans="4:5" x14ac:dyDescent="0.2">
      <c r="D238" s="200"/>
      <c r="E238" s="128"/>
    </row>
    <row r="239" spans="4:5" x14ac:dyDescent="0.2">
      <c r="D239" s="200"/>
      <c r="E239" s="128"/>
    </row>
    <row r="240" spans="4:5" x14ac:dyDescent="0.2">
      <c r="D240" s="200"/>
      <c r="E240" s="128"/>
    </row>
    <row r="241" spans="4:5" x14ac:dyDescent="0.2">
      <c r="D241" s="200"/>
      <c r="E241" s="128"/>
    </row>
  </sheetData>
  <sheetProtection algorithmName="SHA-512" hashValue="GEtzJ8/R7p8Udpwqyynh9MtYhoxqoRvsVvAgjs2htMg2jXG1ByFIgLSV5IhCqOPu6kF9JQTUT4yr/6GjYqbO5g==" saltValue="FbkzEVjbFnCyyJ8ztA5Z5g==" spinCount="100000" sheet="1" objects="1" scenarios="1"/>
  <mergeCells count="2">
    <mergeCell ref="A2:A3"/>
    <mergeCell ref="B2:B3"/>
  </mergeCells>
  <pageMargins left="0.98425196850393704" right="0.74803149606299213" top="0.98425196850393704" bottom="0.98425196850393704" header="0.51181102362204722" footer="0.51181102362204722"/>
  <pageSetup paperSize="9" scale="82" fitToHeight="0" orientation="portrait" r:id="rId1"/>
  <headerFooter alignWithMargins="0">
    <oddHeader xml:space="preserve">&amp;C&amp;9REM PROJEKT d.o.o. Podvin 102, 3310 Žalec, 03 5717705, 041 938550 email: milan.rozman@siol.net
</oddHeader>
    <oddFooter>&amp;L&amp;"Times New Roman CE,Navadno"&amp;8&amp;F&amp;C&amp;A&amp;R&amp;P/&amp;N</oddFooter>
  </headerFooter>
  <rowBreaks count="1" manualBreakCount="1">
    <brk id="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3</vt:i4>
      </vt:variant>
    </vt:vector>
  </HeadingPairs>
  <TitlesOfParts>
    <vt:vector size="8" baseType="lpstr">
      <vt:lpstr>NASLOVNICA</vt:lpstr>
      <vt:lpstr>REKAPITULACIJA</vt:lpstr>
      <vt:lpstr>Gradbene konstrukcije</vt:lpstr>
      <vt:lpstr>JR</vt:lpstr>
      <vt:lpstr>Vodovod</vt:lpstr>
      <vt:lpstr>NASLOVNICA!Področje_tiskanja</vt:lpstr>
      <vt:lpstr>Vodovod!Področje_tiskanja</vt:lpstr>
      <vt:lpstr>Vodovod!Tiskanje_naslovov</vt:lpstr>
    </vt:vector>
  </TitlesOfParts>
  <Company>Hydrotech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</dc:creator>
  <cp:lastModifiedBy>Mateja Kreačič Ajster</cp:lastModifiedBy>
  <cp:lastPrinted>2022-05-04T13:23:51Z</cp:lastPrinted>
  <dcterms:created xsi:type="dcterms:W3CDTF">2000-04-11T09:42:02Z</dcterms:created>
  <dcterms:modified xsi:type="dcterms:W3CDTF">2022-07-07T05:53:15Z</dcterms:modified>
</cp:coreProperties>
</file>