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0" yWindow="32760" windowWidth="25200" windowHeight="11775" tabRatio="907" activeTab="4"/>
  </bookViews>
  <sheets>
    <sheet name="REKAPITULACIJA " sheetId="1" r:id="rId1"/>
    <sheet name="PREDDELA" sheetId="2" r:id="rId2"/>
    <sheet name="ZEMELJSKA DELA" sheetId="3" r:id="rId3"/>
    <sheet name="ZGORNJI USTROJ" sheetId="4" r:id="rId4"/>
    <sheet name="ODVODNJAVANJE" sheetId="5" r:id="rId5"/>
    <sheet name="OPREMA CESTE" sheetId="6" r:id="rId6"/>
    <sheet name="Tuje storitve" sheetId="7" r:id="rId7"/>
    <sheet name="HORTIKULTURA" sheetId="8" r:id="rId8"/>
  </sheets>
  <definedNames/>
  <calcPr fullCalcOnLoad="1"/>
</workbook>
</file>

<file path=xl/sharedStrings.xml><?xml version="1.0" encoding="utf-8"?>
<sst xmlns="http://schemas.openxmlformats.org/spreadsheetml/2006/main" count="443" uniqueCount="314">
  <si>
    <t>PROJEKTANTSKI    PREDRAČUN</t>
  </si>
  <si>
    <t>Projekt:</t>
  </si>
  <si>
    <t>Št. projekta:</t>
  </si>
  <si>
    <t>Opis postavke:</t>
  </si>
  <si>
    <t>količina</t>
  </si>
  <si>
    <t>enota</t>
  </si>
  <si>
    <t>cena</t>
  </si>
  <si>
    <t>znesek</t>
  </si>
  <si>
    <t>1.0 PREDDELA</t>
  </si>
  <si>
    <t>1.1 Geodetska dela</t>
  </si>
  <si>
    <t>km</t>
  </si>
  <si>
    <t>kos</t>
  </si>
  <si>
    <t>1.2 Čiščenje terena</t>
  </si>
  <si>
    <t>m2</t>
  </si>
  <si>
    <t>m1</t>
  </si>
  <si>
    <t>m3</t>
  </si>
  <si>
    <t>SKUPAJ PREDDELA</t>
  </si>
  <si>
    <t>2.0 ZEMELJSKA DELA</t>
  </si>
  <si>
    <t>2.1 Izkopi</t>
  </si>
  <si>
    <t>2.2 Planum temeljnih tal</t>
  </si>
  <si>
    <t>SKUPNA    REKAPITULACIJA</t>
  </si>
  <si>
    <t>1.0</t>
  </si>
  <si>
    <t>PREDDELA</t>
  </si>
  <si>
    <t>2.0</t>
  </si>
  <si>
    <t>ZGORNJI USTROJ</t>
  </si>
  <si>
    <t>ZEMELJSKA DELA</t>
  </si>
  <si>
    <t>3.0</t>
  </si>
  <si>
    <t>4.0</t>
  </si>
  <si>
    <t>ODVODNJAVANJE</t>
  </si>
  <si>
    <t>6.0</t>
  </si>
  <si>
    <t>OPREMA  CESTE</t>
  </si>
  <si>
    <t>SKUPAJ:</t>
  </si>
  <si>
    <t>2.4 Nasipi in posteljice</t>
  </si>
  <si>
    <t>2.5 Brežine in zelenice</t>
  </si>
  <si>
    <t>2.9 Razprostiranje materiala</t>
  </si>
  <si>
    <t>SKUPAJ ZEMELJSKA DELA</t>
  </si>
  <si>
    <t>3.0 ZGORNJI USTROJ</t>
  </si>
  <si>
    <t>3.1 Nosilne nevezane plasti</t>
  </si>
  <si>
    <t>3.1.3 Vezane nosilne plasti</t>
  </si>
  <si>
    <t>3.2 Obrabne zaporne plasti</t>
  </si>
  <si>
    <t>3.5 Robni elementi - robniki, obrobe:</t>
  </si>
  <si>
    <t>3.5.7 Bankine</t>
  </si>
  <si>
    <t>4.0 ODVODNJAVANJE</t>
  </si>
  <si>
    <t>4.1 Površinsko odvodnjavanje</t>
  </si>
  <si>
    <t>4.3 Globinsko odvodnjavanje - kanalizacija</t>
  </si>
  <si>
    <t>PVC-dimenzije fi 200</t>
  </si>
  <si>
    <t>4.4 Vtočni in revizijski jaški</t>
  </si>
  <si>
    <t>ODVODNJAVANJE SKUPAJ:</t>
  </si>
  <si>
    <t>ZGORNJI USTROJ SKUPAJ</t>
  </si>
  <si>
    <t>6.0 OPREMA CESTE</t>
  </si>
  <si>
    <t>6.1 Pokončna oprema ceste</t>
  </si>
  <si>
    <t>dolžina cevi 3000 mm</t>
  </si>
  <si>
    <t>dolžina cevi 3500 mm</t>
  </si>
  <si>
    <t>6.2 Označbe na vozišču</t>
  </si>
  <si>
    <t>Izdelava tankoslojne označbe na vozišču z enokomponentno barvo - strojno, debelina suhe plasti 250 um.</t>
  </si>
  <si>
    <t>širina črte 50 cm</t>
  </si>
  <si>
    <t>Izdelava tankoslojnih označb na vozišču z enokomponentno barvo, strojno, debelina suhe plasti 250 um. Posip z odsevnimi kroglicami, 0,25 kg/m2.</t>
  </si>
  <si>
    <t>Dobava in postavitev koreninskega količka z vgraditvijo stebrička za prometni znak</t>
  </si>
  <si>
    <t>Dobava stebrička za prometni znak iz vroče cinkane jeklene cevi fi 64.</t>
  </si>
  <si>
    <t>barvanje zapornih otokov in zeber</t>
  </si>
  <si>
    <t xml:space="preserve">OPREMA CESTE SKUPAJ: </t>
  </si>
  <si>
    <t>HORTIKULTURA in OSTALA OPREMA</t>
  </si>
  <si>
    <t>m</t>
  </si>
  <si>
    <t xml:space="preserve">Št. projekta: </t>
  </si>
  <si>
    <t>8.0</t>
  </si>
  <si>
    <t>7.0 TUJE STORITVE</t>
  </si>
  <si>
    <t>7.9 PRESKUSI, NADZOR IN TEHNIČNA DOKUMENTACIJA</t>
  </si>
  <si>
    <t>8.0 HORTIKULTURA in OSTALA OPREMA</t>
  </si>
  <si>
    <t>8.1 HORTIKULTURA</t>
  </si>
  <si>
    <t>7.0</t>
  </si>
  <si>
    <t>9.0</t>
  </si>
  <si>
    <t>4.5 Prepusti</t>
  </si>
  <si>
    <t>Demontaža prometnih znakov z deponiranjem izven trase.</t>
  </si>
  <si>
    <t>Faza:</t>
  </si>
  <si>
    <t>TUJE STORITVE SKUPAJ:</t>
  </si>
  <si>
    <t>HORTIKULTURA IN OSTALA OPREMA SKUPAJ:</t>
  </si>
  <si>
    <t>22% DDV:</t>
  </si>
  <si>
    <t>ur</t>
  </si>
  <si>
    <t xml:space="preserve">kos </t>
  </si>
  <si>
    <t>ure</t>
  </si>
  <si>
    <t>Geomahanski nadzor</t>
  </si>
  <si>
    <t>Priprava temeljnih tal z grobim planiranjem točnosti do 3,0 cm in komprimiranjem do Ev2=50 MN/m2.</t>
  </si>
  <si>
    <t>7.5 JAVNA RAZSVETLJAVA</t>
  </si>
  <si>
    <t xml:space="preserve">Izvedba pripravljalnih del (označbe križanj in vzporednega vodenja ter zakoličba trase in stojišč kandelabrov, </t>
  </si>
  <si>
    <t>kpl</t>
  </si>
  <si>
    <r>
      <t>Dobava in polaganje kabla NYY-J 5x10mm</t>
    </r>
    <r>
      <rPr>
        <sz val="10"/>
        <rFont val="Calibri"/>
        <family val="2"/>
      </rPr>
      <t>²</t>
    </r>
    <r>
      <rPr>
        <sz val="10"/>
        <rFont val="Arial"/>
        <family val="2"/>
      </rPr>
      <t xml:space="preserve"> v cev</t>
    </r>
  </si>
  <si>
    <r>
      <t>Dobava in montaža kabla NYM-J 4x1,5mm</t>
    </r>
    <r>
      <rPr>
        <sz val="10"/>
        <rFont val="Calibri"/>
        <family val="2"/>
      </rPr>
      <t>²</t>
    </r>
    <r>
      <rPr>
        <sz val="10"/>
        <rFont val="Arial"/>
        <family val="2"/>
      </rPr>
      <t xml:space="preserve"> od razdelilca v kandelabru do svetilke</t>
    </r>
  </si>
  <si>
    <t>Dobava in polaganje opozorilnega traku</t>
  </si>
  <si>
    <t>Dobava in polaganje vročecinkanega valjanca FeZn 25x4mm.</t>
  </si>
  <si>
    <t>Dobava križnih sponk in izdelava križnih stikov z bitumiziranjem spoja</t>
  </si>
  <si>
    <t xml:space="preserve">Izdelava priklopov ozemljitve na pripravljeno uho kandelabra preko ozemljitvenega vijaka </t>
  </si>
  <si>
    <r>
      <t xml:space="preserve">Dobava in montaža vroče cinkanega reducirnega (več segmentnega) kandelabra višine 8m s sidrno ploščo in vijaki </t>
    </r>
    <r>
      <rPr>
        <sz val="10"/>
        <rFont val="Calibri"/>
        <family val="2"/>
      </rPr>
      <t>Ø</t>
    </r>
    <r>
      <rPr>
        <sz val="10"/>
        <rFont val="Arial"/>
        <family val="2"/>
      </rPr>
      <t xml:space="preserve">24x1000mm z nivojem cinka 86 mikronov in za 2. cono vetra (SIST EN 40) </t>
    </r>
  </si>
  <si>
    <t>Dobava in montaža picinkanega ZIP droga svetle višine 8m s sidrno ploščo in vijaki Ø24x1000mm, komplet  s konzolo za montažo luči 0,1m,  za 2. cono vetra (SIST EN 40)</t>
  </si>
  <si>
    <t>Dobava in montaža razdelilca (priključne sponke) s 4A cevno varovalko v kandelabru oz. stebru</t>
  </si>
  <si>
    <t>Dobava in montaža cestne svetilke SC 50, svetilka za kandelaber, primarno usmerjanje svetlobe radialno fasetirana optika, material: umetna masa, ALU metalizirano, fasetirano, primarni svetlobno tehnični pokrov: zaščitna plošča, material: varnostno kaljeno steklo (ESG), prozoren material, izstop svetlobe: direktno sevajoče, način montaže: nastavek, nastavek, uporaba: 1 x HST | HIT-CE/S-od, 70W, visokotlačna natrijeva sijalka OSRAM 70W HST 6600 lm, E27, vžigna naprava z odklopno avtomatiko, predstikalna naprava: VVG s termično zaščito, vzporedno kompenzirano, v kompletu: priključna sponka, 3-polna, maks. 2,5mm², priklop na omrežje: 230V, AC, 50Hz, ohišje svetilke-zgornji del, material: aluminij, tlačno ulito, lakirano, v Siteco® kovinsko sivi barvi (DB 702S), dolžina: 661 mm, širina: 330 mm, višina: 183mm, nastavek: 60/76mm (direktni natik) in 42/60mm (pritrditev s strani), ohišje svetilke-spodnji del, material: aluminij, tlačno ulito, lakirano, v Siteco® kovinsko sivi barvi (DB 702S), zaščitna stopnja (celota): IP66, zaščitni razred (celota): zaščitni razred I (RI - zaščitna ozemljitev), certifikacijski znak: CE, ENEC 10, VDE, standard: EN 50419, enota pakiranja: 1 kos Siteco, zastopnik MTSi d.o.o. Maribor (ali svetilka drugega proizvajalca z enakimi ali boljšimi karakteristikami)</t>
  </si>
  <si>
    <t>Dobava in montaža cestne svetilke 2NA588E1NT0F - SC 100, svetilka za kandelaber, primarno usmerjanje svetlobe radialno fasetirana optika, material: aluminij, fasetirano, primarni svetlobno tehnični pokrov: zaščitna plošča, material: varnostno kaljeno steklo (ESG), prozoren material, izstop svetlobe: direktno sevajoče, način montaže: nastavek, nastavek, uporaba: 1 x HST, 100W, visokotlačna natrijeva sijalka  OSRAM 100W HST 10700 lm, E40, vžigna naprava z odklopno avtomatiko, predstikalna naprava: VVG s termično zaščito, vzporedno kompenzirano, v kompletu: priključna sponka, 3-polna, maks. 2,5mm², priklop na omrežje: 230V, AC, 50Hz, ohišje svetilke-zgornji del, material: aluminij, tlačno ulito, lakirano, v Siteco® kovinsko sivi barvi (DB 702S), dolžina: 735 mm, širina: 353 mm, višina: 190mm, nastavek: 60/76mm (direktni natik) in 42/60mm (pritrditev s strani), ohišje svetilke-spodnji del, material: aluminij, tlačno ulito, lakirano, v Siteco® kovinsko sivi barvi (DB 702S), zaščitna stopnja (celota): IP66, zaščitni razred (celota): zaščitni razred I (RI - zaščitna ozemljitev), certifikacijski znak: CE, ENEC 10, VDE, standard: EN 50419, enota pakiranja: 1 kos. Siteco, zastopnik MTSi d.o.o. Maribor (ali svetilka drugega proizvajalca z enakimi ali boljšimi karakteristikami)</t>
  </si>
  <si>
    <t>Izvedba uvleka kabla skozi temelj obstoječega stebra CR</t>
  </si>
  <si>
    <t>Izvedba priklopa predvidenega vodnika NYY-J na priključno sponko obstoječega stebra CR</t>
  </si>
  <si>
    <t>Izvedba električnih meritev ter izdelava merilnega protokola</t>
  </si>
  <si>
    <t>Izvedba vrisa trase v podzemni kataster (izdelava geodetskega posnetka stojišč kandelabrov in trase kabla dolžine 584m) s pripravo podatkov za vpis v uradne evidence</t>
  </si>
  <si>
    <t>Testiranje in vstavitev v pogon (funkcionalni preiskus)</t>
  </si>
  <si>
    <t>ELEKTROINSTALACIJE CR</t>
  </si>
  <si>
    <t>75 1</t>
  </si>
  <si>
    <t>75 2</t>
  </si>
  <si>
    <t>75 3</t>
  </si>
  <si>
    <t>75 4</t>
  </si>
  <si>
    <t>75 5</t>
  </si>
  <si>
    <t>75 6</t>
  </si>
  <si>
    <t>75 7</t>
  </si>
  <si>
    <t>75 8</t>
  </si>
  <si>
    <t>75 9</t>
  </si>
  <si>
    <t>75 10</t>
  </si>
  <si>
    <t>75 11</t>
  </si>
  <si>
    <t>75 12</t>
  </si>
  <si>
    <t>75 13</t>
  </si>
  <si>
    <t>75 14</t>
  </si>
  <si>
    <t>75 15</t>
  </si>
  <si>
    <t>75 16</t>
  </si>
  <si>
    <t>75 17</t>
  </si>
  <si>
    <t>GRADBENA DELA CR</t>
  </si>
  <si>
    <t>Strojni izkop zemlje za kabelski jarek v zemlji III. kategorije dim. 0,4x0,8m</t>
  </si>
  <si>
    <t>Strojni izkop zemlje za kabelski jarek v zemlji IV. kategorije dim. 0,4x0,8m</t>
  </si>
  <si>
    <t>Strojni izkop zemlje za kabelski jarek v zemlji V. kategorije dim. 0,4x0,8m</t>
  </si>
  <si>
    <t>Ročni izkop zemlje za kabelski jarek v zemlji IV. kategorije dim. 0,4x0,8m na mestih križanj</t>
  </si>
  <si>
    <r>
      <t xml:space="preserve">Dobava in polaganje stigmafleks cevi </t>
    </r>
    <r>
      <rPr>
        <sz val="10"/>
        <rFont val="Calibri"/>
        <family val="2"/>
      </rPr>
      <t>Ø</t>
    </r>
    <r>
      <rPr>
        <sz val="10"/>
        <rFont val="Arial"/>
        <family val="2"/>
      </rPr>
      <t>75mm v izkopan kabelski jarek</t>
    </r>
  </si>
  <si>
    <t>Dvostransko rezanje asfalta v širini 40cm povprečne debeline predvidoma 6cm, njegovo rušenje in odvoz</t>
  </si>
  <si>
    <t>Izdelava kabelske posteljice dim. 0,2x0,4m s peskom granulacije 0–4mm</t>
  </si>
  <si>
    <t>Zasip jarka in utrjevanje v slojih po 20cm</t>
  </si>
  <si>
    <t>Izdelava betonskega temelja kandelabra dim. 0,80x0,80x1,0m z vgrajenimi sidrnimi vijaki vsaj M24 dolžine 1m</t>
  </si>
  <si>
    <r>
      <t>Izdelava betonskega jaška iz BC-</t>
    </r>
    <r>
      <rPr>
        <sz val="10"/>
        <rFont val="Calibri"/>
        <family val="2"/>
      </rPr>
      <t>ɸ</t>
    </r>
    <r>
      <rPr>
        <sz val="10"/>
        <rFont val="Arial"/>
        <family val="2"/>
      </rPr>
      <t>60cm globine 60cm obbetoniranega z izdelavo uvodov za cevi ter LTŽ pokrovom 125kN</t>
    </r>
  </si>
  <si>
    <t>Vrnitev trase v staro stanje (pospravilo)</t>
  </si>
  <si>
    <r>
      <t>m</t>
    </r>
    <r>
      <rPr>
        <vertAlign val="superscript"/>
        <sz val="10"/>
        <rFont val="Arial"/>
        <family val="2"/>
      </rPr>
      <t>3</t>
    </r>
  </si>
  <si>
    <r>
      <t>m</t>
    </r>
    <r>
      <rPr>
        <vertAlign val="superscript"/>
        <sz val="10"/>
        <rFont val="Arial"/>
        <family val="2"/>
      </rPr>
      <t>2</t>
    </r>
  </si>
  <si>
    <t>ZAPORA - elaborat in postavitev znakov. (Ocena)</t>
  </si>
  <si>
    <t>79 1</t>
  </si>
  <si>
    <t>79 2</t>
  </si>
  <si>
    <t>Projektantski nadzor projektanta gradbenih konstrukcij</t>
  </si>
  <si>
    <t xml:space="preserve">79 3 </t>
  </si>
  <si>
    <t>Projektantski nadzor projektanta elektroinštalacij (CR)</t>
  </si>
  <si>
    <t>79 4</t>
  </si>
  <si>
    <t>79 5</t>
  </si>
  <si>
    <t>79 6</t>
  </si>
  <si>
    <t>79 7</t>
  </si>
  <si>
    <t>79 8</t>
  </si>
  <si>
    <t>79 9</t>
  </si>
  <si>
    <t>79 10</t>
  </si>
  <si>
    <t>Zakoličba obstoječih komunalnih vodov.</t>
  </si>
  <si>
    <t>75 18</t>
  </si>
  <si>
    <t>75 19</t>
  </si>
  <si>
    <t>75 20</t>
  </si>
  <si>
    <t>75 21</t>
  </si>
  <si>
    <t>75 22</t>
  </si>
  <si>
    <t>75 23</t>
  </si>
  <si>
    <t>75 24</t>
  </si>
  <si>
    <t>75 25</t>
  </si>
  <si>
    <t>75 26</t>
  </si>
  <si>
    <t>75 28</t>
  </si>
  <si>
    <t>75 29</t>
  </si>
  <si>
    <t>75 30</t>
  </si>
  <si>
    <t>Ureditev Trdinove ulice v Brežicah - 3. FAZA</t>
  </si>
  <si>
    <t>IZN</t>
  </si>
  <si>
    <t>Obnova in zavarovanje zakoličbe osi trase ostale javne ceste v gričevnatem terenu</t>
  </si>
  <si>
    <t>Postavitev in zavarovanje prečnega profila ostale javne ceste v gričevnatem terenu</t>
  </si>
  <si>
    <t>Odstranitev grmovja na redko porasli površini (do 50 % pokritega tlorisa) - strojno</t>
  </si>
  <si>
    <t>Odstranitev grmovja in dreves z debli premera do 10 cm ter vej na gosto porasli površini - ročno (živa meja)</t>
  </si>
  <si>
    <t>Porušitev in odstranitev asfaltne plasti v debelini 6 do 10 cm</t>
  </si>
  <si>
    <t xml:space="preserve">Rezkanje in odvoz asfaltne krovne plasti v debelini do 3 cm </t>
  </si>
  <si>
    <t>Porušitev in odstranitev robnika iz cementnega betona</t>
  </si>
  <si>
    <t>Porušitev in odstranitev glave prepusta s premerom do 60 cm</t>
  </si>
  <si>
    <t>Dvigovanje ter nižanje kap in armatur vodovodnih in plinskih instalacij. (ocena)</t>
  </si>
  <si>
    <t xml:space="preserve">Dvigovanje in nižanje pokrovov instalacij na novo višino nivelete. </t>
  </si>
  <si>
    <t>Rezanje asfaltne plasti s talno diamantno žago, debele 6 do 10 cm</t>
  </si>
  <si>
    <t>11 1</t>
  </si>
  <si>
    <t>11 2</t>
  </si>
  <si>
    <t>12 1</t>
  </si>
  <si>
    <t>12 2</t>
  </si>
  <si>
    <t>12 3</t>
  </si>
  <si>
    <t>12 4</t>
  </si>
  <si>
    <t>12 5</t>
  </si>
  <si>
    <t>12 6</t>
  </si>
  <si>
    <t>12 7</t>
  </si>
  <si>
    <t>12 8</t>
  </si>
  <si>
    <t>12 9</t>
  </si>
  <si>
    <t>12 10</t>
  </si>
  <si>
    <t>D21</t>
  </si>
  <si>
    <t>Površinski izkop plodne zemljine – 1. kategorije – strojno z odrivom do 50 m</t>
  </si>
  <si>
    <t>Izvajanje nadzora s strani posameznih komunalnih upravljalcev: komunala, elektro distributer, koncesionar JR, TK upravljalec, Adriaplin,…</t>
  </si>
  <si>
    <t>Zakoličenje osi kanalizacije, z zavarovanjem osi, oznako revizijskih jaškov, izdelava zapisnika o zakoličbi ipd.</t>
  </si>
  <si>
    <t>11 3</t>
  </si>
  <si>
    <t>Postavitev gradbenih profilov na vzpostavljeno os trase cevovoda, ter določitev nivoja za merjenje globine izkopa in polaganje cevovoda.</t>
  </si>
  <si>
    <t>11 4</t>
  </si>
  <si>
    <t>Ročno planiranje dna jarka s točnostjo +/- 3 cm po projektiranem padcu in komprimiranjem do Ev=50 MPa.</t>
  </si>
  <si>
    <t>Izdelava posteljice iz kamnitih zrn frakcije 0/64 do 0/100, z razprostiranjem in uvaljanjem do Ev2=80 MN/m2 v slojih po 35 cm.</t>
  </si>
  <si>
    <t>Zasipavanje  jarka z izkopanim materialom, s komprimiranjem v slojih po 30 cm, z dovozom z začasne deponije.</t>
  </si>
  <si>
    <t>Humuziranje brežine z valjanjem, v debelini do 15 cm - strojno</t>
  </si>
  <si>
    <t>Nakladanje in odvoz odvišnega izkopanega materiala na stalno deponijo v oddaljenosti do 15 km, z upoštevanjem plačila pristojbine. Upoštevan faktor razsipnosti 1,2!</t>
  </si>
  <si>
    <t>21 1</t>
  </si>
  <si>
    <t>21 2</t>
  </si>
  <si>
    <t>21 3</t>
  </si>
  <si>
    <t>22 1</t>
  </si>
  <si>
    <t>22 2</t>
  </si>
  <si>
    <t>24 1</t>
  </si>
  <si>
    <t>24 2</t>
  </si>
  <si>
    <t>25 1</t>
  </si>
  <si>
    <t>29 1</t>
  </si>
  <si>
    <t>((211+212+213) - (242+251)) x 1,2</t>
  </si>
  <si>
    <t>Izvedba nevezane nosilne plasti enakomerno zrnatega drobljenca, TD 0/32, iz težke kamnine z razgrinjanjem in komprimiranjem do Ev2= 100 MN/m2 in planiranjem točnosti do + - 1 cm. Debelina sloja 20 cm.</t>
  </si>
  <si>
    <t>Izdelava nosilne plasti AC 16 base, B50/70, A4, v debelini 7 cm. (Razširjeni del VK)</t>
  </si>
  <si>
    <t>Izdelava nosilne plasti AC 16 base, B50/70, A3, v debelini 3,5 - 8,0 cm. (Eventuelna izravnava naklonov obstoječega rezkanega vozišča - OCENA! )</t>
  </si>
  <si>
    <t>Izdelava obrabne in zaporne plasti AC 8 surf, B70/100, A4, na vozišču v debelini 3 cm.</t>
  </si>
  <si>
    <t>Izdelava obrabne in zaporne plasti AC 8 surf, B70/100, A5, na pločniku v debelini 5 cm.</t>
  </si>
  <si>
    <t>Dimenzija 5/20/100 cm (pogreznjen)</t>
  </si>
  <si>
    <t>Dimenzija 15/25/100 cm (pogreznjen)</t>
  </si>
  <si>
    <t>Dimenzija 15/25/100 cm (dvignjen)</t>
  </si>
  <si>
    <t>Dobava in vgraditev predfabriciranih betonskih robnikov v betonski temelj C12/15. Stiki zaliti s cementno malto.</t>
  </si>
  <si>
    <t>Dimenzija 15/25/100 cm (odtočni)</t>
  </si>
  <si>
    <t>Izdelava bankine iz gramoza ali naravno zdrobljenega kamnitega materiala, široke do 0,50 m</t>
  </si>
  <si>
    <t>Izdelava bankine iz gramoza ali naravno zdrobljenega kamnitega materiala, široke 0,51 do 0,75 m</t>
  </si>
  <si>
    <t>Tlakovanje jarka z lomljencem, debelina 10 cm, stiki zapolnjeni s cementno malto, na podložni plasti cementnega betona, debeli 10 cm</t>
  </si>
  <si>
    <t>31 1</t>
  </si>
  <si>
    <t>313 1</t>
  </si>
  <si>
    <t>313 2</t>
  </si>
  <si>
    <t>32 1</t>
  </si>
  <si>
    <t>32 2</t>
  </si>
  <si>
    <t>35 1</t>
  </si>
  <si>
    <t>351 1</t>
  </si>
  <si>
    <t>351 2</t>
  </si>
  <si>
    <t>351 3</t>
  </si>
  <si>
    <t>351 4</t>
  </si>
  <si>
    <t>357 1</t>
  </si>
  <si>
    <t>357 2</t>
  </si>
  <si>
    <t>PE-HD-dimenzije fi 350</t>
  </si>
  <si>
    <t>DK cev fi 200</t>
  </si>
  <si>
    <t>DK cev fi 250</t>
  </si>
  <si>
    <t>DK cev fi 355</t>
  </si>
  <si>
    <t xml:space="preserve">Izdelava kanalizacije iz delno kanalizacijskih cevi (DK) plastičnih mas PE-HD, vgrajenih na pripravljeno betonsko posteljico C16/20, in obbetoniranih do višine perforacije ter zasutje drenažnega dela z enakomerno zrnatim drobljencem. (SIST EN 1610)        </t>
  </si>
  <si>
    <t xml:space="preserve">Izdelava kanalizacije iz cevi plastičnih mas PVC ali PE-HD, vgrajenih na pripravljeno betonsko posteljico in polno obbetoniranih C16/20. (SIST EN 1610)              </t>
  </si>
  <si>
    <t>Izdelava vtočnega jaška cevi iz cementnega betona, fi 50 z betoniranjem dna. Globina 1,5 - 2,0 m. (SIST EN 1917:2003/AC 2007)</t>
  </si>
  <si>
    <t>Izdelava revizijskega jaška cevi iz cementnega betona, fi 80 z betoniranjem dna in oblikovanje mulde. Globina jaška 1,5 - 2,0 m. (SIST EN 1917:2003/AC 2007)9</t>
  </si>
  <si>
    <t>Izdelava revizijskega jaška cevi iz cementnega betona, fi 100 z betoniranjem dna in oblikovanje mulde. Globina jaška 2,0 - 2,5 m. (SIST EN 1917:2003/AC 2007)9</t>
  </si>
  <si>
    <t>Nabava in dobava materiala PVC cevi in fazonov DN 200 in izdelava vpadnega jaška za priklop cestnih požiralnikov, enostranski priklop. Obbetoniranje PVC, dobava in namestitev pokrova. Višina vpadnega jaška do 1,5 m.</t>
  </si>
  <si>
    <t>Dobava in vgradnja LTŽ pokrova fi 600mm (EN 124 B125). Pokrov izveden na zaklep z odprtinami za zračenje, vključno s podložnim betonom za montažo na jašek premera 800 / 1000mm, z vgrajenim LTŽ vencem pokrova, ter vsemi potrebnimi deli in materiali.</t>
  </si>
  <si>
    <t>Dobava in vgraditev rešetke iz duktilne litine z nosilnostjo 400 kN, s prerezom 400/400 mm. (ravna v koritnici)</t>
  </si>
  <si>
    <t>Dobava in vgraditev rešetke iz duktilne litine z nosilnostjo 400 kN, s prerezom 400/400 mm. (ukrivljena v muldi)</t>
  </si>
  <si>
    <t>Dobava in vgraditev pokrova iz duktilne litine in ojačenega cementnega betona, za jašek z vtokom pod robnik, na pripravljen venec vtočnega jaška.</t>
  </si>
  <si>
    <t>Izdelava prepusta krožnega prereza iz PVC cevi s premerom 50 cm. (podaljšanje obstoječega prepusta)</t>
  </si>
  <si>
    <t>Izdelava vtočne ali iztočne glave prepusta krožnega prereza iz betona s tlakovanjem vtoka in iztoka z lomljencem na betonski podlagi.</t>
  </si>
  <si>
    <t>Cev fi 500</t>
  </si>
  <si>
    <t>Cev fi 350</t>
  </si>
  <si>
    <t>41 1</t>
  </si>
  <si>
    <t>43 1</t>
  </si>
  <si>
    <t>431 1</t>
  </si>
  <si>
    <t>431 2</t>
  </si>
  <si>
    <t>43 2</t>
  </si>
  <si>
    <t>432 1</t>
  </si>
  <si>
    <t>432 2</t>
  </si>
  <si>
    <t>432 3</t>
  </si>
  <si>
    <t>44 1</t>
  </si>
  <si>
    <t>44 2</t>
  </si>
  <si>
    <t>44 3</t>
  </si>
  <si>
    <t>44 4</t>
  </si>
  <si>
    <t>44 5</t>
  </si>
  <si>
    <t>44 6</t>
  </si>
  <si>
    <t>44 7</t>
  </si>
  <si>
    <t>44 8</t>
  </si>
  <si>
    <t>45 1</t>
  </si>
  <si>
    <t>45 2</t>
  </si>
  <si>
    <t>452 1</t>
  </si>
  <si>
    <t>452 2</t>
  </si>
  <si>
    <t>velikosti 400 x 400 mm</t>
  </si>
  <si>
    <t>Dobava in pritrditev prometnega znaka iz Al pločevine s koeficientom retrorefleksije RA2.</t>
  </si>
  <si>
    <t>širina črte 10 cm - kolesarska steza</t>
  </si>
  <si>
    <t>širina črte 12 cm - cesta</t>
  </si>
  <si>
    <t>barvanje prehoda za kolesarje z rdečo barvo (označba 5232)</t>
  </si>
  <si>
    <t>barvanje simbolov na prometnih površinah (simbol 5607)</t>
  </si>
  <si>
    <t>Izvedba križanja z elektronskimi komunikacijami</t>
  </si>
  <si>
    <t>Izvedba križanja s plinovodom</t>
  </si>
  <si>
    <t>Izvedba križanja z elektro vodi</t>
  </si>
  <si>
    <t>Izvedba križanja z vodovodnim priključkom</t>
  </si>
  <si>
    <t>Izvedba križanja s fekalno kanalizacijo</t>
  </si>
  <si>
    <t>79 11</t>
  </si>
  <si>
    <t>79 12</t>
  </si>
  <si>
    <t>79 13</t>
  </si>
  <si>
    <t>79 14</t>
  </si>
  <si>
    <t>79 15</t>
  </si>
  <si>
    <t>81 1</t>
  </si>
  <si>
    <t>61 1</t>
  </si>
  <si>
    <t>62 2</t>
  </si>
  <si>
    <t>61 2</t>
  </si>
  <si>
    <t>612 1</t>
  </si>
  <si>
    <t>612 2</t>
  </si>
  <si>
    <t>61 3</t>
  </si>
  <si>
    <t>613 1</t>
  </si>
  <si>
    <t>62 1</t>
  </si>
  <si>
    <t>621 1</t>
  </si>
  <si>
    <t>621 2</t>
  </si>
  <si>
    <t>621 3</t>
  </si>
  <si>
    <t>622 1</t>
  </si>
  <si>
    <t>622 2</t>
  </si>
  <si>
    <t>622 3</t>
  </si>
  <si>
    <r>
      <t xml:space="preserve">Dobava in polaganje stigmafleks cevi </t>
    </r>
    <r>
      <rPr>
        <sz val="10"/>
        <rFont val="Calibri"/>
        <family val="2"/>
      </rPr>
      <t>Ø</t>
    </r>
    <r>
      <rPr>
        <sz val="10"/>
        <rFont val="Arial"/>
        <family val="2"/>
      </rPr>
      <t>125mm v izkopan kabelski jarek</t>
    </r>
  </si>
  <si>
    <t>Dobava in zasaditev visokih grmovnic, z vso potrebno pripravo terena ter gnojenjem. (nadomestitev odstranjene obstoječe žive meje)</t>
  </si>
  <si>
    <t>TUJE STORITVE IN CESTNA RAZSVETLJAVA</t>
  </si>
  <si>
    <t>Široki izkop vezljive zemljine – 3. kategorije – strojno z nakladanjem</t>
  </si>
  <si>
    <t>Izkop vezljive zemljine/zrnate kamnine – 3. kategorije za temelje, kanalske rove, prepuste, jaške in drenaže, širine do 1,0 m in globine 1,1 do 2,0 m – strojno.</t>
  </si>
  <si>
    <t>NEPREDVIDENA DELA  10%</t>
  </si>
  <si>
    <t>Izdelava projektne dokumentacije za projekt izvedenih del (načrt ceste) v treh izvodih</t>
  </si>
  <si>
    <t xml:space="preserve">Izdelava projektne dokumentacije za projekt izvedenih del (načrt elektroinštalacij - CR) v treh izvodih </t>
  </si>
  <si>
    <t>Izdelava elaborata za vris in vpis v Banko cestnih podatkov v treh izvodih</t>
  </si>
  <si>
    <t>Izdelava geodetskega posnetka izvedenega stanja za celoten projekt</t>
  </si>
  <si>
    <t>%</t>
  </si>
  <si>
    <t>Skupaj</t>
  </si>
  <si>
    <t>Popust</t>
  </si>
  <si>
    <t>Skupaj s popustom</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</si>
</sst>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_-* #,##0\ _S_I_T_-;\-* #,##0\ _S_I_T_-;_-* &quot;-&quot;??\ _S_I_T_-;_-@_-"/>
    <numFmt numFmtId="174" formatCode="#,##0.000"/>
    <numFmt numFmtId="175" formatCode="0.0"/>
    <numFmt numFmtId="176" formatCode="#,##0.00\ _S_I_T"/>
    <numFmt numFmtId="177" formatCode="&quot;True&quot;;&quot;True&quot;;&quot;False&quot;"/>
    <numFmt numFmtId="178" formatCode="&quot;On&quot;;&quot;On&quot;;&quot;Off&quot;"/>
    <numFmt numFmtId="179" formatCode="[$€-2]\ #,##0.00_);[Red]\([$€-2]\ #,##0.00\)"/>
  </numFmts>
  <fonts count="53">
    <font>
      <sz val="10"/>
      <name val="Arial CE"/>
      <family val="0"/>
    </font>
    <font>
      <b/>
      <sz val="14"/>
      <name val="Arial CE"/>
      <family val="2"/>
    </font>
    <font>
      <b/>
      <sz val="12"/>
      <name val="Arial CE"/>
      <family val="2"/>
    </font>
    <font>
      <b/>
      <sz val="11"/>
      <name val="Arial CE"/>
      <family val="2"/>
    </font>
    <font>
      <sz val="11"/>
      <name val="Arial CE"/>
      <family val="2"/>
    </font>
    <font>
      <sz val="12"/>
      <name val="Arial CE"/>
      <family val="2"/>
    </font>
    <font>
      <sz val="16"/>
      <color indexed="8"/>
      <name val="Arial Black"/>
      <family val="2"/>
    </font>
    <font>
      <sz val="10"/>
      <color indexed="8"/>
      <name val="Arial Black"/>
      <family val="2"/>
    </font>
    <font>
      <sz val="10"/>
      <color indexed="8"/>
      <name val="Arial CE"/>
      <family val="0"/>
    </font>
    <font>
      <b/>
      <sz val="10"/>
      <name val="Arial CE"/>
      <family val="0"/>
    </font>
    <font>
      <u val="single"/>
      <sz val="10"/>
      <color indexed="12"/>
      <name val="Arial CE"/>
      <family val="0"/>
    </font>
    <font>
      <u val="single"/>
      <sz val="10"/>
      <color indexed="36"/>
      <name val="Arial CE"/>
      <family val="0"/>
    </font>
    <font>
      <sz val="10"/>
      <name val="Arial"/>
      <family val="2"/>
    </font>
    <font>
      <b/>
      <sz val="10"/>
      <name val="Arial"/>
      <family val="2"/>
    </font>
    <font>
      <sz val="10"/>
      <name val="Calibri"/>
      <family val="2"/>
    </font>
    <font>
      <vertAlign val="superscript"/>
      <sz val="10"/>
      <name val="Arial"/>
      <family val="2"/>
    </font>
    <font>
      <sz val="11.5"/>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CE"/>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rgb="FFFFFF00"/>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10"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12" fillId="0" borderId="0">
      <alignment/>
      <protection/>
    </xf>
    <xf numFmtId="0" fontId="43" fillId="22"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244">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4" fillId="0" borderId="10" xfId="0" applyFont="1" applyBorder="1" applyAlignment="1">
      <alignment/>
    </xf>
    <xf numFmtId="0" fontId="3" fillId="0" borderId="11" xfId="0" applyFont="1" applyBorder="1" applyAlignment="1">
      <alignment/>
    </xf>
    <xf numFmtId="0" fontId="4" fillId="0" borderId="11" xfId="0" applyFont="1" applyBorder="1" applyAlignment="1">
      <alignment/>
    </xf>
    <xf numFmtId="0" fontId="4" fillId="0" borderId="12" xfId="0" applyFont="1" applyBorder="1" applyAlignment="1">
      <alignment/>
    </xf>
    <xf numFmtId="0" fontId="3" fillId="0" borderId="13" xfId="0" applyFont="1" applyBorder="1" applyAlignment="1">
      <alignment/>
    </xf>
    <xf numFmtId="0" fontId="4" fillId="0" borderId="13" xfId="0" applyFont="1" applyBorder="1" applyAlignment="1">
      <alignment/>
    </xf>
    <xf numFmtId="0" fontId="4" fillId="0" borderId="11" xfId="0" applyFont="1" applyBorder="1" applyAlignment="1">
      <alignment horizontal="right"/>
    </xf>
    <xf numFmtId="0" fontId="4" fillId="0" borderId="13" xfId="0" applyFont="1" applyBorder="1" applyAlignment="1">
      <alignment horizontal="right"/>
    </xf>
    <xf numFmtId="0" fontId="0" fillId="0" borderId="14" xfId="0" applyFont="1" applyBorder="1" applyAlignment="1">
      <alignment horizontal="center"/>
    </xf>
    <xf numFmtId="0" fontId="0" fillId="0" borderId="14" xfId="0" applyFont="1" applyBorder="1" applyAlignment="1">
      <alignment/>
    </xf>
    <xf numFmtId="4" fontId="4" fillId="0" borderId="11" xfId="0" applyNumberFormat="1" applyFont="1" applyBorder="1" applyAlignment="1">
      <alignment/>
    </xf>
    <xf numFmtId="4" fontId="4" fillId="0" borderId="13" xfId="0" applyNumberFormat="1" applyFont="1" applyBorder="1" applyAlignment="1">
      <alignment/>
    </xf>
    <xf numFmtId="4" fontId="4" fillId="0" borderId="11" xfId="0" applyNumberFormat="1" applyFont="1" applyBorder="1" applyAlignment="1">
      <alignment horizontal="right"/>
    </xf>
    <xf numFmtId="4" fontId="0" fillId="0" borderId="14" xfId="60" applyNumberFormat="1" applyFont="1" applyBorder="1" applyAlignment="1">
      <alignment/>
    </xf>
    <xf numFmtId="4" fontId="4" fillId="0" borderId="15" xfId="0" applyNumberFormat="1" applyFont="1" applyBorder="1" applyAlignment="1">
      <alignment/>
    </xf>
    <xf numFmtId="4" fontId="4" fillId="0" borderId="16" xfId="0" applyNumberFormat="1" applyFont="1" applyBorder="1" applyAlignment="1">
      <alignment/>
    </xf>
    <xf numFmtId="4" fontId="4" fillId="0" borderId="15" xfId="0" applyNumberFormat="1" applyFont="1" applyBorder="1" applyAlignment="1">
      <alignment horizontal="right"/>
    </xf>
    <xf numFmtId="1" fontId="0" fillId="0" borderId="14" xfId="0" applyNumberFormat="1" applyFont="1" applyBorder="1" applyAlignment="1">
      <alignment/>
    </xf>
    <xf numFmtId="0" fontId="0" fillId="0" borderId="14" xfId="0" applyFont="1" applyBorder="1" applyAlignment="1">
      <alignment vertical="justify"/>
    </xf>
    <xf numFmtId="0" fontId="0" fillId="0" borderId="0" xfId="0" applyFont="1" applyBorder="1" applyAlignment="1">
      <alignment horizontal="center"/>
    </xf>
    <xf numFmtId="0" fontId="0" fillId="0" borderId="0" xfId="0" applyFont="1" applyBorder="1" applyAlignment="1">
      <alignment/>
    </xf>
    <xf numFmtId="1" fontId="0" fillId="0" borderId="0" xfId="0" applyNumberFormat="1" applyFont="1" applyBorder="1" applyAlignment="1">
      <alignment/>
    </xf>
    <xf numFmtId="4" fontId="0" fillId="0" borderId="0" xfId="60" applyNumberFormat="1" applyFont="1" applyBorder="1" applyAlignment="1">
      <alignment/>
    </xf>
    <xf numFmtId="0" fontId="3" fillId="0" borderId="17" xfId="0" applyFont="1" applyBorder="1" applyAlignment="1">
      <alignment/>
    </xf>
    <xf numFmtId="0" fontId="3" fillId="0" borderId="18" xfId="0" applyFont="1" applyBorder="1" applyAlignment="1">
      <alignment/>
    </xf>
    <xf numFmtId="4" fontId="3" fillId="0" borderId="19" xfId="0" applyNumberFormat="1" applyFont="1" applyBorder="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5" xfId="0" applyFont="1" applyBorder="1" applyAlignment="1">
      <alignment/>
    </xf>
    <xf numFmtId="4" fontId="5" fillId="0" borderId="14" xfId="0" applyNumberFormat="1" applyFont="1" applyBorder="1" applyAlignment="1">
      <alignment horizontal="right"/>
    </xf>
    <xf numFmtId="0" fontId="2" fillId="0" borderId="0" xfId="0" applyFont="1" applyAlignment="1">
      <alignment/>
    </xf>
    <xf numFmtId="0" fontId="0" fillId="0" borderId="10" xfId="0" applyFont="1" applyBorder="1" applyAlignment="1">
      <alignment horizontal="center"/>
    </xf>
    <xf numFmtId="0" fontId="0" fillId="0" borderId="11" xfId="0" applyFont="1" applyBorder="1" applyAlignment="1">
      <alignment vertical="justify"/>
    </xf>
    <xf numFmtId="0" fontId="0" fillId="0" borderId="11" xfId="0" applyFont="1" applyBorder="1" applyAlignment="1">
      <alignment/>
    </xf>
    <xf numFmtId="1" fontId="0" fillId="0" borderId="11" xfId="0" applyNumberFormat="1" applyFont="1" applyBorder="1" applyAlignment="1">
      <alignment/>
    </xf>
    <xf numFmtId="4" fontId="0" fillId="0" borderId="15" xfId="60" applyNumberFormat="1" applyFont="1" applyBorder="1" applyAlignment="1">
      <alignment/>
    </xf>
    <xf numFmtId="0" fontId="0" fillId="0" borderId="17" xfId="0" applyBorder="1" applyAlignment="1">
      <alignment/>
    </xf>
    <xf numFmtId="174" fontId="0" fillId="0" borderId="14" xfId="0" applyNumberFormat="1" applyFont="1" applyBorder="1" applyAlignment="1">
      <alignment/>
    </xf>
    <xf numFmtId="4" fontId="0" fillId="0" borderId="0" xfId="0" applyNumberFormat="1" applyAlignment="1">
      <alignment/>
    </xf>
    <xf numFmtId="4" fontId="5" fillId="0" borderId="0" xfId="0" applyNumberFormat="1" applyFont="1" applyAlignment="1">
      <alignment horizontal="right"/>
    </xf>
    <xf numFmtId="4" fontId="5" fillId="0" borderId="0" xfId="0" applyNumberFormat="1" applyFont="1" applyAlignment="1">
      <alignment/>
    </xf>
    <xf numFmtId="4" fontId="5" fillId="0" borderId="14" xfId="0" applyNumberFormat="1" applyFont="1" applyBorder="1" applyAlignment="1">
      <alignment/>
    </xf>
    <xf numFmtId="0" fontId="6" fillId="0" borderId="0" xfId="0" applyFont="1" applyAlignment="1">
      <alignment/>
    </xf>
    <xf numFmtId="0" fontId="7" fillId="0" borderId="0" xfId="0" applyFont="1" applyAlignment="1">
      <alignment/>
    </xf>
    <xf numFmtId="4" fontId="8" fillId="0" borderId="0" xfId="0" applyNumberFormat="1" applyFont="1" applyAlignment="1">
      <alignment/>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4" fontId="2" fillId="33" borderId="19" xfId="0" applyNumberFormat="1" applyFont="1" applyFill="1" applyBorder="1" applyAlignment="1">
      <alignment/>
    </xf>
    <xf numFmtId="0" fontId="3" fillId="33" borderId="10" xfId="0" applyFont="1" applyFill="1" applyBorder="1" applyAlignment="1">
      <alignment/>
    </xf>
    <xf numFmtId="0" fontId="3" fillId="33" borderId="11" xfId="0" applyFont="1" applyFill="1" applyBorder="1" applyAlignment="1">
      <alignment horizontal="center"/>
    </xf>
    <xf numFmtId="0" fontId="3" fillId="33" borderId="15" xfId="0" applyFont="1" applyFill="1" applyBorder="1" applyAlignment="1">
      <alignment horizontal="center"/>
    </xf>
    <xf numFmtId="49" fontId="1" fillId="0" borderId="0" xfId="0" applyNumberFormat="1" applyFont="1" applyAlignment="1">
      <alignment/>
    </xf>
    <xf numFmtId="49" fontId="0" fillId="0" borderId="0" xfId="0" applyNumberFormat="1" applyAlignment="1">
      <alignment/>
    </xf>
    <xf numFmtId="49" fontId="2" fillId="33" borderId="20" xfId="0" applyNumberFormat="1" applyFont="1" applyFill="1" applyBorder="1" applyAlignment="1">
      <alignment/>
    </xf>
    <xf numFmtId="49" fontId="2" fillId="33" borderId="21" xfId="0" applyNumberFormat="1" applyFont="1" applyFill="1" applyBorder="1" applyAlignment="1">
      <alignment/>
    </xf>
    <xf numFmtId="49" fontId="2" fillId="33" borderId="22" xfId="0" applyNumberFormat="1" applyFont="1" applyFill="1" applyBorder="1" applyAlignment="1">
      <alignment/>
    </xf>
    <xf numFmtId="49" fontId="3" fillId="33" borderId="10" xfId="0" applyNumberFormat="1" applyFont="1" applyFill="1" applyBorder="1" applyAlignment="1">
      <alignment/>
    </xf>
    <xf numFmtId="49" fontId="3" fillId="0" borderId="11" xfId="0" applyNumberFormat="1" applyFont="1" applyBorder="1" applyAlignment="1">
      <alignment/>
    </xf>
    <xf numFmtId="49" fontId="3" fillId="0" borderId="13" xfId="0" applyNumberFormat="1" applyFont="1" applyBorder="1" applyAlignment="1">
      <alignment/>
    </xf>
    <xf numFmtId="49" fontId="0" fillId="0" borderId="14" xfId="0" applyNumberFormat="1" applyFont="1" applyBorder="1" applyAlignment="1">
      <alignment vertical="justify"/>
    </xf>
    <xf numFmtId="49" fontId="0" fillId="0" borderId="0" xfId="0" applyNumberFormat="1" applyFont="1" applyBorder="1" applyAlignment="1">
      <alignment vertical="justify"/>
    </xf>
    <xf numFmtId="49" fontId="0" fillId="0" borderId="11" xfId="0" applyNumberFormat="1" applyFont="1" applyBorder="1" applyAlignment="1">
      <alignment vertical="justify"/>
    </xf>
    <xf numFmtId="49" fontId="3" fillId="0" borderId="18" xfId="0" applyNumberFormat="1" applyFont="1" applyBorder="1" applyAlignment="1">
      <alignment/>
    </xf>
    <xf numFmtId="49" fontId="3" fillId="33" borderId="10" xfId="0" applyNumberFormat="1" applyFont="1" applyFill="1" applyBorder="1" applyAlignment="1">
      <alignment/>
    </xf>
    <xf numFmtId="49" fontId="3" fillId="0" borderId="11" xfId="0" applyNumberFormat="1" applyFont="1" applyBorder="1" applyAlignment="1">
      <alignment/>
    </xf>
    <xf numFmtId="49" fontId="3" fillId="0" borderId="13" xfId="0" applyNumberFormat="1" applyFont="1" applyBorder="1" applyAlignment="1">
      <alignment/>
    </xf>
    <xf numFmtId="49" fontId="0" fillId="0" borderId="0" xfId="0" applyNumberFormat="1" applyAlignment="1">
      <alignment/>
    </xf>
    <xf numFmtId="49" fontId="3" fillId="0" borderId="18" xfId="0" applyNumberFormat="1" applyFont="1" applyBorder="1" applyAlignment="1">
      <alignment/>
    </xf>
    <xf numFmtId="0" fontId="0" fillId="0" borderId="0" xfId="0" applyFont="1" applyBorder="1" applyAlignment="1">
      <alignment vertical="justify"/>
    </xf>
    <xf numFmtId="175" fontId="5" fillId="0" borderId="10" xfId="0" applyNumberFormat="1" applyFont="1" applyBorder="1" applyAlignment="1">
      <alignment horizontal="left"/>
    </xf>
    <xf numFmtId="0" fontId="0" fillId="0" borderId="23" xfId="0" applyFont="1" applyBorder="1" applyAlignment="1">
      <alignment/>
    </xf>
    <xf numFmtId="49" fontId="0" fillId="0" borderId="0" xfId="0" applyNumberFormat="1" applyFont="1" applyBorder="1" applyAlignment="1">
      <alignment/>
    </xf>
    <xf numFmtId="0" fontId="0" fillId="0" borderId="0" xfId="0" applyFont="1" applyBorder="1" applyAlignment="1">
      <alignment horizontal="right"/>
    </xf>
    <xf numFmtId="1" fontId="0" fillId="0" borderId="0" xfId="0" applyNumberFormat="1" applyFont="1" applyBorder="1" applyAlignment="1">
      <alignment horizontal="right"/>
    </xf>
    <xf numFmtId="4" fontId="0" fillId="0" borderId="24" xfId="0" applyNumberFormat="1" applyFont="1" applyBorder="1" applyAlignment="1">
      <alignment horizontal="right"/>
    </xf>
    <xf numFmtId="0" fontId="0" fillId="0" borderId="0" xfId="0" applyAlignment="1">
      <alignment vertical="center"/>
    </xf>
    <xf numFmtId="0" fontId="3" fillId="33" borderId="10" xfId="0" applyFont="1" applyFill="1" applyBorder="1" applyAlignment="1">
      <alignment vertical="center" wrapText="1"/>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xf>
    <xf numFmtId="0" fontId="0" fillId="0" borderId="0" xfId="0" applyAlignment="1">
      <alignment vertical="center" wrapText="1"/>
    </xf>
    <xf numFmtId="0" fontId="4" fillId="0" borderId="10" xfId="0" applyFont="1" applyBorder="1" applyAlignment="1">
      <alignment vertical="center"/>
    </xf>
    <xf numFmtId="0" fontId="3" fillId="0" borderId="11" xfId="0" applyFont="1" applyBorder="1" applyAlignment="1">
      <alignment vertical="center" wrapText="1"/>
    </xf>
    <xf numFmtId="0" fontId="4" fillId="0" borderId="11" xfId="0" applyFont="1" applyBorder="1" applyAlignment="1">
      <alignment horizontal="right" vertical="center"/>
    </xf>
    <xf numFmtId="0" fontId="4" fillId="0" borderId="11" xfId="0" applyFont="1" applyBorder="1" applyAlignment="1">
      <alignment vertical="center"/>
    </xf>
    <xf numFmtId="4" fontId="4" fillId="0" borderId="11" xfId="0" applyNumberFormat="1" applyFont="1" applyBorder="1" applyAlignment="1">
      <alignment vertical="center"/>
    </xf>
    <xf numFmtId="4" fontId="4" fillId="0" borderId="15" xfId="0" applyNumberFormat="1" applyFont="1" applyBorder="1" applyAlignment="1">
      <alignment vertical="center"/>
    </xf>
    <xf numFmtId="0" fontId="4" fillId="0" borderId="0" xfId="0" applyFont="1" applyAlignment="1">
      <alignment vertical="center"/>
    </xf>
    <xf numFmtId="0" fontId="4" fillId="0" borderId="12" xfId="0" applyFont="1" applyBorder="1" applyAlignment="1">
      <alignment vertical="center"/>
    </xf>
    <xf numFmtId="0" fontId="3" fillId="0" borderId="13" xfId="0" applyFont="1" applyBorder="1" applyAlignment="1">
      <alignment vertical="center" wrapText="1"/>
    </xf>
    <xf numFmtId="0" fontId="4" fillId="0" borderId="13" xfId="0" applyFont="1" applyBorder="1" applyAlignment="1">
      <alignment horizontal="right" vertical="center"/>
    </xf>
    <xf numFmtId="0" fontId="4" fillId="0" borderId="13" xfId="0" applyFont="1" applyBorder="1" applyAlignment="1">
      <alignment vertical="center"/>
    </xf>
    <xf numFmtId="4" fontId="4" fillId="0" borderId="13" xfId="0" applyNumberFormat="1" applyFont="1" applyBorder="1" applyAlignment="1">
      <alignment vertical="center"/>
    </xf>
    <xf numFmtId="4" fontId="4" fillId="0" borderId="16" xfId="0" applyNumberFormat="1" applyFont="1" applyBorder="1" applyAlignment="1">
      <alignment vertical="center"/>
    </xf>
    <xf numFmtId="4" fontId="4" fillId="0" borderId="11" xfId="0" applyNumberFormat="1" applyFont="1" applyBorder="1" applyAlignment="1">
      <alignment horizontal="right" vertical="center"/>
    </xf>
    <xf numFmtId="4" fontId="4" fillId="0" borderId="15" xfId="0" applyNumberFormat="1" applyFont="1" applyBorder="1" applyAlignment="1">
      <alignment horizontal="right" vertical="center"/>
    </xf>
    <xf numFmtId="0" fontId="0" fillId="0" borderId="14" xfId="0" applyFont="1" applyBorder="1" applyAlignment="1">
      <alignment horizontal="center" vertical="center"/>
    </xf>
    <xf numFmtId="0" fontId="0" fillId="0" borderId="14" xfId="0" applyFont="1" applyBorder="1" applyAlignment="1">
      <alignment vertical="center" wrapText="1"/>
    </xf>
    <xf numFmtId="0" fontId="0" fillId="0" borderId="14" xfId="0" applyFont="1" applyBorder="1" applyAlignment="1">
      <alignment vertical="center"/>
    </xf>
    <xf numFmtId="1" fontId="0" fillId="0" borderId="14" xfId="0" applyNumberFormat="1" applyFont="1" applyBorder="1" applyAlignment="1">
      <alignment vertical="center"/>
    </xf>
    <xf numFmtId="4" fontId="0" fillId="0" borderId="14" xfId="60"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1" fontId="0" fillId="0" borderId="0" xfId="0" applyNumberFormat="1" applyFont="1" applyBorder="1" applyAlignment="1">
      <alignment vertical="center"/>
    </xf>
    <xf numFmtId="4" fontId="0" fillId="0" borderId="0" xfId="60" applyNumberFormat="1" applyFont="1" applyBorder="1" applyAlignment="1">
      <alignment vertical="center"/>
    </xf>
    <xf numFmtId="0" fontId="9"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wrapText="1"/>
    </xf>
    <xf numFmtId="0" fontId="3" fillId="0" borderId="18" xfId="0" applyFont="1" applyBorder="1" applyAlignment="1">
      <alignment vertical="center"/>
    </xf>
    <xf numFmtId="4" fontId="3" fillId="0" borderId="19" xfId="0" applyNumberFormat="1" applyFont="1" applyBorder="1" applyAlignment="1">
      <alignment vertical="center"/>
    </xf>
    <xf numFmtId="0" fontId="0" fillId="0" borderId="23" xfId="0" applyFont="1" applyBorder="1" applyAlignment="1">
      <alignment horizontal="center"/>
    </xf>
    <xf numFmtId="4" fontId="0" fillId="0" borderId="24" xfId="60" applyNumberFormat="1" applyFont="1" applyBorder="1" applyAlignment="1">
      <alignment/>
    </xf>
    <xf numFmtId="0" fontId="0" fillId="0" borderId="0" xfId="0" applyBorder="1" applyAlignment="1">
      <alignment/>
    </xf>
    <xf numFmtId="170" fontId="2" fillId="33" borderId="22" xfId="58" applyFont="1" applyFill="1" applyBorder="1" applyAlignment="1">
      <alignment/>
    </xf>
    <xf numFmtId="170" fontId="2" fillId="33" borderId="25" xfId="58" applyFont="1" applyFill="1" applyBorder="1" applyAlignment="1">
      <alignment/>
    </xf>
    <xf numFmtId="170" fontId="2" fillId="33" borderId="20" xfId="58" applyFont="1" applyFill="1" applyBorder="1" applyAlignment="1">
      <alignment/>
    </xf>
    <xf numFmtId="0" fontId="2" fillId="33" borderId="26" xfId="0" applyFont="1" applyFill="1" applyBorder="1" applyAlignment="1">
      <alignment/>
    </xf>
    <xf numFmtId="0" fontId="2" fillId="33" borderId="0" xfId="0" applyFont="1" applyFill="1" applyBorder="1" applyAlignment="1">
      <alignment/>
    </xf>
    <xf numFmtId="170" fontId="2" fillId="33" borderId="21" xfId="58" applyFont="1" applyFill="1" applyBorder="1" applyAlignment="1">
      <alignment/>
    </xf>
    <xf numFmtId="175" fontId="5" fillId="0" borderId="0" xfId="0" applyNumberFormat="1" applyFont="1" applyBorder="1" applyAlignment="1">
      <alignment horizontal="left"/>
    </xf>
    <xf numFmtId="0" fontId="5" fillId="0" borderId="0" xfId="0" applyFont="1" applyBorder="1" applyAlignment="1">
      <alignment/>
    </xf>
    <xf numFmtId="4" fontId="5" fillId="0" borderId="0" xfId="0" applyNumberFormat="1" applyFont="1" applyBorder="1" applyAlignment="1">
      <alignment horizontal="right"/>
    </xf>
    <xf numFmtId="4" fontId="0" fillId="0" borderId="14" xfId="62" applyNumberFormat="1" applyFont="1" applyBorder="1" applyAlignment="1">
      <alignment/>
    </xf>
    <xf numFmtId="0" fontId="2" fillId="33" borderId="21" xfId="0" applyFont="1" applyFill="1" applyBorder="1" applyAlignment="1">
      <alignment/>
    </xf>
    <xf numFmtId="4" fontId="0" fillId="0" borderId="0" xfId="62" applyNumberFormat="1" applyFont="1" applyBorder="1" applyAlignment="1">
      <alignment/>
    </xf>
    <xf numFmtId="0" fontId="0" fillId="0" borderId="14" xfId="0" applyFont="1" applyFill="1" applyBorder="1" applyAlignment="1">
      <alignment horizontal="center"/>
    </xf>
    <xf numFmtId="0" fontId="0" fillId="0" borderId="14" xfId="0" applyFont="1" applyFill="1" applyBorder="1" applyAlignment="1">
      <alignment/>
    </xf>
    <xf numFmtId="1" fontId="0" fillId="0" borderId="14" xfId="0" applyNumberFormat="1" applyFont="1" applyFill="1" applyBorder="1" applyAlignment="1">
      <alignment/>
    </xf>
    <xf numFmtId="4" fontId="0" fillId="0" borderId="14" xfId="60" applyNumberFormat="1" applyFont="1" applyFill="1" applyBorder="1" applyAlignment="1">
      <alignment/>
    </xf>
    <xf numFmtId="4" fontId="2" fillId="0" borderId="0" xfId="0" applyNumberFormat="1" applyFont="1" applyAlignment="1">
      <alignment horizontal="right"/>
    </xf>
    <xf numFmtId="16" fontId="3" fillId="0" borderId="11" xfId="0" applyNumberFormat="1" applyFont="1" applyBorder="1" applyAlignment="1">
      <alignment/>
    </xf>
    <xf numFmtId="4" fontId="13" fillId="0" borderId="0" xfId="0" applyNumberFormat="1" applyFont="1" applyAlignment="1">
      <alignment vertical="top" wrapText="1"/>
    </xf>
    <xf numFmtId="4" fontId="12" fillId="0" borderId="0" xfId="0" applyNumberFormat="1" applyFont="1" applyAlignment="1">
      <alignment vertical="top" wrapText="1"/>
    </xf>
    <xf numFmtId="1" fontId="12" fillId="0" borderId="0" xfId="0" applyNumberFormat="1" applyFont="1" applyAlignment="1">
      <alignment horizontal="center"/>
    </xf>
    <xf numFmtId="1" fontId="12" fillId="0" borderId="0" xfId="0" applyNumberFormat="1" applyFont="1" applyAlignment="1">
      <alignment/>
    </xf>
    <xf numFmtId="4" fontId="12" fillId="0" borderId="0" xfId="0" applyNumberFormat="1" applyFont="1" applyBorder="1" applyAlignment="1">
      <alignment vertical="top" wrapText="1"/>
    </xf>
    <xf numFmtId="1" fontId="12" fillId="0" borderId="0" xfId="0" applyNumberFormat="1" applyFont="1" applyBorder="1" applyAlignment="1">
      <alignment horizontal="center"/>
    </xf>
    <xf numFmtId="1" fontId="12" fillId="0" borderId="0" xfId="0" applyNumberFormat="1" applyFont="1" applyBorder="1" applyAlignment="1">
      <alignment/>
    </xf>
    <xf numFmtId="0" fontId="4" fillId="0" borderId="27" xfId="0" applyFont="1" applyBorder="1" applyAlignment="1">
      <alignment/>
    </xf>
    <xf numFmtId="16" fontId="3" fillId="0" borderId="28" xfId="0" applyNumberFormat="1" applyFont="1" applyBorder="1" applyAlignment="1">
      <alignment/>
    </xf>
    <xf numFmtId="0" fontId="4" fillId="0" borderId="28" xfId="0" applyFont="1" applyBorder="1" applyAlignment="1">
      <alignment horizontal="right"/>
    </xf>
    <xf numFmtId="0" fontId="4" fillId="0" borderId="28" xfId="0" applyFont="1" applyBorder="1" applyAlignment="1">
      <alignment/>
    </xf>
    <xf numFmtId="4" fontId="4" fillId="0" borderId="28" xfId="0" applyNumberFormat="1" applyFont="1" applyBorder="1" applyAlignment="1">
      <alignment/>
    </xf>
    <xf numFmtId="4" fontId="4" fillId="0" borderId="29" xfId="0" applyNumberFormat="1" applyFont="1" applyBorder="1" applyAlignment="1">
      <alignment/>
    </xf>
    <xf numFmtId="0" fontId="4" fillId="0" borderId="0" xfId="0" applyFont="1" applyBorder="1" applyAlignment="1">
      <alignment/>
    </xf>
    <xf numFmtId="4" fontId="12" fillId="0" borderId="0" xfId="0" applyNumberFormat="1" applyFont="1" applyBorder="1" applyAlignment="1">
      <alignment vertical="top" wrapText="1"/>
    </xf>
    <xf numFmtId="1" fontId="12" fillId="0" borderId="0" xfId="0" applyNumberFormat="1" applyFont="1" applyBorder="1" applyAlignment="1">
      <alignment horizontal="center"/>
    </xf>
    <xf numFmtId="1" fontId="12" fillId="0" borderId="0" xfId="0" applyNumberFormat="1" applyFont="1" applyBorder="1" applyAlignment="1">
      <alignment/>
    </xf>
    <xf numFmtId="4" fontId="4" fillId="0" borderId="0" xfId="0" applyNumberFormat="1" applyFont="1" applyBorder="1" applyAlignment="1">
      <alignment/>
    </xf>
    <xf numFmtId="0" fontId="4" fillId="0" borderId="0" xfId="0" applyFont="1" applyBorder="1" applyAlignment="1">
      <alignment horizontal="right"/>
    </xf>
    <xf numFmtId="0" fontId="3" fillId="0" borderId="0" xfId="0" applyFont="1" applyBorder="1" applyAlignment="1">
      <alignment/>
    </xf>
    <xf numFmtId="4" fontId="12" fillId="0" borderId="14" xfId="0" applyNumberFormat="1" applyFont="1" applyBorder="1" applyAlignment="1">
      <alignment vertical="top" wrapText="1"/>
    </xf>
    <xf numFmtId="1" fontId="12" fillId="0" borderId="14" xfId="0" applyNumberFormat="1" applyFont="1" applyBorder="1" applyAlignment="1">
      <alignment horizontal="center"/>
    </xf>
    <xf numFmtId="1" fontId="12" fillId="0" borderId="14" xfId="0" applyNumberFormat="1" applyFont="1" applyBorder="1" applyAlignment="1">
      <alignment/>
    </xf>
    <xf numFmtId="4" fontId="12" fillId="0" borderId="14" xfId="0" applyNumberFormat="1" applyFont="1" applyBorder="1" applyAlignment="1">
      <alignment vertical="top" wrapText="1"/>
    </xf>
    <xf numFmtId="1" fontId="12" fillId="0" borderId="14" xfId="0" applyNumberFormat="1" applyFont="1" applyBorder="1" applyAlignment="1">
      <alignment horizontal="center"/>
    </xf>
    <xf numFmtId="1" fontId="12" fillId="0" borderId="14" xfId="0" applyNumberFormat="1" applyFont="1" applyBorder="1" applyAlignment="1">
      <alignment/>
    </xf>
    <xf numFmtId="4" fontId="13" fillId="0" borderId="11" xfId="0" applyNumberFormat="1" applyFont="1" applyBorder="1" applyAlignment="1">
      <alignment vertical="top" wrapText="1"/>
    </xf>
    <xf numFmtId="4" fontId="4" fillId="0" borderId="0" xfId="0" applyNumberFormat="1" applyFont="1" applyBorder="1" applyAlignment="1">
      <alignment horizontal="right"/>
    </xf>
    <xf numFmtId="0" fontId="4" fillId="0" borderId="17" xfId="0" applyFont="1" applyBorder="1" applyAlignment="1">
      <alignment/>
    </xf>
    <xf numFmtId="0" fontId="4" fillId="0" borderId="18" xfId="0" applyFont="1" applyBorder="1" applyAlignment="1">
      <alignment horizontal="right"/>
    </xf>
    <xf numFmtId="0" fontId="4" fillId="0" borderId="18" xfId="0" applyFont="1" applyBorder="1" applyAlignment="1">
      <alignment/>
    </xf>
    <xf numFmtId="4" fontId="4" fillId="0" borderId="19" xfId="0" applyNumberFormat="1" applyFont="1" applyBorder="1" applyAlignment="1">
      <alignment/>
    </xf>
    <xf numFmtId="4" fontId="13" fillId="0" borderId="18" xfId="0" applyNumberFormat="1" applyFont="1" applyBorder="1" applyAlignment="1">
      <alignment vertical="top" wrapText="1"/>
    </xf>
    <xf numFmtId="1" fontId="12" fillId="0" borderId="18" xfId="0" applyNumberFormat="1" applyFont="1" applyBorder="1" applyAlignment="1">
      <alignment horizontal="center"/>
    </xf>
    <xf numFmtId="1" fontId="12" fillId="0" borderId="18" xfId="0" applyNumberFormat="1" applyFont="1" applyBorder="1" applyAlignment="1">
      <alignment/>
    </xf>
    <xf numFmtId="4" fontId="12" fillId="0" borderId="14" xfId="0" applyNumberFormat="1" applyFont="1" applyFill="1" applyBorder="1" applyAlignment="1">
      <alignment vertical="top" wrapText="1"/>
    </xf>
    <xf numFmtId="0" fontId="12" fillId="0" borderId="0" xfId="0" applyFont="1" applyAlignment="1">
      <alignment wrapText="1"/>
    </xf>
    <xf numFmtId="0" fontId="12" fillId="0" borderId="14" xfId="0" applyFont="1" applyBorder="1" applyAlignment="1">
      <alignment wrapText="1"/>
    </xf>
    <xf numFmtId="0" fontId="12" fillId="0" borderId="0" xfId="0" applyFont="1" applyFill="1" applyAlignment="1">
      <alignment wrapText="1"/>
    </xf>
    <xf numFmtId="0" fontId="12" fillId="0" borderId="14" xfId="0" applyFont="1" applyFill="1" applyBorder="1" applyAlignment="1">
      <alignment wrapText="1"/>
    </xf>
    <xf numFmtId="0" fontId="12" fillId="0" borderId="0" xfId="0" applyFont="1" applyBorder="1" applyAlignment="1">
      <alignment wrapText="1"/>
    </xf>
    <xf numFmtId="0" fontId="12" fillId="0" borderId="14" xfId="41" applyNumberFormat="1" applyFont="1" applyBorder="1" applyAlignment="1" applyProtection="1">
      <alignment vertical="top" wrapText="1"/>
      <protection/>
    </xf>
    <xf numFmtId="0" fontId="4"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horizontal="right" vertical="center"/>
    </xf>
    <xf numFmtId="4" fontId="4" fillId="0" borderId="0" xfId="0" applyNumberFormat="1" applyFont="1" applyBorder="1" applyAlignment="1">
      <alignment horizontal="right" vertical="center"/>
    </xf>
    <xf numFmtId="4" fontId="0" fillId="0" borderId="14" xfId="62" applyNumberFormat="1" applyFont="1" applyBorder="1" applyAlignment="1">
      <alignment vertical="center"/>
    </xf>
    <xf numFmtId="0" fontId="12" fillId="0" borderId="14" xfId="41" applyNumberFormat="1" applyFont="1" applyFill="1" applyBorder="1" applyAlignment="1" applyProtection="1">
      <alignment wrapText="1"/>
      <protection/>
    </xf>
    <xf numFmtId="0" fontId="12" fillId="0" borderId="0" xfId="41" applyNumberFormat="1" applyFont="1" applyBorder="1" applyAlignment="1" applyProtection="1">
      <alignment vertical="top" wrapText="1"/>
      <protection/>
    </xf>
    <xf numFmtId="0" fontId="12" fillId="0" borderId="11" xfId="0" applyFont="1" applyBorder="1" applyAlignment="1">
      <alignment wrapText="1"/>
    </xf>
    <xf numFmtId="0" fontId="0" fillId="0" borderId="10" xfId="0" applyFont="1" applyBorder="1" applyAlignment="1">
      <alignment/>
    </xf>
    <xf numFmtId="0" fontId="0" fillId="0" borderId="11" xfId="0" applyFont="1" applyBorder="1" applyAlignment="1">
      <alignment horizontal="right"/>
    </xf>
    <xf numFmtId="4" fontId="0" fillId="0" borderId="11" xfId="0" applyNumberFormat="1" applyFont="1" applyBorder="1" applyAlignment="1">
      <alignment/>
    </xf>
    <xf numFmtId="4" fontId="0" fillId="0" borderId="15" xfId="0" applyNumberFormat="1" applyFont="1" applyBorder="1" applyAlignment="1">
      <alignment/>
    </xf>
    <xf numFmtId="16" fontId="9" fillId="0" borderId="0" xfId="0" applyNumberFormat="1" applyFont="1" applyBorder="1" applyAlignment="1">
      <alignment/>
    </xf>
    <xf numFmtId="4" fontId="0" fillId="0" borderId="0" xfId="0" applyNumberFormat="1" applyFont="1" applyBorder="1" applyAlignment="1">
      <alignment/>
    </xf>
    <xf numFmtId="4" fontId="0" fillId="0" borderId="24" xfId="0" applyNumberFormat="1" applyFont="1" applyBorder="1" applyAlignment="1">
      <alignment/>
    </xf>
    <xf numFmtId="4" fontId="0" fillId="0" borderId="14" xfId="0" applyNumberFormat="1" applyFont="1" applyBorder="1" applyAlignment="1">
      <alignment/>
    </xf>
    <xf numFmtId="0" fontId="0" fillId="0" borderId="17" xfId="0" applyFont="1" applyBorder="1" applyAlignment="1">
      <alignment/>
    </xf>
    <xf numFmtId="4" fontId="0" fillId="0" borderId="19" xfId="0" applyNumberFormat="1" applyFont="1" applyBorder="1" applyAlignment="1">
      <alignment/>
    </xf>
    <xf numFmtId="0" fontId="16" fillId="0" borderId="11" xfId="0" applyFont="1" applyBorder="1" applyAlignment="1">
      <alignment/>
    </xf>
    <xf numFmtId="49" fontId="3" fillId="0" borderId="0" xfId="0" applyNumberFormat="1" applyFont="1" applyBorder="1" applyAlignment="1">
      <alignment/>
    </xf>
    <xf numFmtId="10" fontId="5" fillId="34" borderId="11" xfId="0" applyNumberFormat="1" applyFont="1" applyFill="1" applyBorder="1" applyAlignment="1" applyProtection="1">
      <alignment/>
      <protection locked="0"/>
    </xf>
    <xf numFmtId="4" fontId="0" fillId="0" borderId="14" xfId="60" applyNumberFormat="1" applyFont="1" applyBorder="1" applyAlignment="1" applyProtection="1">
      <alignment/>
      <protection locked="0"/>
    </xf>
    <xf numFmtId="4" fontId="4" fillId="0" borderId="11" xfId="0" applyNumberFormat="1" applyFont="1" applyBorder="1" applyAlignment="1" applyProtection="1">
      <alignment horizontal="right"/>
      <protection locked="0"/>
    </xf>
    <xf numFmtId="4" fontId="0" fillId="0" borderId="0" xfId="60" applyNumberFormat="1" applyFont="1" applyBorder="1" applyAlignment="1" applyProtection="1">
      <alignment/>
      <protection locked="0"/>
    </xf>
    <xf numFmtId="4" fontId="0" fillId="0" borderId="14" xfId="62" applyNumberFormat="1" applyFont="1" applyBorder="1" applyAlignment="1" applyProtection="1">
      <alignment/>
      <protection locked="0"/>
    </xf>
    <xf numFmtId="4" fontId="0" fillId="0" borderId="0" xfId="0" applyNumberFormat="1" applyFont="1" applyBorder="1" applyAlignment="1" applyProtection="1">
      <alignment horizontal="right"/>
      <protection locked="0"/>
    </xf>
    <xf numFmtId="4" fontId="4" fillId="0" borderId="11" xfId="0" applyNumberFormat="1" applyFont="1" applyBorder="1" applyAlignment="1" applyProtection="1">
      <alignment/>
      <protection locked="0"/>
    </xf>
    <xf numFmtId="4" fontId="0" fillId="0" borderId="14" xfId="60" applyNumberFormat="1" applyFont="1" applyFill="1" applyBorder="1" applyAlignment="1" applyProtection="1">
      <alignment/>
      <protection locked="0"/>
    </xf>
    <xf numFmtId="4" fontId="0" fillId="0" borderId="11" xfId="60" applyNumberFormat="1" applyFont="1" applyBorder="1" applyAlignment="1" applyProtection="1">
      <alignment/>
      <protection locked="0"/>
    </xf>
    <xf numFmtId="4" fontId="0" fillId="0" borderId="14" xfId="60" applyNumberFormat="1" applyFont="1" applyFill="1" applyBorder="1" applyAlignment="1" applyProtection="1">
      <alignment vertical="center"/>
      <protection locked="0"/>
    </xf>
    <xf numFmtId="4" fontId="4" fillId="0" borderId="11" xfId="0" applyNumberFormat="1" applyFont="1" applyFill="1" applyBorder="1" applyAlignment="1" applyProtection="1">
      <alignment horizontal="right" vertical="center"/>
      <protection locked="0"/>
    </xf>
    <xf numFmtId="4" fontId="4" fillId="0" borderId="11" xfId="0" applyNumberFormat="1" applyFont="1" applyBorder="1" applyAlignment="1" applyProtection="1">
      <alignment horizontal="right" vertical="center"/>
      <protection locked="0"/>
    </xf>
    <xf numFmtId="4" fontId="4" fillId="0" borderId="13" xfId="0" applyNumberFormat="1" applyFont="1" applyBorder="1" applyAlignment="1" applyProtection="1">
      <alignment vertical="center"/>
      <protection locked="0"/>
    </xf>
    <xf numFmtId="4" fontId="0" fillId="0" borderId="14" xfId="60" applyNumberFormat="1" applyFont="1" applyBorder="1" applyAlignment="1" applyProtection="1">
      <alignment vertical="center"/>
      <protection locked="0"/>
    </xf>
    <xf numFmtId="4" fontId="0" fillId="0" borderId="0" xfId="60" applyNumberFormat="1" applyFont="1" applyBorder="1" applyAlignment="1" applyProtection="1">
      <alignment vertical="center"/>
      <protection locked="0"/>
    </xf>
    <xf numFmtId="4" fontId="0" fillId="0" borderId="14" xfId="62" applyNumberFormat="1" applyFont="1" applyBorder="1" applyAlignment="1" applyProtection="1">
      <alignment vertical="center"/>
      <protection locked="0"/>
    </xf>
    <xf numFmtId="4" fontId="4" fillId="0" borderId="0" xfId="0" applyNumberFormat="1" applyFont="1" applyBorder="1" applyAlignment="1" applyProtection="1">
      <alignment horizontal="right" vertical="center"/>
      <protection locked="0"/>
    </xf>
    <xf numFmtId="4" fontId="4" fillId="0" borderId="11" xfId="0" applyNumberFormat="1" applyFont="1" applyBorder="1" applyAlignment="1" applyProtection="1">
      <alignment vertical="center"/>
      <protection locked="0"/>
    </xf>
    <xf numFmtId="4" fontId="4" fillId="0" borderId="13" xfId="0" applyNumberFormat="1" applyFont="1" applyBorder="1" applyAlignment="1" applyProtection="1">
      <alignment/>
      <protection locked="0"/>
    </xf>
    <xf numFmtId="4" fontId="4" fillId="0" borderId="0" xfId="0" applyNumberFormat="1" applyFont="1" applyBorder="1" applyAlignment="1" applyProtection="1">
      <alignment horizontal="right"/>
      <protection locked="0"/>
    </xf>
    <xf numFmtId="4" fontId="0" fillId="0" borderId="0" xfId="62" applyNumberFormat="1" applyFont="1" applyBorder="1" applyAlignment="1" applyProtection="1">
      <alignment/>
      <protection locked="0"/>
    </xf>
    <xf numFmtId="4" fontId="12" fillId="0" borderId="14" xfId="0" applyNumberFormat="1" applyFont="1" applyBorder="1" applyAlignment="1" applyProtection="1">
      <alignment/>
      <protection locked="0"/>
    </xf>
    <xf numFmtId="4" fontId="12" fillId="0" borderId="0" xfId="0" applyNumberFormat="1" applyFont="1" applyBorder="1" applyAlignment="1" applyProtection="1">
      <alignment/>
      <protection locked="0"/>
    </xf>
    <xf numFmtId="4" fontId="12" fillId="0" borderId="14" xfId="0" applyNumberFormat="1" applyFont="1" applyBorder="1" applyAlignment="1" applyProtection="1">
      <alignment horizontal="right"/>
      <protection locked="0"/>
    </xf>
    <xf numFmtId="4" fontId="12" fillId="0" borderId="14" xfId="0" applyNumberFormat="1" applyFont="1" applyBorder="1" applyAlignment="1" applyProtection="1">
      <alignment/>
      <protection locked="0"/>
    </xf>
    <xf numFmtId="4" fontId="12" fillId="0" borderId="0" xfId="0" applyNumberFormat="1" applyFont="1" applyBorder="1" applyAlignment="1" applyProtection="1">
      <alignment/>
      <protection locked="0"/>
    </xf>
    <xf numFmtId="4" fontId="12" fillId="0" borderId="18" xfId="0" applyNumberFormat="1" applyFont="1" applyBorder="1" applyAlignment="1" applyProtection="1">
      <alignment/>
      <protection locked="0"/>
    </xf>
    <xf numFmtId="4" fontId="12" fillId="0" borderId="0" xfId="0" applyNumberFormat="1" applyFont="1" applyAlignment="1" applyProtection="1">
      <alignment/>
      <protection locked="0"/>
    </xf>
    <xf numFmtId="4" fontId="4" fillId="0" borderId="18" xfId="0" applyNumberFormat="1" applyFont="1" applyBorder="1" applyAlignment="1" applyProtection="1">
      <alignment/>
      <protection locked="0"/>
    </xf>
    <xf numFmtId="0" fontId="2" fillId="33" borderId="26" xfId="0" applyFont="1" applyFill="1" applyBorder="1" applyAlignment="1">
      <alignment vertical="center"/>
    </xf>
    <xf numFmtId="0" fontId="2" fillId="33" borderId="30" xfId="0" applyFont="1" applyFill="1" applyBorder="1" applyAlignment="1">
      <alignment vertical="center"/>
    </xf>
    <xf numFmtId="170" fontId="2" fillId="33" borderId="25" xfId="58" applyFont="1" applyFill="1" applyBorder="1" applyAlignment="1">
      <alignment horizontal="left"/>
    </xf>
    <xf numFmtId="170" fontId="2" fillId="33" borderId="31" xfId="58" applyFont="1" applyFill="1" applyBorder="1" applyAlignment="1">
      <alignment horizontal="left"/>
    </xf>
    <xf numFmtId="0" fontId="2" fillId="33" borderId="0" xfId="0" applyFont="1" applyFill="1" applyBorder="1" applyAlignment="1">
      <alignment vertical="center"/>
    </xf>
    <xf numFmtId="0" fontId="2" fillId="33" borderId="32" xfId="0" applyFont="1" applyFill="1" applyBorder="1" applyAlignment="1">
      <alignment vertical="center"/>
    </xf>
    <xf numFmtId="0" fontId="2" fillId="33" borderId="0" xfId="0" applyFont="1" applyFill="1" applyBorder="1" applyAlignment="1">
      <alignment horizontal="left"/>
    </xf>
    <xf numFmtId="0" fontId="2" fillId="33" borderId="32" xfId="0" applyFont="1" applyFill="1" applyBorder="1" applyAlignment="1">
      <alignment horizontal="left"/>
    </xf>
    <xf numFmtId="49" fontId="2" fillId="33" borderId="0" xfId="0" applyNumberFormat="1" applyFont="1" applyFill="1" applyBorder="1" applyAlignment="1">
      <alignment horizontal="left" vertical="center"/>
    </xf>
    <xf numFmtId="49" fontId="2" fillId="33" borderId="32" xfId="0" applyNumberFormat="1" applyFont="1" applyFill="1" applyBorder="1" applyAlignment="1">
      <alignment horizontal="left" vertical="center"/>
    </xf>
    <xf numFmtId="49" fontId="3" fillId="33" borderId="26" xfId="0" applyNumberFormat="1" applyFont="1" applyFill="1" applyBorder="1" applyAlignment="1">
      <alignment horizontal="left" vertical="center"/>
    </xf>
    <xf numFmtId="49" fontId="3" fillId="33" borderId="30" xfId="0" applyNumberFormat="1" applyFont="1" applyFill="1" applyBorder="1" applyAlignment="1">
      <alignment horizontal="left" vertical="center"/>
    </xf>
    <xf numFmtId="49" fontId="2" fillId="33" borderId="25" xfId="58" applyNumberFormat="1" applyFont="1" applyFill="1" applyBorder="1" applyAlignment="1">
      <alignment horizontal="left" vertical="center"/>
    </xf>
    <xf numFmtId="49" fontId="2" fillId="33" borderId="31" xfId="58" applyNumberFormat="1" applyFont="1" applyFill="1" applyBorder="1" applyAlignment="1">
      <alignment horizontal="left" vertical="center"/>
    </xf>
    <xf numFmtId="0" fontId="52" fillId="0" borderId="14" xfId="0" applyFont="1" applyBorder="1" applyAlignment="1">
      <alignment/>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6"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ejica 2"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5:G46"/>
  <sheetViews>
    <sheetView zoomScalePageLayoutView="0" workbookViewId="0" topLeftCell="A10">
      <selection activeCell="J26" sqref="J26"/>
    </sheetView>
  </sheetViews>
  <sheetFormatPr defaultColWidth="9.00390625" defaultRowHeight="12.75"/>
  <cols>
    <col min="7" max="7" width="20.00390625" style="43" bestFit="1" customWidth="1"/>
  </cols>
  <sheetData>
    <row r="5" spans="1:7" ht="24.75">
      <c r="A5" s="47" t="s">
        <v>20</v>
      </c>
      <c r="B5" s="47"/>
      <c r="C5" s="47"/>
      <c r="D5" s="47"/>
      <c r="E5" s="47"/>
      <c r="F5" s="48"/>
      <c r="G5" s="49"/>
    </row>
    <row r="7" ht="13.5" thickBot="1"/>
    <row r="8" spans="1:7" s="30" customFormat="1" ht="15.75">
      <c r="A8" s="122" t="s">
        <v>1</v>
      </c>
      <c r="B8" s="123"/>
      <c r="C8" s="229" t="s">
        <v>159</v>
      </c>
      <c r="D8" s="229"/>
      <c r="E8" s="229"/>
      <c r="F8" s="229"/>
      <c r="G8" s="230"/>
    </row>
    <row r="9" spans="1:7" s="30" customFormat="1" ht="15.75">
      <c r="A9" s="130"/>
      <c r="B9" s="124"/>
      <c r="C9" s="235"/>
      <c r="D9" s="235"/>
      <c r="E9" s="235"/>
      <c r="F9" s="235"/>
      <c r="G9" s="236"/>
    </row>
    <row r="10" spans="1:7" s="30" customFormat="1" ht="15.75">
      <c r="A10" s="130"/>
      <c r="B10" s="124"/>
      <c r="C10" s="235"/>
      <c r="D10" s="235"/>
      <c r="E10" s="235"/>
      <c r="F10" s="235"/>
      <c r="G10" s="236"/>
    </row>
    <row r="11" spans="1:7" s="30" customFormat="1" ht="15.75">
      <c r="A11" s="125" t="s">
        <v>63</v>
      </c>
      <c r="B11" s="124"/>
      <c r="C11" s="233" t="s">
        <v>184</v>
      </c>
      <c r="D11" s="233"/>
      <c r="E11" s="233"/>
      <c r="F11" s="233"/>
      <c r="G11" s="234"/>
    </row>
    <row r="12" spans="1:7" s="30" customFormat="1" ht="16.5" thickBot="1">
      <c r="A12" s="120" t="s">
        <v>73</v>
      </c>
      <c r="B12" s="121"/>
      <c r="C12" s="231" t="s">
        <v>160</v>
      </c>
      <c r="D12" s="231"/>
      <c r="E12" s="231"/>
      <c r="F12" s="231"/>
      <c r="G12" s="232"/>
    </row>
    <row r="17" spans="1:7" s="30" customFormat="1" ht="15">
      <c r="A17" s="31" t="s">
        <v>21</v>
      </c>
      <c r="B17" s="32" t="s">
        <v>22</v>
      </c>
      <c r="C17" s="32"/>
      <c r="D17" s="32"/>
      <c r="E17" s="32"/>
      <c r="F17" s="33"/>
      <c r="G17" s="34">
        <f>PREDDELA!$F$50</f>
        <v>0</v>
      </c>
    </row>
    <row r="18" s="30" customFormat="1" ht="15">
      <c r="G18" s="44"/>
    </row>
    <row r="19" spans="1:7" s="30" customFormat="1" ht="15">
      <c r="A19" s="31" t="s">
        <v>23</v>
      </c>
      <c r="B19" s="32" t="s">
        <v>25</v>
      </c>
      <c r="C19" s="32"/>
      <c r="D19" s="32"/>
      <c r="E19" s="32"/>
      <c r="F19" s="33"/>
      <c r="G19" s="34">
        <f>'ZEMELJSKA DELA'!F42</f>
        <v>0</v>
      </c>
    </row>
    <row r="20" s="30" customFormat="1" ht="15">
      <c r="G20" s="44"/>
    </row>
    <row r="21" spans="1:7" s="30" customFormat="1" ht="15">
      <c r="A21" s="31" t="s">
        <v>26</v>
      </c>
      <c r="B21" s="32" t="s">
        <v>24</v>
      </c>
      <c r="C21" s="32"/>
      <c r="D21" s="32"/>
      <c r="E21" s="32"/>
      <c r="F21" s="33"/>
      <c r="G21" s="34">
        <f>'ZGORNJI USTROJ'!F42</f>
        <v>0</v>
      </c>
    </row>
    <row r="22" s="30" customFormat="1" ht="15">
      <c r="G22" s="44"/>
    </row>
    <row r="23" spans="1:7" s="30" customFormat="1" ht="15">
      <c r="A23" s="31" t="s">
        <v>27</v>
      </c>
      <c r="B23" s="32" t="s">
        <v>28</v>
      </c>
      <c r="C23" s="32"/>
      <c r="D23" s="32"/>
      <c r="E23" s="32"/>
      <c r="F23" s="33"/>
      <c r="G23" s="34">
        <f>ODVODNJAVANJE!F51</f>
        <v>0</v>
      </c>
    </row>
    <row r="24" s="30" customFormat="1" ht="15">
      <c r="G24" s="44"/>
    </row>
    <row r="25" spans="1:7" s="30" customFormat="1" ht="15">
      <c r="A25" s="31" t="s">
        <v>29</v>
      </c>
      <c r="B25" s="32" t="s">
        <v>30</v>
      </c>
      <c r="C25" s="32"/>
      <c r="D25" s="32"/>
      <c r="E25" s="32"/>
      <c r="F25" s="33"/>
      <c r="G25" s="34">
        <f>'OPREMA CESTE'!F33</f>
        <v>0</v>
      </c>
    </row>
    <row r="27" spans="1:7" ht="15" customHeight="1">
      <c r="A27" s="75" t="s">
        <v>69</v>
      </c>
      <c r="B27" s="198" t="s">
        <v>302</v>
      </c>
      <c r="C27" s="32"/>
      <c r="D27" s="32"/>
      <c r="E27" s="32"/>
      <c r="F27" s="33"/>
      <c r="G27" s="34">
        <f>'Tuje storitve'!F114</f>
        <v>0</v>
      </c>
    </row>
    <row r="28" ht="15" customHeight="1"/>
    <row r="29" spans="1:7" ht="15">
      <c r="A29" s="75" t="s">
        <v>64</v>
      </c>
      <c r="B29" s="32" t="s">
        <v>61</v>
      </c>
      <c r="C29" s="32"/>
      <c r="D29" s="32"/>
      <c r="E29" s="32"/>
      <c r="F29" s="33"/>
      <c r="G29" s="34">
        <f>HORTIKULTURA!F14</f>
        <v>0</v>
      </c>
    </row>
    <row r="30" spans="1:7" ht="15">
      <c r="A30" s="126"/>
      <c r="B30" s="127"/>
      <c r="C30" s="127"/>
      <c r="D30" s="127"/>
      <c r="E30" s="127"/>
      <c r="F30" s="127"/>
      <c r="G30" s="128"/>
    </row>
    <row r="31" spans="1:7" ht="15">
      <c r="A31" s="75" t="s">
        <v>70</v>
      </c>
      <c r="B31" s="32" t="s">
        <v>305</v>
      </c>
      <c r="C31" s="32"/>
      <c r="D31" s="32"/>
      <c r="E31" s="32"/>
      <c r="F31" s="33"/>
      <c r="G31" s="34">
        <f>SUM(G17:G29)*0.1</f>
        <v>0</v>
      </c>
    </row>
    <row r="32" s="30" customFormat="1" ht="24" customHeight="1">
      <c r="G32" s="45"/>
    </row>
    <row r="33" spans="1:7" s="30" customFormat="1" ht="15">
      <c r="A33" s="31" t="s">
        <v>311</v>
      </c>
      <c r="B33" s="32"/>
      <c r="C33" s="32"/>
      <c r="D33" s="32"/>
      <c r="E33" s="32"/>
      <c r="F33" s="33"/>
      <c r="G33" s="46">
        <f>SUM(G17:G32)</f>
        <v>0</v>
      </c>
    </row>
    <row r="34" spans="1:7" s="30" customFormat="1" ht="15">
      <c r="A34" s="31" t="s">
        <v>312</v>
      </c>
      <c r="B34" s="32"/>
      <c r="C34" s="32"/>
      <c r="D34" s="32"/>
      <c r="E34" s="200"/>
      <c r="F34" s="33" t="s">
        <v>310</v>
      </c>
      <c r="G34" s="46">
        <f>G33*E34</f>
        <v>0</v>
      </c>
    </row>
    <row r="35" spans="1:7" s="30" customFormat="1" ht="15">
      <c r="A35" s="31" t="s">
        <v>313</v>
      </c>
      <c r="B35" s="32"/>
      <c r="C35" s="32"/>
      <c r="D35" s="32"/>
      <c r="E35" s="32"/>
      <c r="F35" s="33"/>
      <c r="G35" s="46">
        <f>G33-G34</f>
        <v>0</v>
      </c>
    </row>
    <row r="36" spans="1:7" s="30" customFormat="1" ht="15">
      <c r="A36" s="31"/>
      <c r="B36" s="32"/>
      <c r="C36" s="32"/>
      <c r="D36" s="32"/>
      <c r="E36" s="32"/>
      <c r="F36" s="33"/>
      <c r="G36" s="46"/>
    </row>
    <row r="37" spans="1:7" s="30" customFormat="1" ht="15">
      <c r="A37" s="31" t="s">
        <v>76</v>
      </c>
      <c r="B37" s="32"/>
      <c r="C37" s="32"/>
      <c r="D37" s="32"/>
      <c r="E37" s="32"/>
      <c r="F37" s="33"/>
      <c r="G37" s="46">
        <f>0.22*G35</f>
        <v>0</v>
      </c>
    </row>
    <row r="38" s="30" customFormat="1" ht="15">
      <c r="G38" s="45"/>
    </row>
    <row r="39" s="30" customFormat="1" ht="15">
      <c r="G39" s="45"/>
    </row>
    <row r="40" s="30" customFormat="1" ht="15.75" thickBot="1">
      <c r="G40" s="45"/>
    </row>
    <row r="41" spans="1:7" s="35" customFormat="1" ht="16.5" thickBot="1">
      <c r="A41" s="50" t="s">
        <v>31</v>
      </c>
      <c r="B41" s="51"/>
      <c r="C41" s="51"/>
      <c r="D41" s="51"/>
      <c r="E41" s="51"/>
      <c r="F41" s="52"/>
      <c r="G41" s="53">
        <f>G35+G37</f>
        <v>0</v>
      </c>
    </row>
    <row r="42" s="30" customFormat="1" ht="15">
      <c r="G42" s="45"/>
    </row>
    <row r="45" s="35" customFormat="1" ht="15.75">
      <c r="G45" s="136"/>
    </row>
    <row r="46" s="35" customFormat="1" ht="15.75">
      <c r="G46" s="136"/>
    </row>
  </sheetData>
  <sheetProtection password="CAF5" sheet="1"/>
  <mergeCells count="5">
    <mergeCell ref="C8:G8"/>
    <mergeCell ref="C12:G12"/>
    <mergeCell ref="C11:G11"/>
    <mergeCell ref="C9:G9"/>
    <mergeCell ref="C10:G10"/>
  </mergeCells>
  <printOptions horizontalCentered="1"/>
  <pageMargins left="0.7874015748031497" right="0.3937007874015748" top="0.984251968503937" bottom="0.984251968503937"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3:F50"/>
  <sheetViews>
    <sheetView zoomScalePageLayoutView="0" workbookViewId="0" topLeftCell="A22">
      <selection activeCell="E45" sqref="E45"/>
    </sheetView>
  </sheetViews>
  <sheetFormatPr defaultColWidth="9.00390625" defaultRowHeight="15" customHeight="1"/>
  <cols>
    <col min="1" max="1" width="8.75390625" style="0" customWidth="1"/>
    <col min="2" max="2" width="30.75390625" style="58" customWidth="1"/>
    <col min="3" max="4" width="8.75390625" style="0" customWidth="1"/>
    <col min="5" max="6" width="14.75390625" style="0" customWidth="1"/>
  </cols>
  <sheetData>
    <row r="3" spans="2:4" ht="15" customHeight="1">
      <c r="B3" s="57" t="s">
        <v>0</v>
      </c>
      <c r="C3" s="1"/>
      <c r="D3" s="1"/>
    </row>
    <row r="5" ht="15" customHeight="1" thickBot="1"/>
    <row r="6" spans="2:6" ht="15" customHeight="1">
      <c r="B6" s="59" t="s">
        <v>1</v>
      </c>
      <c r="C6" s="239" t="s">
        <v>159</v>
      </c>
      <c r="D6" s="239"/>
      <c r="E6" s="239"/>
      <c r="F6" s="240"/>
    </row>
    <row r="7" spans="2:6" ht="15" customHeight="1">
      <c r="B7" s="60"/>
      <c r="C7" s="237"/>
      <c r="D7" s="237"/>
      <c r="E7" s="237"/>
      <c r="F7" s="238"/>
    </row>
    <row r="8" spans="2:6" ht="15" customHeight="1">
      <c r="B8" s="60" t="s">
        <v>2</v>
      </c>
      <c r="C8" s="237" t="s">
        <v>184</v>
      </c>
      <c r="D8" s="237"/>
      <c r="E8" s="237"/>
      <c r="F8" s="238"/>
    </row>
    <row r="9" spans="2:6" ht="15" customHeight="1" thickBot="1">
      <c r="B9" s="61" t="s">
        <v>73</v>
      </c>
      <c r="C9" s="241" t="s">
        <v>160</v>
      </c>
      <c r="D9" s="241"/>
      <c r="E9" s="241"/>
      <c r="F9" s="242"/>
    </row>
    <row r="13" spans="2:6" ht="15" customHeight="1">
      <c r="B13" s="62" t="s">
        <v>3</v>
      </c>
      <c r="C13" s="55" t="s">
        <v>5</v>
      </c>
      <c r="D13" s="55" t="s">
        <v>4</v>
      </c>
      <c r="E13" s="55" t="s">
        <v>6</v>
      </c>
      <c r="F13" s="56" t="s">
        <v>7</v>
      </c>
    </row>
    <row r="16" spans="1:6" s="2" customFormat="1" ht="15" customHeight="1">
      <c r="A16" s="4"/>
      <c r="B16" s="63" t="s">
        <v>8</v>
      </c>
      <c r="C16" s="10"/>
      <c r="D16" s="6"/>
      <c r="E16" s="14"/>
      <c r="F16" s="18"/>
    </row>
    <row r="17" spans="1:6" s="2" customFormat="1" ht="15" customHeight="1">
      <c r="A17" s="7"/>
      <c r="B17" s="64" t="s">
        <v>9</v>
      </c>
      <c r="C17" s="11"/>
      <c r="D17" s="9"/>
      <c r="E17" s="15"/>
      <c r="F17" s="19"/>
    </row>
    <row r="18" spans="1:6" s="2" customFormat="1" ht="15" customHeight="1">
      <c r="A18" s="4"/>
      <c r="B18" s="63"/>
      <c r="C18" s="10"/>
      <c r="D18" s="10"/>
      <c r="E18" s="16"/>
      <c r="F18" s="20"/>
    </row>
    <row r="19" spans="1:6" s="3" customFormat="1" ht="38.25">
      <c r="A19" s="12" t="s">
        <v>172</v>
      </c>
      <c r="B19" s="174" t="s">
        <v>161</v>
      </c>
      <c r="C19" s="13" t="s">
        <v>10</v>
      </c>
      <c r="D19" s="42">
        <v>0.16</v>
      </c>
      <c r="E19" s="201"/>
      <c r="F19" s="17">
        <f>D19*E19</f>
        <v>0</v>
      </c>
    </row>
    <row r="20" spans="1:6" s="2" customFormat="1" ht="15" customHeight="1">
      <c r="A20" s="4"/>
      <c r="B20" s="63"/>
      <c r="C20" s="10"/>
      <c r="D20" s="10"/>
      <c r="E20" s="202"/>
      <c r="F20" s="20"/>
    </row>
    <row r="21" spans="1:6" s="3" customFormat="1" ht="38.25">
      <c r="A21" s="12" t="s">
        <v>173</v>
      </c>
      <c r="B21" s="175" t="s">
        <v>162</v>
      </c>
      <c r="C21" s="13" t="s">
        <v>11</v>
      </c>
      <c r="D21" s="21">
        <v>12</v>
      </c>
      <c r="E21" s="201"/>
      <c r="F21" s="17">
        <f>D21*E21</f>
        <v>0</v>
      </c>
    </row>
    <row r="22" spans="1:6" s="3" customFormat="1" ht="12.75">
      <c r="A22" s="117"/>
      <c r="B22" s="178"/>
      <c r="C22" s="24"/>
      <c r="D22" s="25"/>
      <c r="E22" s="203"/>
      <c r="F22" s="118"/>
    </row>
    <row r="23" spans="1:6" s="3" customFormat="1" ht="51">
      <c r="A23" s="12" t="s">
        <v>188</v>
      </c>
      <c r="B23" s="179" t="s">
        <v>187</v>
      </c>
      <c r="C23" s="13" t="s">
        <v>10</v>
      </c>
      <c r="D23" s="42">
        <v>0.165</v>
      </c>
      <c r="E23" s="204"/>
      <c r="F23" s="129">
        <f>D23*E23</f>
        <v>0</v>
      </c>
    </row>
    <row r="24" spans="1:6" s="3" customFormat="1" ht="12.75">
      <c r="A24" s="117"/>
      <c r="B24" s="178"/>
      <c r="C24" s="24"/>
      <c r="D24" s="25"/>
      <c r="E24" s="203"/>
      <c r="F24" s="118"/>
    </row>
    <row r="25" spans="1:6" s="3" customFormat="1" ht="63.75">
      <c r="A25" s="12" t="s">
        <v>190</v>
      </c>
      <c r="B25" s="179" t="s">
        <v>189</v>
      </c>
      <c r="C25" s="13" t="s">
        <v>11</v>
      </c>
      <c r="D25" s="21">
        <v>5</v>
      </c>
      <c r="E25" s="204"/>
      <c r="F25" s="129">
        <f>D25*E25</f>
        <v>0</v>
      </c>
    </row>
    <row r="26" spans="1:6" s="3" customFormat="1" ht="15" customHeight="1">
      <c r="A26" s="76"/>
      <c r="B26" s="77"/>
      <c r="C26" s="78"/>
      <c r="D26" s="79"/>
      <c r="E26" s="205"/>
      <c r="F26" s="80"/>
    </row>
    <row r="27" spans="1:6" s="2" customFormat="1" ht="15" customHeight="1">
      <c r="A27" s="4"/>
      <c r="B27" s="63" t="s">
        <v>12</v>
      </c>
      <c r="C27" s="10"/>
      <c r="D27" s="6"/>
      <c r="E27" s="206"/>
      <c r="F27" s="18"/>
    </row>
    <row r="28" spans="1:6" s="2" customFormat="1" ht="15" customHeight="1">
      <c r="A28" s="4"/>
      <c r="B28" s="63"/>
      <c r="C28" s="10"/>
      <c r="D28" s="10"/>
      <c r="E28" s="202"/>
      <c r="F28" s="20"/>
    </row>
    <row r="29" spans="1:6" s="3" customFormat="1" ht="38.25">
      <c r="A29" s="12" t="s">
        <v>174</v>
      </c>
      <c r="B29" s="174" t="s">
        <v>163</v>
      </c>
      <c r="C29" s="13" t="s">
        <v>13</v>
      </c>
      <c r="D29" s="21">
        <v>50</v>
      </c>
      <c r="E29" s="201"/>
      <c r="F29" s="17">
        <f>D29*E29</f>
        <v>0</v>
      </c>
    </row>
    <row r="30" spans="1:6" s="2" customFormat="1" ht="15" customHeight="1">
      <c r="A30" s="4"/>
      <c r="B30" s="63"/>
      <c r="C30" s="10"/>
      <c r="D30" s="10"/>
      <c r="E30" s="202"/>
      <c r="F30" s="20"/>
    </row>
    <row r="31" spans="1:6" s="3" customFormat="1" ht="51">
      <c r="A31" s="12" t="s">
        <v>175</v>
      </c>
      <c r="B31" s="174" t="s">
        <v>164</v>
      </c>
      <c r="C31" s="13" t="s">
        <v>13</v>
      </c>
      <c r="D31" s="21">
        <v>55</v>
      </c>
      <c r="E31" s="201"/>
      <c r="F31" s="17">
        <f>D31*E31</f>
        <v>0</v>
      </c>
    </row>
    <row r="32" spans="1:6" s="2" customFormat="1" ht="15" customHeight="1">
      <c r="A32" s="4"/>
      <c r="B32" s="63"/>
      <c r="C32" s="10"/>
      <c r="D32" s="10"/>
      <c r="E32" s="202"/>
      <c r="F32" s="20"/>
    </row>
    <row r="33" spans="1:6" s="3" customFormat="1" ht="25.5">
      <c r="A33" s="12" t="s">
        <v>176</v>
      </c>
      <c r="B33" s="65" t="s">
        <v>72</v>
      </c>
      <c r="C33" s="13" t="s">
        <v>11</v>
      </c>
      <c r="D33" s="21">
        <v>3</v>
      </c>
      <c r="E33" s="201"/>
      <c r="F33" s="17">
        <f>D33*E33</f>
        <v>0</v>
      </c>
    </row>
    <row r="34" spans="1:6" s="2" customFormat="1" ht="15" customHeight="1">
      <c r="A34" s="4"/>
      <c r="B34" s="63"/>
      <c r="C34" s="10"/>
      <c r="D34" s="10"/>
      <c r="E34" s="202"/>
      <c r="F34" s="20"/>
    </row>
    <row r="35" spans="1:6" s="3" customFormat="1" ht="25.5">
      <c r="A35" s="132" t="s">
        <v>177</v>
      </c>
      <c r="B35" s="177" t="s">
        <v>165</v>
      </c>
      <c r="C35" s="133" t="s">
        <v>13</v>
      </c>
      <c r="D35" s="134">
        <v>630</v>
      </c>
      <c r="E35" s="207"/>
      <c r="F35" s="135">
        <f>D35*E35</f>
        <v>0</v>
      </c>
    </row>
    <row r="36" spans="1:6" s="3" customFormat="1" ht="15" customHeight="1">
      <c r="A36" s="36"/>
      <c r="B36" s="67"/>
      <c r="C36" s="38"/>
      <c r="D36" s="39"/>
      <c r="E36" s="208"/>
      <c r="F36" s="40"/>
    </row>
    <row r="37" spans="1:6" s="3" customFormat="1" ht="25.5">
      <c r="A37" s="132" t="s">
        <v>178</v>
      </c>
      <c r="B37" s="177" t="s">
        <v>166</v>
      </c>
      <c r="C37" s="133" t="s">
        <v>13</v>
      </c>
      <c r="D37" s="134">
        <v>495</v>
      </c>
      <c r="E37" s="207"/>
      <c r="F37" s="135">
        <f>D37*E37</f>
        <v>0</v>
      </c>
    </row>
    <row r="38" spans="1:6" s="2" customFormat="1" ht="15" customHeight="1">
      <c r="A38" s="4"/>
      <c r="B38" s="63"/>
      <c r="C38" s="10"/>
      <c r="D38" s="10"/>
      <c r="E38" s="202"/>
      <c r="F38" s="20"/>
    </row>
    <row r="39" spans="1:6" s="3" customFormat="1" ht="25.5">
      <c r="A39" s="132" t="s">
        <v>179</v>
      </c>
      <c r="B39" s="176" t="s">
        <v>167</v>
      </c>
      <c r="C39" s="133" t="s">
        <v>14</v>
      </c>
      <c r="D39" s="134">
        <v>30</v>
      </c>
      <c r="E39" s="207"/>
      <c r="F39" s="135">
        <f>D39*E39</f>
        <v>0</v>
      </c>
    </row>
    <row r="40" spans="1:6" s="2" customFormat="1" ht="15" customHeight="1">
      <c r="A40" s="4"/>
      <c r="B40" s="63"/>
      <c r="C40" s="10"/>
      <c r="D40" s="10"/>
      <c r="E40" s="202"/>
      <c r="F40" s="20"/>
    </row>
    <row r="41" spans="1:6" s="3" customFormat="1" ht="25.5">
      <c r="A41" s="12" t="s">
        <v>180</v>
      </c>
      <c r="B41" s="174" t="s">
        <v>168</v>
      </c>
      <c r="C41" s="13" t="s">
        <v>11</v>
      </c>
      <c r="D41" s="21">
        <v>1</v>
      </c>
      <c r="E41" s="201"/>
      <c r="F41" s="17">
        <f>D41*E41</f>
        <v>0</v>
      </c>
    </row>
    <row r="42" spans="1:6" s="2" customFormat="1" ht="15" customHeight="1">
      <c r="A42" s="4"/>
      <c r="B42" s="63"/>
      <c r="C42" s="10"/>
      <c r="D42" s="10"/>
      <c r="E42" s="202"/>
      <c r="F42" s="20"/>
    </row>
    <row r="43" spans="1:6" s="3" customFormat="1" ht="38.25">
      <c r="A43" s="12" t="s">
        <v>181</v>
      </c>
      <c r="B43" s="65" t="s">
        <v>169</v>
      </c>
      <c r="C43" s="13" t="s">
        <v>11</v>
      </c>
      <c r="D43" s="21">
        <v>2</v>
      </c>
      <c r="E43" s="201"/>
      <c r="F43" s="17">
        <f>D43*E43</f>
        <v>0</v>
      </c>
    </row>
    <row r="44" spans="1:6" s="2" customFormat="1" ht="15" customHeight="1">
      <c r="A44" s="4"/>
      <c r="B44" s="63"/>
      <c r="C44" s="10"/>
      <c r="D44" s="10"/>
      <c r="E44" s="202"/>
      <c r="F44" s="20"/>
    </row>
    <row r="45" spans="1:6" s="3" customFormat="1" ht="25.5">
      <c r="A45" s="12" t="s">
        <v>182</v>
      </c>
      <c r="B45" s="65" t="s">
        <v>170</v>
      </c>
      <c r="C45" s="13" t="s">
        <v>11</v>
      </c>
      <c r="D45" s="21">
        <v>6</v>
      </c>
      <c r="E45" s="201"/>
      <c r="F45" s="17">
        <f>D45*E45</f>
        <v>0</v>
      </c>
    </row>
    <row r="46" spans="1:6" s="2" customFormat="1" ht="15" customHeight="1">
      <c r="A46" s="4"/>
      <c r="B46" s="63"/>
      <c r="C46" s="10"/>
      <c r="D46" s="10"/>
      <c r="E46" s="202"/>
      <c r="F46" s="20"/>
    </row>
    <row r="47" spans="1:6" s="3" customFormat="1" ht="28.5" customHeight="1">
      <c r="A47" s="12" t="s">
        <v>183</v>
      </c>
      <c r="B47" s="175" t="s">
        <v>171</v>
      </c>
      <c r="C47" s="13" t="s">
        <v>14</v>
      </c>
      <c r="D47" s="21">
        <v>320</v>
      </c>
      <c r="E47" s="201"/>
      <c r="F47" s="17">
        <f>D47*E47</f>
        <v>0</v>
      </c>
    </row>
    <row r="48" spans="1:6" s="3" customFormat="1" ht="15" customHeight="1">
      <c r="A48" s="23"/>
      <c r="B48" s="66"/>
      <c r="C48" s="24"/>
      <c r="D48" s="25"/>
      <c r="E48" s="26"/>
      <c r="F48" s="26"/>
    </row>
    <row r="49" ht="15" customHeight="1" thickBot="1"/>
    <row r="50" spans="1:6" ht="15" customHeight="1" thickBot="1">
      <c r="A50" s="27"/>
      <c r="B50" s="68" t="s">
        <v>16</v>
      </c>
      <c r="C50" s="28"/>
      <c r="D50" s="28"/>
      <c r="E50" s="28"/>
      <c r="F50" s="29">
        <f>SUM(F19:F47)</f>
        <v>0</v>
      </c>
    </row>
  </sheetData>
  <sheetProtection password="CAF5" sheet="1"/>
  <mergeCells count="4">
    <mergeCell ref="C7:F7"/>
    <mergeCell ref="C6:F6"/>
    <mergeCell ref="C8:F8"/>
    <mergeCell ref="C9:F9"/>
  </mergeCells>
  <printOptions horizontalCentered="1"/>
  <pageMargins left="0.7874015748031497" right="0.1968503937007874" top="0.7874015748031497" bottom="0.7874015748031497"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4:H42"/>
  <sheetViews>
    <sheetView zoomScalePageLayoutView="0" workbookViewId="0" topLeftCell="A27">
      <selection activeCell="E45" sqref="E45"/>
    </sheetView>
  </sheetViews>
  <sheetFormatPr defaultColWidth="9.00390625" defaultRowHeight="15" customHeight="1"/>
  <cols>
    <col min="1" max="1" width="8.75390625" style="81" customWidth="1"/>
    <col min="2" max="2" width="30.75390625" style="85" customWidth="1"/>
    <col min="3" max="4" width="8.75390625" style="81" customWidth="1"/>
    <col min="5" max="6" width="14.625" style="81" customWidth="1"/>
    <col min="7" max="16384" width="9.125" style="81" customWidth="1"/>
  </cols>
  <sheetData>
    <row r="4" spans="2:6" ht="15" customHeight="1">
      <c r="B4" s="82" t="s">
        <v>3</v>
      </c>
      <c r="C4" s="83" t="s">
        <v>5</v>
      </c>
      <c r="D4" s="83" t="s">
        <v>4</v>
      </c>
      <c r="E4" s="83" t="s">
        <v>6</v>
      </c>
      <c r="F4" s="84" t="s">
        <v>7</v>
      </c>
    </row>
    <row r="7" spans="1:6" s="92" customFormat="1" ht="15" customHeight="1">
      <c r="A7" s="86"/>
      <c r="B7" s="87" t="s">
        <v>17</v>
      </c>
      <c r="C7" s="88"/>
      <c r="D7" s="89"/>
      <c r="E7" s="90"/>
      <c r="F7" s="91"/>
    </row>
    <row r="8" spans="1:6" s="92" customFormat="1" ht="15" customHeight="1">
      <c r="A8" s="93"/>
      <c r="B8" s="94" t="s">
        <v>18</v>
      </c>
      <c r="C8" s="95"/>
      <c r="D8" s="96"/>
      <c r="E8" s="97"/>
      <c r="F8" s="98"/>
    </row>
    <row r="9" spans="1:6" s="92" customFormat="1" ht="15" customHeight="1">
      <c r="A9" s="86"/>
      <c r="B9" s="87"/>
      <c r="C9" s="88"/>
      <c r="D9" s="88"/>
      <c r="E9" s="99"/>
      <c r="F9" s="100"/>
    </row>
    <row r="10" spans="1:6" s="106" customFormat="1" ht="38.25">
      <c r="A10" s="101" t="s">
        <v>196</v>
      </c>
      <c r="B10" s="174" t="s">
        <v>185</v>
      </c>
      <c r="C10" s="103" t="s">
        <v>15</v>
      </c>
      <c r="D10" s="104">
        <v>186</v>
      </c>
      <c r="E10" s="209"/>
      <c r="F10" s="105">
        <f>D10*E10</f>
        <v>0</v>
      </c>
    </row>
    <row r="11" spans="1:6" s="92" customFormat="1" ht="15" customHeight="1">
      <c r="A11" s="86"/>
      <c r="B11" s="87"/>
      <c r="C11" s="88"/>
      <c r="D11" s="88"/>
      <c r="E11" s="210"/>
      <c r="F11" s="100"/>
    </row>
    <row r="12" spans="1:6" s="106" customFormat="1" ht="25.5">
      <c r="A12" s="101" t="s">
        <v>197</v>
      </c>
      <c r="B12" s="174" t="s">
        <v>303</v>
      </c>
      <c r="C12" s="103" t="s">
        <v>15</v>
      </c>
      <c r="D12" s="104">
        <v>632</v>
      </c>
      <c r="E12" s="209"/>
      <c r="F12" s="105">
        <f>D12*E12</f>
        <v>0</v>
      </c>
    </row>
    <row r="13" spans="1:6" s="92" customFormat="1" ht="15" customHeight="1">
      <c r="A13" s="86"/>
      <c r="B13" s="87"/>
      <c r="C13" s="88"/>
      <c r="D13" s="88"/>
      <c r="E13" s="210"/>
      <c r="F13" s="100"/>
    </row>
    <row r="14" spans="1:6" s="106" customFormat="1" ht="63.75">
      <c r="A14" s="101" t="s">
        <v>198</v>
      </c>
      <c r="B14" s="174" t="s">
        <v>304</v>
      </c>
      <c r="C14" s="103" t="s">
        <v>15</v>
      </c>
      <c r="D14" s="104">
        <v>163</v>
      </c>
      <c r="E14" s="209"/>
      <c r="F14" s="105">
        <f>D14*E14</f>
        <v>0</v>
      </c>
    </row>
    <row r="15" spans="1:6" s="92" customFormat="1" ht="15" customHeight="1">
      <c r="A15" s="86"/>
      <c r="B15" s="87"/>
      <c r="C15" s="88"/>
      <c r="D15" s="88"/>
      <c r="E15" s="211"/>
      <c r="F15" s="100"/>
    </row>
    <row r="16" spans="1:6" s="92" customFormat="1" ht="15" customHeight="1">
      <c r="A16" s="93"/>
      <c r="B16" s="94" t="s">
        <v>19</v>
      </c>
      <c r="C16" s="95"/>
      <c r="D16" s="96"/>
      <c r="E16" s="212"/>
      <c r="F16" s="98"/>
    </row>
    <row r="17" spans="1:6" s="92" customFormat="1" ht="15" customHeight="1">
      <c r="A17" s="86"/>
      <c r="B17" s="87"/>
      <c r="C17" s="88"/>
      <c r="D17" s="88"/>
      <c r="E17" s="211"/>
      <c r="F17" s="100"/>
    </row>
    <row r="18" spans="1:6" s="106" customFormat="1" ht="51">
      <c r="A18" s="101" t="s">
        <v>199</v>
      </c>
      <c r="B18" s="102" t="s">
        <v>81</v>
      </c>
      <c r="C18" s="103" t="s">
        <v>13</v>
      </c>
      <c r="D18" s="104">
        <v>1160</v>
      </c>
      <c r="E18" s="213"/>
      <c r="F18" s="105">
        <f>D18*E18</f>
        <v>0</v>
      </c>
    </row>
    <row r="19" spans="1:6" s="106" customFormat="1" ht="12.75">
      <c r="A19" s="107"/>
      <c r="B19" s="108"/>
      <c r="C19" s="109"/>
      <c r="D19" s="110"/>
      <c r="E19" s="214"/>
      <c r="F19" s="111"/>
    </row>
    <row r="20" spans="1:6" s="106" customFormat="1" ht="51">
      <c r="A20" s="101" t="s">
        <v>200</v>
      </c>
      <c r="B20" s="185" t="s">
        <v>191</v>
      </c>
      <c r="C20" s="103" t="s">
        <v>13</v>
      </c>
      <c r="D20" s="104">
        <v>120</v>
      </c>
      <c r="E20" s="215"/>
      <c r="F20" s="184">
        <f>D20*E20</f>
        <v>0</v>
      </c>
    </row>
    <row r="21" spans="1:6" s="92" customFormat="1" ht="15" customHeight="1">
      <c r="A21" s="180"/>
      <c r="B21" s="181"/>
      <c r="C21" s="182"/>
      <c r="D21" s="182"/>
      <c r="E21" s="216"/>
      <c r="F21" s="183"/>
    </row>
    <row r="22" spans="1:6" s="92" customFormat="1" ht="15" customHeight="1">
      <c r="A22" s="86"/>
      <c r="B22" s="87" t="s">
        <v>32</v>
      </c>
      <c r="C22" s="88"/>
      <c r="D22" s="89"/>
      <c r="E22" s="217"/>
      <c r="F22" s="91"/>
    </row>
    <row r="23" spans="1:6" s="92" customFormat="1" ht="15" customHeight="1">
      <c r="A23" s="86"/>
      <c r="B23" s="87"/>
      <c r="C23" s="88"/>
      <c r="D23" s="88"/>
      <c r="E23" s="211"/>
      <c r="F23" s="100"/>
    </row>
    <row r="24" spans="1:6" s="106" customFormat="1" ht="51">
      <c r="A24" s="101" t="s">
        <v>201</v>
      </c>
      <c r="B24" s="102" t="s">
        <v>192</v>
      </c>
      <c r="C24" s="103" t="s">
        <v>15</v>
      </c>
      <c r="D24" s="104">
        <v>381</v>
      </c>
      <c r="E24" s="213"/>
      <c r="F24" s="105">
        <f>D24*E24</f>
        <v>0</v>
      </c>
    </row>
    <row r="25" spans="1:6" s="106" customFormat="1" ht="12.75">
      <c r="A25" s="107"/>
      <c r="B25" s="108"/>
      <c r="C25" s="109"/>
      <c r="D25" s="110"/>
      <c r="E25" s="214"/>
      <c r="F25" s="111"/>
    </row>
    <row r="26" spans="1:6" s="106" customFormat="1" ht="51">
      <c r="A26" s="101" t="s">
        <v>202</v>
      </c>
      <c r="B26" s="185" t="s">
        <v>193</v>
      </c>
      <c r="C26" s="103" t="s">
        <v>15</v>
      </c>
      <c r="D26" s="104">
        <v>50</v>
      </c>
      <c r="E26" s="215"/>
      <c r="F26" s="184">
        <f>D26*E26</f>
        <v>0</v>
      </c>
    </row>
    <row r="27" spans="1:6" s="106" customFormat="1" ht="12.75">
      <c r="A27" s="107"/>
      <c r="B27" s="108"/>
      <c r="C27" s="109"/>
      <c r="D27" s="110"/>
      <c r="E27" s="214"/>
      <c r="F27" s="111"/>
    </row>
    <row r="28" spans="1:6" s="92" customFormat="1" ht="15" customHeight="1">
      <c r="A28" s="86"/>
      <c r="B28" s="87" t="s">
        <v>33</v>
      </c>
      <c r="C28" s="88"/>
      <c r="D28" s="89"/>
      <c r="E28" s="217"/>
      <c r="F28" s="91"/>
    </row>
    <row r="29" spans="1:6" s="92" customFormat="1" ht="15" customHeight="1">
      <c r="A29" s="86"/>
      <c r="B29" s="87"/>
      <c r="C29" s="88"/>
      <c r="D29" s="88"/>
      <c r="E29" s="211"/>
      <c r="F29" s="100"/>
    </row>
    <row r="30" spans="1:6" s="106" customFormat="1" ht="25.5">
      <c r="A30" s="101" t="s">
        <v>203</v>
      </c>
      <c r="B30" s="175" t="s">
        <v>194</v>
      </c>
      <c r="C30" s="103" t="s">
        <v>13</v>
      </c>
      <c r="D30" s="104">
        <v>300</v>
      </c>
      <c r="E30" s="213"/>
      <c r="F30" s="105">
        <f>D30*E30</f>
        <v>0</v>
      </c>
    </row>
    <row r="31" spans="1:6" s="106" customFormat="1" ht="12.75">
      <c r="A31" s="107"/>
      <c r="B31" s="178"/>
      <c r="C31" s="109"/>
      <c r="D31" s="110"/>
      <c r="E31" s="214"/>
      <c r="F31" s="111"/>
    </row>
    <row r="32" spans="1:6" s="106" customFormat="1" ht="12.75">
      <c r="A32" s="107"/>
      <c r="B32" s="178"/>
      <c r="C32" s="109"/>
      <c r="D32" s="110"/>
      <c r="E32" s="214"/>
      <c r="F32" s="111"/>
    </row>
    <row r="33" spans="1:6" s="106" customFormat="1" ht="12.75">
      <c r="A33" s="107"/>
      <c r="B33" s="178"/>
      <c r="C33" s="109"/>
      <c r="D33" s="110"/>
      <c r="E33" s="214"/>
      <c r="F33" s="111"/>
    </row>
    <row r="34" spans="1:6" s="106" customFormat="1" ht="12.75">
      <c r="A34" s="107"/>
      <c r="B34" s="178"/>
      <c r="C34" s="109"/>
      <c r="D34" s="110"/>
      <c r="E34" s="214"/>
      <c r="F34" s="111"/>
    </row>
    <row r="35" spans="1:6" s="92" customFormat="1" ht="15" customHeight="1">
      <c r="A35" s="180"/>
      <c r="B35" s="181"/>
      <c r="C35" s="182"/>
      <c r="D35" s="182"/>
      <c r="E35" s="216"/>
      <c r="F35" s="183"/>
    </row>
    <row r="36" spans="1:6" s="92" customFormat="1" ht="15" customHeight="1">
      <c r="A36" s="86"/>
      <c r="B36" s="87" t="s">
        <v>34</v>
      </c>
      <c r="C36" s="88"/>
      <c r="D36" s="89"/>
      <c r="E36" s="217"/>
      <c r="F36" s="91"/>
    </row>
    <row r="37" spans="1:6" s="92" customFormat="1" ht="15" customHeight="1">
      <c r="A37" s="86"/>
      <c r="B37" s="87"/>
      <c r="C37" s="88"/>
      <c r="D37" s="88"/>
      <c r="E37" s="211"/>
      <c r="F37" s="100"/>
    </row>
    <row r="38" spans="1:8" s="106" customFormat="1" ht="63.75">
      <c r="A38" s="101" t="s">
        <v>204</v>
      </c>
      <c r="B38" s="102" t="s">
        <v>195</v>
      </c>
      <c r="C38" s="103"/>
      <c r="D38" s="104"/>
      <c r="E38" s="213"/>
      <c r="F38" s="105"/>
      <c r="H38" s="112"/>
    </row>
    <row r="39" spans="1:6" s="106" customFormat="1" ht="15" customHeight="1">
      <c r="A39" s="101"/>
      <c r="B39" s="102" t="s">
        <v>205</v>
      </c>
      <c r="C39" s="103" t="s">
        <v>15</v>
      </c>
      <c r="D39" s="104">
        <f>((D10+D12+D14)-D26-(D30*0.15))*1.2</f>
        <v>1063.2</v>
      </c>
      <c r="E39" s="213"/>
      <c r="F39" s="105">
        <f>D39*E39</f>
        <v>0</v>
      </c>
    </row>
    <row r="40" spans="1:6" s="106" customFormat="1" ht="15" customHeight="1">
      <c r="A40" s="107"/>
      <c r="B40" s="108"/>
      <c r="C40" s="109"/>
      <c r="D40" s="110"/>
      <c r="E40" s="111"/>
      <c r="F40" s="111"/>
    </row>
    <row r="41" ht="15" customHeight="1" thickBot="1"/>
    <row r="42" spans="1:6" ht="15" customHeight="1" thickBot="1">
      <c r="A42" s="113"/>
      <c r="B42" s="114" t="s">
        <v>35</v>
      </c>
      <c r="C42" s="115"/>
      <c r="D42" s="115"/>
      <c r="E42" s="115"/>
      <c r="F42" s="116">
        <f>SUM(F10:F41)</f>
        <v>0</v>
      </c>
    </row>
  </sheetData>
  <sheetProtection password="CAF5" sheet="1"/>
  <printOptions horizontalCentered="1"/>
  <pageMargins left="0.7874015748031497" right="0.3937007874015748" top="0.7874015748031497" bottom="0.7874015748031497"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4:F42"/>
  <sheetViews>
    <sheetView zoomScalePageLayoutView="0" workbookViewId="0" topLeftCell="A11">
      <selection activeCell="I28" sqref="H28:I29"/>
    </sheetView>
  </sheetViews>
  <sheetFormatPr defaultColWidth="9.00390625" defaultRowHeight="15" customHeight="1"/>
  <cols>
    <col min="1" max="1" width="8.75390625" style="0" customWidth="1"/>
    <col min="2" max="2" width="30.75390625" style="72" customWidth="1"/>
    <col min="3" max="4" width="8.75390625" style="0" customWidth="1"/>
    <col min="5" max="6" width="14.625" style="0" customWidth="1"/>
  </cols>
  <sheetData>
    <row r="4" spans="2:6" ht="15" customHeight="1">
      <c r="B4" s="69" t="s">
        <v>3</v>
      </c>
      <c r="C4" s="55" t="s">
        <v>5</v>
      </c>
      <c r="D4" s="55" t="s">
        <v>4</v>
      </c>
      <c r="E4" s="55" t="s">
        <v>6</v>
      </c>
      <c r="F4" s="56" t="s">
        <v>7</v>
      </c>
    </row>
    <row r="7" spans="1:6" s="2" customFormat="1" ht="15" customHeight="1">
      <c r="A7" s="4"/>
      <c r="B7" s="70" t="s">
        <v>36</v>
      </c>
      <c r="C7" s="10"/>
      <c r="D7" s="6"/>
      <c r="E7" s="14"/>
      <c r="F7" s="18"/>
    </row>
    <row r="8" spans="1:6" s="2" customFormat="1" ht="15" customHeight="1">
      <c r="A8" s="7"/>
      <c r="B8" s="71" t="s">
        <v>37</v>
      </c>
      <c r="C8" s="11"/>
      <c r="D8" s="9"/>
      <c r="E8" s="15"/>
      <c r="F8" s="19"/>
    </row>
    <row r="9" spans="1:6" s="2" customFormat="1" ht="15" customHeight="1">
      <c r="A9" s="4"/>
      <c r="B9" s="70"/>
      <c r="C9" s="10"/>
      <c r="D9" s="10"/>
      <c r="E9" s="16"/>
      <c r="F9" s="20"/>
    </row>
    <row r="10" spans="1:6" s="3" customFormat="1" ht="89.25">
      <c r="A10" s="12" t="s">
        <v>219</v>
      </c>
      <c r="B10" s="65" t="s">
        <v>206</v>
      </c>
      <c r="C10" s="13" t="s">
        <v>15</v>
      </c>
      <c r="D10" s="21">
        <v>210</v>
      </c>
      <c r="E10" s="201"/>
      <c r="F10" s="17">
        <f>D10*E10</f>
        <v>0</v>
      </c>
    </row>
    <row r="11" spans="1:6" s="2" customFormat="1" ht="15" customHeight="1">
      <c r="A11" s="4"/>
      <c r="B11" s="70"/>
      <c r="C11" s="10"/>
      <c r="D11" s="10"/>
      <c r="E11" s="202"/>
      <c r="F11" s="20"/>
    </row>
    <row r="12" spans="1:6" s="2" customFormat="1" ht="15" customHeight="1">
      <c r="A12" s="7"/>
      <c r="B12" s="71" t="s">
        <v>38</v>
      </c>
      <c r="C12" s="11"/>
      <c r="D12" s="9"/>
      <c r="E12" s="218"/>
      <c r="F12" s="19"/>
    </row>
    <row r="13" spans="1:6" s="2" customFormat="1" ht="15" customHeight="1">
      <c r="A13" s="4"/>
      <c r="B13" s="70"/>
      <c r="C13" s="10"/>
      <c r="D13" s="10"/>
      <c r="E13" s="202"/>
      <c r="F13" s="20"/>
    </row>
    <row r="14" spans="1:6" s="3" customFormat="1" ht="38.25">
      <c r="A14" s="12" t="s">
        <v>220</v>
      </c>
      <c r="B14" s="65" t="s">
        <v>207</v>
      </c>
      <c r="C14" s="13" t="s">
        <v>13</v>
      </c>
      <c r="D14" s="21">
        <v>610</v>
      </c>
      <c r="E14" s="201"/>
      <c r="F14" s="17">
        <f>D14*E14</f>
        <v>0</v>
      </c>
    </row>
    <row r="15" spans="1:6" s="3" customFormat="1" ht="12.75">
      <c r="A15" s="23"/>
      <c r="B15" s="66"/>
      <c r="C15" s="24"/>
      <c r="D15" s="25"/>
      <c r="E15" s="203"/>
      <c r="F15" s="26"/>
    </row>
    <row r="16" spans="1:6" s="3" customFormat="1" ht="63.75">
      <c r="A16" s="12" t="s">
        <v>221</v>
      </c>
      <c r="B16" s="65" t="s">
        <v>208</v>
      </c>
      <c r="C16" s="13" t="s">
        <v>13</v>
      </c>
      <c r="D16" s="21">
        <v>230</v>
      </c>
      <c r="E16" s="201"/>
      <c r="F16" s="17">
        <f>D16*E16</f>
        <v>0</v>
      </c>
    </row>
    <row r="17" spans="1:6" s="3" customFormat="1" ht="12.75">
      <c r="A17" s="23"/>
      <c r="B17" s="66"/>
      <c r="C17" s="24"/>
      <c r="D17" s="25"/>
      <c r="E17" s="203"/>
      <c r="F17" s="26"/>
    </row>
    <row r="18" spans="1:6" s="2" customFormat="1" ht="15" customHeight="1">
      <c r="A18" s="7"/>
      <c r="B18" s="71" t="s">
        <v>39</v>
      </c>
      <c r="C18" s="11"/>
      <c r="D18" s="9"/>
      <c r="E18" s="218"/>
      <c r="F18" s="19"/>
    </row>
    <row r="19" spans="1:6" s="2" customFormat="1" ht="15" customHeight="1">
      <c r="A19" s="4"/>
      <c r="B19" s="70"/>
      <c r="C19" s="10"/>
      <c r="D19" s="10"/>
      <c r="E19" s="202"/>
      <c r="F19" s="20"/>
    </row>
    <row r="20" spans="1:6" s="3" customFormat="1" ht="38.25">
      <c r="A20" s="12" t="s">
        <v>222</v>
      </c>
      <c r="B20" s="65" t="s">
        <v>209</v>
      </c>
      <c r="C20" s="13" t="s">
        <v>13</v>
      </c>
      <c r="D20" s="21">
        <v>1020</v>
      </c>
      <c r="E20" s="201"/>
      <c r="F20" s="17">
        <f>D20*E20</f>
        <v>0</v>
      </c>
    </row>
    <row r="21" spans="1:6" s="2" customFormat="1" ht="15" customHeight="1">
      <c r="A21" s="4"/>
      <c r="B21" s="70"/>
      <c r="C21" s="10"/>
      <c r="D21" s="10"/>
      <c r="E21" s="202"/>
      <c r="F21" s="20"/>
    </row>
    <row r="22" spans="1:6" s="3" customFormat="1" ht="38.25">
      <c r="A22" s="12" t="s">
        <v>223</v>
      </c>
      <c r="B22" s="65" t="s">
        <v>210</v>
      </c>
      <c r="C22" s="13" t="s">
        <v>13</v>
      </c>
      <c r="D22" s="21">
        <v>405</v>
      </c>
      <c r="E22" s="201"/>
      <c r="F22" s="17">
        <f>D22*E22</f>
        <v>0</v>
      </c>
    </row>
    <row r="23" spans="1:6" s="3" customFormat="1" ht="15" customHeight="1">
      <c r="A23" s="36"/>
      <c r="B23" s="67"/>
      <c r="C23" s="38"/>
      <c r="D23" s="39"/>
      <c r="E23" s="208"/>
      <c r="F23" s="40"/>
    </row>
    <row r="24" spans="1:6" s="2" customFormat="1" ht="15" customHeight="1">
      <c r="A24" s="7"/>
      <c r="B24" s="71" t="s">
        <v>40</v>
      </c>
      <c r="C24" s="11"/>
      <c r="D24" s="9"/>
      <c r="E24" s="218"/>
      <c r="F24" s="19"/>
    </row>
    <row r="25" spans="1:6" s="2" customFormat="1" ht="15" customHeight="1">
      <c r="A25" s="4"/>
      <c r="B25" s="70"/>
      <c r="C25" s="10"/>
      <c r="D25" s="10"/>
      <c r="E25" s="202"/>
      <c r="F25" s="20"/>
    </row>
    <row r="26" spans="1:6" s="3" customFormat="1" ht="51">
      <c r="A26" s="12" t="s">
        <v>224</v>
      </c>
      <c r="B26" s="65" t="s">
        <v>214</v>
      </c>
      <c r="C26" s="13"/>
      <c r="D26" s="21"/>
      <c r="E26" s="201"/>
      <c r="F26" s="17"/>
    </row>
    <row r="27" spans="1:6" s="3" customFormat="1" ht="15" customHeight="1">
      <c r="A27" s="12" t="s">
        <v>225</v>
      </c>
      <c r="B27" s="65" t="s">
        <v>211</v>
      </c>
      <c r="C27" s="13" t="s">
        <v>14</v>
      </c>
      <c r="D27" s="21">
        <v>150</v>
      </c>
      <c r="E27" s="201"/>
      <c r="F27" s="17">
        <f>D27*E27</f>
        <v>0</v>
      </c>
    </row>
    <row r="28" spans="1:6" s="3" customFormat="1" ht="25.5">
      <c r="A28" s="12" t="s">
        <v>226</v>
      </c>
      <c r="B28" s="65" t="s">
        <v>212</v>
      </c>
      <c r="C28" s="13" t="s">
        <v>14</v>
      </c>
      <c r="D28" s="21">
        <v>40</v>
      </c>
      <c r="E28" s="201"/>
      <c r="F28" s="17">
        <f>D28*E28</f>
        <v>0</v>
      </c>
    </row>
    <row r="29" spans="1:6" s="3" customFormat="1" ht="15" customHeight="1">
      <c r="A29" s="36" t="s">
        <v>227</v>
      </c>
      <c r="B29" s="65" t="s">
        <v>213</v>
      </c>
      <c r="C29" s="13" t="s">
        <v>14</v>
      </c>
      <c r="D29" s="21">
        <v>243</v>
      </c>
      <c r="E29" s="201"/>
      <c r="F29" s="17">
        <f>D29*E29</f>
        <v>0</v>
      </c>
    </row>
    <row r="30" spans="1:6" s="3" customFormat="1" ht="15" customHeight="1">
      <c r="A30" s="12" t="s">
        <v>228</v>
      </c>
      <c r="B30" s="65" t="s">
        <v>215</v>
      </c>
      <c r="C30" s="13" t="s">
        <v>14</v>
      </c>
      <c r="D30" s="21">
        <v>4</v>
      </c>
      <c r="E30" s="201"/>
      <c r="F30" s="17">
        <f>D30*E30</f>
        <v>0</v>
      </c>
    </row>
    <row r="31" spans="1:6" s="3" customFormat="1" ht="15" customHeight="1">
      <c r="A31" s="23"/>
      <c r="B31" s="66"/>
      <c r="C31" s="24"/>
      <c r="D31" s="25"/>
      <c r="E31" s="203"/>
      <c r="F31" s="26"/>
    </row>
    <row r="32" spans="1:6" s="3" customFormat="1" ht="15" customHeight="1">
      <c r="A32" s="23"/>
      <c r="B32" s="66"/>
      <c r="C32" s="24"/>
      <c r="D32" s="25"/>
      <c r="E32" s="203"/>
      <c r="F32" s="26"/>
    </row>
    <row r="33" spans="1:6" s="3" customFormat="1" ht="15" customHeight="1">
      <c r="A33" s="23"/>
      <c r="B33" s="66"/>
      <c r="C33" s="24"/>
      <c r="D33" s="25"/>
      <c r="E33" s="203"/>
      <c r="F33" s="26"/>
    </row>
    <row r="34" spans="1:6" s="2" customFormat="1" ht="15" customHeight="1">
      <c r="A34" s="151"/>
      <c r="B34" s="199"/>
      <c r="C34" s="156"/>
      <c r="D34" s="156"/>
      <c r="E34" s="219"/>
      <c r="F34" s="165"/>
    </row>
    <row r="35" spans="1:6" s="2" customFormat="1" ht="15" customHeight="1">
      <c r="A35" s="4"/>
      <c r="B35" s="70" t="s">
        <v>41</v>
      </c>
      <c r="C35" s="10"/>
      <c r="D35" s="6"/>
      <c r="E35" s="206"/>
      <c r="F35" s="18"/>
    </row>
    <row r="36" spans="1:6" s="2" customFormat="1" ht="15" customHeight="1">
      <c r="A36" s="4"/>
      <c r="B36" s="70"/>
      <c r="C36" s="10"/>
      <c r="D36" s="10"/>
      <c r="E36" s="202"/>
      <c r="F36" s="20"/>
    </row>
    <row r="37" spans="1:6" s="3" customFormat="1" ht="38.25">
      <c r="A37" s="12" t="s">
        <v>229</v>
      </c>
      <c r="B37" s="175" t="s">
        <v>216</v>
      </c>
      <c r="C37" s="13" t="s">
        <v>13</v>
      </c>
      <c r="D37" s="21">
        <v>30</v>
      </c>
      <c r="E37" s="201"/>
      <c r="F37" s="17">
        <f>D37*E37</f>
        <v>0</v>
      </c>
    </row>
    <row r="38" spans="1:6" s="3" customFormat="1" ht="12.75">
      <c r="A38" s="23"/>
      <c r="B38" s="178"/>
      <c r="C38" s="24"/>
      <c r="D38" s="25"/>
      <c r="E38" s="203"/>
      <c r="F38" s="26"/>
    </row>
    <row r="39" spans="1:6" s="3" customFormat="1" ht="38.25">
      <c r="A39" s="12" t="s">
        <v>230</v>
      </c>
      <c r="B39" s="175" t="s">
        <v>217</v>
      </c>
      <c r="C39" s="13" t="s">
        <v>13</v>
      </c>
      <c r="D39" s="21">
        <v>120</v>
      </c>
      <c r="E39" s="201"/>
      <c r="F39" s="17">
        <f>D39*E39</f>
        <v>0</v>
      </c>
    </row>
    <row r="41" ht="15" customHeight="1" thickBot="1"/>
    <row r="42" spans="1:6" ht="15" customHeight="1" thickBot="1">
      <c r="A42" s="41"/>
      <c r="B42" s="73" t="s">
        <v>48</v>
      </c>
      <c r="C42" s="28"/>
      <c r="D42" s="28"/>
      <c r="E42" s="28"/>
      <c r="F42" s="29">
        <f>SUM(F10:F41)</f>
        <v>0</v>
      </c>
    </row>
  </sheetData>
  <sheetProtection password="CAF5" sheet="1"/>
  <printOptions horizontalCentered="1"/>
  <pageMargins left="0.7874015748031497" right="0.3937007874015748" top="0.7874015748031497" bottom="0.7874015748031497"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4:F51"/>
  <sheetViews>
    <sheetView tabSelected="1" zoomScalePageLayoutView="0" workbookViewId="0" topLeftCell="A1">
      <selection activeCell="E18" sqref="E18"/>
    </sheetView>
  </sheetViews>
  <sheetFormatPr defaultColWidth="9.00390625" defaultRowHeight="15" customHeight="1"/>
  <cols>
    <col min="1" max="1" width="8.75390625" style="0" customWidth="1"/>
    <col min="2" max="2" width="30.75390625" style="0" customWidth="1"/>
    <col min="3" max="4" width="8.75390625" style="0" customWidth="1"/>
    <col min="5" max="6" width="14.625" style="0" customWidth="1"/>
  </cols>
  <sheetData>
    <row r="4" spans="2:6" ht="15" customHeight="1">
      <c r="B4" s="54" t="s">
        <v>3</v>
      </c>
      <c r="C4" s="55" t="s">
        <v>5</v>
      </c>
      <c r="D4" s="55" t="s">
        <v>4</v>
      </c>
      <c r="E4" s="55" t="s">
        <v>6</v>
      </c>
      <c r="F4" s="56" t="s">
        <v>7</v>
      </c>
    </row>
    <row r="7" spans="1:6" s="2" customFormat="1" ht="15" customHeight="1">
      <c r="A7" s="4"/>
      <c r="B7" s="5" t="s">
        <v>42</v>
      </c>
      <c r="C7" s="10"/>
      <c r="D7" s="6"/>
      <c r="E7" s="14"/>
      <c r="F7" s="18"/>
    </row>
    <row r="8" spans="1:6" s="2" customFormat="1" ht="15" customHeight="1">
      <c r="A8" s="7"/>
      <c r="B8" s="8"/>
      <c r="C8" s="11"/>
      <c r="D8" s="9"/>
      <c r="E8" s="15"/>
      <c r="F8" s="19"/>
    </row>
    <row r="9" spans="1:6" s="2" customFormat="1" ht="15" customHeight="1">
      <c r="A9" s="7"/>
      <c r="B9" s="8" t="s">
        <v>43</v>
      </c>
      <c r="C9" s="11"/>
      <c r="D9" s="9"/>
      <c r="E9" s="15"/>
      <c r="F9" s="19"/>
    </row>
    <row r="10" spans="1:6" s="2" customFormat="1" ht="15" customHeight="1">
      <c r="A10" s="4"/>
      <c r="B10" s="5"/>
      <c r="C10" s="10"/>
      <c r="D10" s="10"/>
      <c r="E10" s="16"/>
      <c r="F10" s="20"/>
    </row>
    <row r="11" spans="1:6" s="3" customFormat="1" ht="51">
      <c r="A11" s="12" t="s">
        <v>249</v>
      </c>
      <c r="B11" s="174" t="s">
        <v>218</v>
      </c>
      <c r="C11" s="243" t="s">
        <v>13</v>
      </c>
      <c r="D11" s="21">
        <v>5</v>
      </c>
      <c r="E11" s="201"/>
      <c r="F11" s="17">
        <f>D11*E11</f>
        <v>0</v>
      </c>
    </row>
    <row r="12" spans="1:6" s="3" customFormat="1" ht="15" customHeight="1">
      <c r="A12" s="36"/>
      <c r="B12" s="37"/>
      <c r="C12" s="38"/>
      <c r="D12" s="39"/>
      <c r="E12" s="208"/>
      <c r="F12" s="40"/>
    </row>
    <row r="13" spans="1:6" s="2" customFormat="1" ht="15" customHeight="1">
      <c r="A13" s="7"/>
      <c r="B13" s="8" t="s">
        <v>44</v>
      </c>
      <c r="C13" s="11"/>
      <c r="D13" s="9"/>
      <c r="E13" s="218"/>
      <c r="F13" s="19"/>
    </row>
    <row r="14" spans="1:6" s="2" customFormat="1" ht="15" customHeight="1">
      <c r="A14" s="4"/>
      <c r="B14" s="5"/>
      <c r="C14" s="10"/>
      <c r="D14" s="10"/>
      <c r="E14" s="202"/>
      <c r="F14" s="20"/>
    </row>
    <row r="15" spans="1:6" s="3" customFormat="1" ht="63.75">
      <c r="A15" s="12" t="s">
        <v>250</v>
      </c>
      <c r="B15" s="22" t="s">
        <v>236</v>
      </c>
      <c r="C15" s="13"/>
      <c r="D15" s="21"/>
      <c r="E15" s="201"/>
      <c r="F15" s="17"/>
    </row>
    <row r="16" spans="1:6" s="3" customFormat="1" ht="15" customHeight="1">
      <c r="A16" s="12" t="s">
        <v>251</v>
      </c>
      <c r="B16" s="22" t="s">
        <v>45</v>
      </c>
      <c r="C16" s="13" t="s">
        <v>14</v>
      </c>
      <c r="D16" s="21">
        <v>20</v>
      </c>
      <c r="E16" s="201"/>
      <c r="F16" s="17">
        <f>D16*E16</f>
        <v>0</v>
      </c>
    </row>
    <row r="17" spans="1:6" s="3" customFormat="1" ht="15" customHeight="1">
      <c r="A17" s="12" t="s">
        <v>252</v>
      </c>
      <c r="B17" s="22" t="s">
        <v>231</v>
      </c>
      <c r="C17" s="13" t="s">
        <v>15</v>
      </c>
      <c r="D17" s="21">
        <v>22</v>
      </c>
      <c r="E17" s="201"/>
      <c r="F17" s="17">
        <f>D17*E17</f>
        <v>0</v>
      </c>
    </row>
    <row r="18" spans="1:6" s="2" customFormat="1" ht="15" customHeight="1">
      <c r="A18" s="4"/>
      <c r="B18" s="5"/>
      <c r="C18" s="10"/>
      <c r="D18" s="10"/>
      <c r="E18" s="202"/>
      <c r="F18" s="20"/>
    </row>
    <row r="19" spans="1:6" s="3" customFormat="1" ht="102">
      <c r="A19" s="12" t="s">
        <v>253</v>
      </c>
      <c r="B19" s="22" t="s">
        <v>235</v>
      </c>
      <c r="C19" s="13"/>
      <c r="D19" s="21"/>
      <c r="E19" s="201"/>
      <c r="F19" s="17"/>
    </row>
    <row r="20" spans="1:6" s="3" customFormat="1" ht="15" customHeight="1">
      <c r="A20" s="12" t="s">
        <v>254</v>
      </c>
      <c r="B20" s="22" t="s">
        <v>232</v>
      </c>
      <c r="C20" s="13" t="s">
        <v>14</v>
      </c>
      <c r="D20" s="21">
        <v>20</v>
      </c>
      <c r="E20" s="201"/>
      <c r="F20" s="17">
        <f>D20*E20</f>
        <v>0</v>
      </c>
    </row>
    <row r="21" spans="1:6" s="3" customFormat="1" ht="15" customHeight="1">
      <c r="A21" s="12" t="s">
        <v>255</v>
      </c>
      <c r="B21" s="22" t="s">
        <v>233</v>
      </c>
      <c r="C21" s="13" t="s">
        <v>14</v>
      </c>
      <c r="D21" s="21">
        <v>115</v>
      </c>
      <c r="E21" s="201"/>
      <c r="F21" s="17">
        <f>D21*E21</f>
        <v>0</v>
      </c>
    </row>
    <row r="22" spans="1:6" s="3" customFormat="1" ht="15" customHeight="1">
      <c r="A22" s="12" t="s">
        <v>256</v>
      </c>
      <c r="B22" s="22" t="s">
        <v>234</v>
      </c>
      <c r="C22" s="13" t="s">
        <v>14</v>
      </c>
      <c r="D22" s="21">
        <v>33</v>
      </c>
      <c r="E22" s="201"/>
      <c r="F22" s="17">
        <f>D22*E22</f>
        <v>0</v>
      </c>
    </row>
    <row r="23" spans="1:6" s="2" customFormat="1" ht="15" customHeight="1">
      <c r="A23" s="4"/>
      <c r="B23" s="5"/>
      <c r="C23" s="10"/>
      <c r="D23" s="10"/>
      <c r="E23" s="202"/>
      <c r="F23" s="20"/>
    </row>
    <row r="24" spans="1:6" s="2" customFormat="1" ht="15" customHeight="1">
      <c r="A24" s="7"/>
      <c r="B24" s="8" t="s">
        <v>46</v>
      </c>
      <c r="C24" s="11"/>
      <c r="D24" s="9"/>
      <c r="E24" s="218"/>
      <c r="F24" s="19"/>
    </row>
    <row r="25" spans="1:6" s="2" customFormat="1" ht="15" customHeight="1">
      <c r="A25" s="4"/>
      <c r="B25" s="5"/>
      <c r="C25" s="10"/>
      <c r="D25" s="10"/>
      <c r="E25" s="202"/>
      <c r="F25" s="20"/>
    </row>
    <row r="26" spans="1:6" s="3" customFormat="1" ht="51">
      <c r="A26" s="12" t="s">
        <v>257</v>
      </c>
      <c r="B26" s="22" t="s">
        <v>237</v>
      </c>
      <c r="C26" s="13" t="s">
        <v>11</v>
      </c>
      <c r="D26" s="21">
        <v>9</v>
      </c>
      <c r="E26" s="201"/>
      <c r="F26" s="17">
        <f>D26*E26</f>
        <v>0</v>
      </c>
    </row>
    <row r="27" spans="1:6" s="2" customFormat="1" ht="15" customHeight="1">
      <c r="A27" s="4"/>
      <c r="B27" s="5"/>
      <c r="C27" s="10"/>
      <c r="D27" s="10"/>
      <c r="E27" s="202"/>
      <c r="F27" s="20"/>
    </row>
    <row r="28" spans="1:6" s="3" customFormat="1" ht="63.75">
      <c r="A28" s="12" t="s">
        <v>258</v>
      </c>
      <c r="B28" s="22" t="s">
        <v>238</v>
      </c>
      <c r="C28" s="13" t="s">
        <v>11</v>
      </c>
      <c r="D28" s="21">
        <v>4</v>
      </c>
      <c r="E28" s="201"/>
      <c r="F28" s="17">
        <f>D28*E28</f>
        <v>0</v>
      </c>
    </row>
    <row r="29" spans="1:6" s="3" customFormat="1" ht="12.75">
      <c r="A29" s="36"/>
      <c r="B29" s="37"/>
      <c r="C29" s="38"/>
      <c r="D29" s="39"/>
      <c r="E29" s="208"/>
      <c r="F29" s="40"/>
    </row>
    <row r="30" spans="1:6" s="3" customFormat="1" ht="63.75">
      <c r="A30" s="12" t="s">
        <v>259</v>
      </c>
      <c r="B30" s="22" t="s">
        <v>239</v>
      </c>
      <c r="C30" s="13" t="s">
        <v>11</v>
      </c>
      <c r="D30" s="21">
        <v>3</v>
      </c>
      <c r="E30" s="201"/>
      <c r="F30" s="17">
        <f>D30*E30</f>
        <v>0</v>
      </c>
    </row>
    <row r="31" spans="1:6" s="2" customFormat="1" ht="15" customHeight="1">
      <c r="A31" s="4"/>
      <c r="B31" s="5"/>
      <c r="C31" s="10"/>
      <c r="D31" s="10"/>
      <c r="E31" s="202"/>
      <c r="F31" s="20"/>
    </row>
    <row r="32" spans="1:6" s="3" customFormat="1" ht="89.25">
      <c r="A32" s="12" t="s">
        <v>260</v>
      </c>
      <c r="B32" s="179" t="s">
        <v>240</v>
      </c>
      <c r="C32" s="13" t="s">
        <v>11</v>
      </c>
      <c r="D32" s="21">
        <v>3</v>
      </c>
      <c r="E32" s="204"/>
      <c r="F32" s="129">
        <f>D32*E32</f>
        <v>0</v>
      </c>
    </row>
    <row r="33" spans="1:6" s="3" customFormat="1" ht="12.75">
      <c r="A33" s="23"/>
      <c r="B33" s="186"/>
      <c r="C33" s="24"/>
      <c r="D33" s="25"/>
      <c r="E33" s="220"/>
      <c r="F33" s="131"/>
    </row>
    <row r="34" spans="1:6" s="3" customFormat="1" ht="102">
      <c r="A34" s="12" t="s">
        <v>261</v>
      </c>
      <c r="B34" s="179" t="s">
        <v>241</v>
      </c>
      <c r="C34" s="13" t="s">
        <v>11</v>
      </c>
      <c r="D34" s="21">
        <v>7</v>
      </c>
      <c r="E34" s="204"/>
      <c r="F34" s="129">
        <f>D34*E34</f>
        <v>0</v>
      </c>
    </row>
    <row r="35" spans="1:6" s="3" customFormat="1" ht="12.75">
      <c r="A35" s="23"/>
      <c r="B35" s="186"/>
      <c r="C35" s="24"/>
      <c r="D35" s="25"/>
      <c r="E35" s="220"/>
      <c r="F35" s="131"/>
    </row>
    <row r="36" spans="1:6" s="3" customFormat="1" ht="51">
      <c r="A36" s="12" t="s">
        <v>262</v>
      </c>
      <c r="B36" s="175" t="s">
        <v>242</v>
      </c>
      <c r="C36" s="13" t="s">
        <v>11</v>
      </c>
      <c r="D36" s="21">
        <v>5</v>
      </c>
      <c r="E36" s="201"/>
      <c r="F36" s="17">
        <f>D36*E36</f>
        <v>0</v>
      </c>
    </row>
    <row r="37" spans="1:6" s="3" customFormat="1" ht="12.75">
      <c r="A37" s="36"/>
      <c r="B37" s="187"/>
      <c r="C37" s="38"/>
      <c r="D37" s="39"/>
      <c r="E37" s="208"/>
      <c r="F37" s="40"/>
    </row>
    <row r="38" spans="1:6" s="3" customFormat="1" ht="51">
      <c r="A38" s="12" t="s">
        <v>263</v>
      </c>
      <c r="B38" s="175" t="s">
        <v>243</v>
      </c>
      <c r="C38" s="13" t="s">
        <v>11</v>
      </c>
      <c r="D38" s="21">
        <v>1</v>
      </c>
      <c r="E38" s="201"/>
      <c r="F38" s="17">
        <f>D38*E38</f>
        <v>0</v>
      </c>
    </row>
    <row r="39" spans="1:6" s="2" customFormat="1" ht="15" customHeight="1">
      <c r="A39" s="4"/>
      <c r="B39" s="5"/>
      <c r="C39" s="10"/>
      <c r="D39" s="10"/>
      <c r="E39" s="202"/>
      <c r="F39" s="20"/>
    </row>
    <row r="40" spans="1:6" s="3" customFormat="1" ht="63.75">
      <c r="A40" s="12" t="s">
        <v>264</v>
      </c>
      <c r="B40" s="22" t="s">
        <v>244</v>
      </c>
      <c r="C40" s="13" t="s">
        <v>11</v>
      </c>
      <c r="D40" s="21">
        <v>3</v>
      </c>
      <c r="E40" s="201"/>
      <c r="F40" s="17">
        <f>D40*E40</f>
        <v>0</v>
      </c>
    </row>
    <row r="41" spans="1:6" s="2" customFormat="1" ht="15" customHeight="1">
      <c r="A41" s="4"/>
      <c r="B41" s="5"/>
      <c r="C41" s="10"/>
      <c r="D41" s="10"/>
      <c r="E41" s="202"/>
      <c r="F41" s="20"/>
    </row>
    <row r="42" spans="1:6" s="2" customFormat="1" ht="15" customHeight="1">
      <c r="A42" s="7"/>
      <c r="B42" s="8" t="s">
        <v>71</v>
      </c>
      <c r="C42" s="11"/>
      <c r="D42" s="9"/>
      <c r="E42" s="218"/>
      <c r="F42" s="19"/>
    </row>
    <row r="43" spans="1:6" s="2" customFormat="1" ht="15" customHeight="1">
      <c r="A43" s="4"/>
      <c r="B43" s="5"/>
      <c r="C43" s="10"/>
      <c r="D43" s="10"/>
      <c r="E43" s="202"/>
      <c r="F43" s="20"/>
    </row>
    <row r="44" spans="1:6" s="3" customFormat="1" ht="51">
      <c r="A44" s="12" t="s">
        <v>265</v>
      </c>
      <c r="B44" s="174" t="s">
        <v>245</v>
      </c>
      <c r="C44" s="13" t="s">
        <v>14</v>
      </c>
      <c r="D44" s="21">
        <v>3.5</v>
      </c>
      <c r="E44" s="201"/>
      <c r="F44" s="17">
        <f>D44*E44</f>
        <v>0</v>
      </c>
    </row>
    <row r="45" spans="1:6" s="2" customFormat="1" ht="15" customHeight="1">
      <c r="A45" s="4"/>
      <c r="B45" s="5"/>
      <c r="C45" s="10"/>
      <c r="D45" s="10"/>
      <c r="E45" s="202"/>
      <c r="F45" s="20"/>
    </row>
    <row r="46" spans="1:6" s="3" customFormat="1" ht="63.75">
      <c r="A46" s="12" t="s">
        <v>266</v>
      </c>
      <c r="B46" s="22" t="s">
        <v>246</v>
      </c>
      <c r="C46" s="13"/>
      <c r="D46" s="21"/>
      <c r="E46" s="201"/>
      <c r="F46" s="17"/>
    </row>
    <row r="47" spans="1:6" s="3" customFormat="1" ht="12.75">
      <c r="A47" s="12" t="s">
        <v>267</v>
      </c>
      <c r="B47" s="22" t="s">
        <v>248</v>
      </c>
      <c r="C47" s="13" t="s">
        <v>11</v>
      </c>
      <c r="D47" s="21">
        <v>1</v>
      </c>
      <c r="E47" s="201"/>
      <c r="F47" s="17">
        <f>D47*E47</f>
        <v>0</v>
      </c>
    </row>
    <row r="48" spans="1:6" s="3" customFormat="1" ht="15" customHeight="1">
      <c r="A48" s="12" t="s">
        <v>268</v>
      </c>
      <c r="B48" s="22" t="s">
        <v>247</v>
      </c>
      <c r="C48" s="13" t="s">
        <v>11</v>
      </c>
      <c r="D48" s="21">
        <v>1</v>
      </c>
      <c r="E48" s="201"/>
      <c r="F48" s="17">
        <f>D48*E48</f>
        <v>0</v>
      </c>
    </row>
    <row r="49" spans="1:6" s="3" customFormat="1" ht="15" customHeight="1">
      <c r="A49" s="23"/>
      <c r="B49" s="74"/>
      <c r="C49" s="24"/>
      <c r="D49" s="25"/>
      <c r="E49" s="26"/>
      <c r="F49" s="26"/>
    </row>
    <row r="50" spans="1:6" ht="15" customHeight="1" thickBot="1">
      <c r="A50" s="23"/>
      <c r="B50" s="74"/>
      <c r="C50" s="24"/>
      <c r="D50" s="25"/>
      <c r="E50" s="26"/>
      <c r="F50" s="26"/>
    </row>
    <row r="51" spans="1:6" ht="15" customHeight="1" thickBot="1">
      <c r="A51" s="41"/>
      <c r="B51" s="28" t="s">
        <v>47</v>
      </c>
      <c r="C51" s="28"/>
      <c r="D51" s="28"/>
      <c r="E51" s="28"/>
      <c r="F51" s="29">
        <f>SUM(F11:F49)</f>
        <v>0</v>
      </c>
    </row>
  </sheetData>
  <sheetProtection password="CAF5" sheet="1"/>
  <printOptions horizontalCentered="1"/>
  <pageMargins left="0.7874015748031497" right="0.3937007874015748" top="0.7874015748031497" bottom="0.7874015748031497"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5:F33"/>
  <sheetViews>
    <sheetView zoomScalePageLayoutView="0" workbookViewId="0" topLeftCell="A19">
      <selection activeCell="D40" sqref="D40"/>
    </sheetView>
  </sheetViews>
  <sheetFormatPr defaultColWidth="9.00390625" defaultRowHeight="15" customHeight="1"/>
  <cols>
    <col min="1" max="1" width="8.75390625" style="0" customWidth="1"/>
    <col min="2" max="2" width="30.75390625" style="0" customWidth="1"/>
    <col min="3" max="4" width="8.75390625" style="0" customWidth="1"/>
    <col min="5" max="6" width="14.625" style="0" customWidth="1"/>
  </cols>
  <sheetData>
    <row r="5" spans="2:6" ht="15" customHeight="1">
      <c r="B5" s="54" t="s">
        <v>3</v>
      </c>
      <c r="C5" s="55" t="s">
        <v>5</v>
      </c>
      <c r="D5" s="55" t="s">
        <v>4</v>
      </c>
      <c r="E5" s="55" t="s">
        <v>6</v>
      </c>
      <c r="F5" s="56" t="s">
        <v>7</v>
      </c>
    </row>
    <row r="8" spans="1:6" s="2" customFormat="1" ht="15" customHeight="1">
      <c r="A8" s="4"/>
      <c r="B8" s="5" t="s">
        <v>49</v>
      </c>
      <c r="C8" s="10"/>
      <c r="D8" s="6"/>
      <c r="E8" s="14"/>
      <c r="F8" s="18"/>
    </row>
    <row r="9" spans="1:6" s="2" customFormat="1" ht="15" customHeight="1">
      <c r="A9" s="7"/>
      <c r="B9" s="8" t="s">
        <v>50</v>
      </c>
      <c r="C9" s="11"/>
      <c r="D9" s="9"/>
      <c r="E9" s="15"/>
      <c r="F9" s="19"/>
    </row>
    <row r="10" spans="1:6" s="2" customFormat="1" ht="15" customHeight="1">
      <c r="A10" s="4"/>
      <c r="B10" s="5"/>
      <c r="C10" s="10"/>
      <c r="D10" s="10"/>
      <c r="E10" s="16"/>
      <c r="F10" s="20"/>
    </row>
    <row r="11" spans="1:6" s="3" customFormat="1" ht="38.25">
      <c r="A11" s="12" t="s">
        <v>286</v>
      </c>
      <c r="B11" s="22" t="s">
        <v>57</v>
      </c>
      <c r="C11" s="13" t="s">
        <v>11</v>
      </c>
      <c r="D11" s="21">
        <v>5</v>
      </c>
      <c r="E11" s="201"/>
      <c r="F11" s="17">
        <f>D11*E11</f>
        <v>0</v>
      </c>
    </row>
    <row r="12" spans="1:6" s="2" customFormat="1" ht="15" customHeight="1">
      <c r="A12" s="4"/>
      <c r="B12" s="5"/>
      <c r="C12" s="10"/>
      <c r="D12" s="10"/>
      <c r="E12" s="202"/>
      <c r="F12" s="20"/>
    </row>
    <row r="13" spans="1:6" s="3" customFormat="1" ht="25.5">
      <c r="A13" s="12" t="s">
        <v>288</v>
      </c>
      <c r="B13" s="22" t="s">
        <v>58</v>
      </c>
      <c r="C13" s="13"/>
      <c r="D13" s="21"/>
      <c r="E13" s="201"/>
      <c r="F13" s="17"/>
    </row>
    <row r="14" spans="1:6" s="3" customFormat="1" ht="15" customHeight="1">
      <c r="A14" s="12" t="s">
        <v>289</v>
      </c>
      <c r="B14" s="22" t="s">
        <v>51</v>
      </c>
      <c r="C14" s="13" t="s">
        <v>11</v>
      </c>
      <c r="D14" s="21">
        <v>1</v>
      </c>
      <c r="E14" s="201"/>
      <c r="F14" s="17">
        <f>D14*E14</f>
        <v>0</v>
      </c>
    </row>
    <row r="15" spans="1:6" s="3" customFormat="1" ht="15" customHeight="1">
      <c r="A15" s="12" t="s">
        <v>290</v>
      </c>
      <c r="B15" s="22" t="s">
        <v>52</v>
      </c>
      <c r="C15" s="13" t="s">
        <v>11</v>
      </c>
      <c r="D15" s="21">
        <v>4</v>
      </c>
      <c r="E15" s="201"/>
      <c r="F15" s="17">
        <f>D15*E15</f>
        <v>0</v>
      </c>
    </row>
    <row r="16" spans="1:6" s="3" customFormat="1" ht="15" customHeight="1">
      <c r="A16" s="36"/>
      <c r="B16" s="37"/>
      <c r="C16" s="38"/>
      <c r="D16" s="39"/>
      <c r="E16" s="208"/>
      <c r="F16" s="40"/>
    </row>
    <row r="17" spans="1:6" s="3" customFormat="1" ht="38.25">
      <c r="A17" s="12" t="s">
        <v>291</v>
      </c>
      <c r="B17" s="22" t="s">
        <v>270</v>
      </c>
      <c r="C17" s="13"/>
      <c r="D17" s="21"/>
      <c r="E17" s="201"/>
      <c r="F17" s="17"/>
    </row>
    <row r="18" spans="1:6" s="3" customFormat="1" ht="15" customHeight="1">
      <c r="A18" s="12" t="s">
        <v>292</v>
      </c>
      <c r="B18" s="22" t="s">
        <v>269</v>
      </c>
      <c r="C18" s="13" t="s">
        <v>11</v>
      </c>
      <c r="D18" s="21">
        <v>4</v>
      </c>
      <c r="E18" s="201"/>
      <c r="F18" s="17">
        <f>D18*E18</f>
        <v>0</v>
      </c>
    </row>
    <row r="19" spans="1:6" s="3" customFormat="1" ht="15" customHeight="1">
      <c r="A19" s="36"/>
      <c r="B19" s="37"/>
      <c r="C19" s="38"/>
      <c r="D19" s="39"/>
      <c r="E19" s="208"/>
      <c r="F19" s="40"/>
    </row>
    <row r="20" spans="1:6" s="2" customFormat="1" ht="15" customHeight="1">
      <c r="A20" s="7"/>
      <c r="B20" s="8" t="s">
        <v>53</v>
      </c>
      <c r="C20" s="11"/>
      <c r="D20" s="9"/>
      <c r="E20" s="218"/>
      <c r="F20" s="19"/>
    </row>
    <row r="21" spans="1:6" s="2" customFormat="1" ht="15" customHeight="1">
      <c r="A21" s="4"/>
      <c r="B21" s="5"/>
      <c r="C21" s="10"/>
      <c r="D21" s="10"/>
      <c r="E21" s="202"/>
      <c r="F21" s="20"/>
    </row>
    <row r="22" spans="1:6" s="3" customFormat="1" ht="51">
      <c r="A22" s="12" t="s">
        <v>293</v>
      </c>
      <c r="B22" s="22" t="s">
        <v>54</v>
      </c>
      <c r="C22" s="13"/>
      <c r="D22" s="21"/>
      <c r="E22" s="201"/>
      <c r="F22" s="17"/>
    </row>
    <row r="23" spans="1:6" s="3" customFormat="1" ht="15" customHeight="1">
      <c r="A23" s="12" t="s">
        <v>294</v>
      </c>
      <c r="B23" s="22" t="s">
        <v>271</v>
      </c>
      <c r="C23" s="13" t="s">
        <v>14</v>
      </c>
      <c r="D23" s="21">
        <v>40</v>
      </c>
      <c r="E23" s="201"/>
      <c r="F23" s="17">
        <f>D23*E23</f>
        <v>0</v>
      </c>
    </row>
    <row r="24" spans="1:6" s="3" customFormat="1" ht="15" customHeight="1">
      <c r="A24" s="12" t="s">
        <v>295</v>
      </c>
      <c r="B24" s="22" t="s">
        <v>272</v>
      </c>
      <c r="C24" s="13" t="s">
        <v>14</v>
      </c>
      <c r="D24" s="21">
        <v>145</v>
      </c>
      <c r="E24" s="201"/>
      <c r="F24" s="17">
        <f>D24*E24</f>
        <v>0</v>
      </c>
    </row>
    <row r="25" spans="1:6" s="3" customFormat="1" ht="15" customHeight="1">
      <c r="A25" s="12" t="s">
        <v>296</v>
      </c>
      <c r="B25" s="22" t="s">
        <v>55</v>
      </c>
      <c r="C25" s="13" t="s">
        <v>14</v>
      </c>
      <c r="D25" s="21">
        <v>8</v>
      </c>
      <c r="E25" s="201"/>
      <c r="F25" s="17">
        <f>D25*E25</f>
        <v>0</v>
      </c>
    </row>
    <row r="26" spans="1:6" s="2" customFormat="1" ht="15" customHeight="1">
      <c r="A26" s="4"/>
      <c r="B26" s="5"/>
      <c r="C26" s="10"/>
      <c r="D26" s="10"/>
      <c r="E26" s="202"/>
      <c r="F26" s="20"/>
    </row>
    <row r="27" spans="1:6" s="3" customFormat="1" ht="63.75">
      <c r="A27" s="12" t="s">
        <v>287</v>
      </c>
      <c r="B27" s="22" t="s">
        <v>56</v>
      </c>
      <c r="C27" s="13"/>
      <c r="D27" s="21"/>
      <c r="E27" s="201"/>
      <c r="F27" s="17"/>
    </row>
    <row r="28" spans="1:6" s="3" customFormat="1" ht="15" customHeight="1">
      <c r="A28" s="12" t="s">
        <v>297</v>
      </c>
      <c r="B28" s="22" t="s">
        <v>59</v>
      </c>
      <c r="C28" s="13" t="s">
        <v>13</v>
      </c>
      <c r="D28" s="21">
        <v>72</v>
      </c>
      <c r="E28" s="201"/>
      <c r="F28" s="17">
        <f>D28*E28</f>
        <v>0</v>
      </c>
    </row>
    <row r="29" spans="1:6" s="3" customFormat="1" ht="25.5">
      <c r="A29" s="12" t="s">
        <v>298</v>
      </c>
      <c r="B29" s="22" t="s">
        <v>274</v>
      </c>
      <c r="C29" s="13" t="s">
        <v>11</v>
      </c>
      <c r="D29" s="21">
        <v>6</v>
      </c>
      <c r="E29" s="201"/>
      <c r="F29" s="17">
        <f>D29*E29</f>
        <v>0</v>
      </c>
    </row>
    <row r="30" spans="1:6" s="3" customFormat="1" ht="25.5">
      <c r="A30" s="12" t="s">
        <v>299</v>
      </c>
      <c r="B30" s="22" t="s">
        <v>273</v>
      </c>
      <c r="C30" s="13" t="s">
        <v>14</v>
      </c>
      <c r="D30" s="21">
        <v>21</v>
      </c>
      <c r="E30" s="201"/>
      <c r="F30" s="17">
        <f>D30*E30</f>
        <v>0</v>
      </c>
    </row>
    <row r="31" spans="1:6" ht="15" customHeight="1">
      <c r="A31" s="119"/>
      <c r="B31" s="119"/>
      <c r="C31" s="119"/>
      <c r="D31" s="119"/>
      <c r="E31" s="119"/>
      <c r="F31" s="119"/>
    </row>
    <row r="32" ht="15" customHeight="1" thickBot="1"/>
    <row r="33" spans="1:6" ht="15" customHeight="1" thickBot="1">
      <c r="A33" s="41"/>
      <c r="B33" s="28" t="s">
        <v>60</v>
      </c>
      <c r="C33" s="28"/>
      <c r="D33" s="28"/>
      <c r="E33" s="28"/>
      <c r="F33" s="29">
        <f>SUM(F11:F32)</f>
        <v>0</v>
      </c>
    </row>
  </sheetData>
  <sheetProtection password="CAF5" sheet="1"/>
  <printOptions horizontalCentered="1"/>
  <pageMargins left="0.7874015748031497" right="0.3937007874015748" top="0.7874015748031497" bottom="0.7874015748031497"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5:F114"/>
  <sheetViews>
    <sheetView zoomScalePageLayoutView="0" workbookViewId="0" topLeftCell="A97">
      <selection activeCell="K122" sqref="K122"/>
    </sheetView>
  </sheetViews>
  <sheetFormatPr defaultColWidth="9.00390625" defaultRowHeight="15" customHeight="1"/>
  <cols>
    <col min="1" max="1" width="8.75390625" style="0" customWidth="1"/>
    <col min="2" max="2" width="30.75390625" style="0" customWidth="1"/>
    <col min="3" max="4" width="8.75390625" style="0" customWidth="1"/>
    <col min="5" max="6" width="14.625" style="0" customWidth="1"/>
  </cols>
  <sheetData>
    <row r="5" spans="2:6" ht="15" customHeight="1">
      <c r="B5" s="54" t="s">
        <v>3</v>
      </c>
      <c r="C5" s="55" t="s">
        <v>5</v>
      </c>
      <c r="D5" s="55" t="s">
        <v>4</v>
      </c>
      <c r="E5" s="55" t="s">
        <v>6</v>
      </c>
      <c r="F5" s="56" t="s">
        <v>7</v>
      </c>
    </row>
    <row r="8" spans="1:6" s="2" customFormat="1" ht="15" customHeight="1">
      <c r="A8" s="4"/>
      <c r="B8" s="5" t="s">
        <v>65</v>
      </c>
      <c r="C8" s="10"/>
      <c r="D8" s="6"/>
      <c r="E8" s="14"/>
      <c r="F8" s="18"/>
    </row>
    <row r="9" spans="1:6" s="2" customFormat="1" ht="15" customHeight="1">
      <c r="A9" s="4"/>
      <c r="B9" s="137" t="s">
        <v>82</v>
      </c>
      <c r="C9" s="10"/>
      <c r="D9" s="6"/>
      <c r="E9" s="14"/>
      <c r="F9" s="18"/>
    </row>
    <row r="10" spans="1:6" s="2" customFormat="1" ht="15" customHeight="1">
      <c r="A10" s="145"/>
      <c r="B10" s="146"/>
      <c r="C10" s="147"/>
      <c r="D10" s="148"/>
      <c r="E10" s="149"/>
      <c r="F10" s="150"/>
    </row>
    <row r="11" spans="1:6" s="2" customFormat="1" ht="15" customHeight="1">
      <c r="A11" s="188"/>
      <c r="B11" s="164" t="s">
        <v>101</v>
      </c>
      <c r="C11" s="189"/>
      <c r="D11" s="38"/>
      <c r="E11" s="190"/>
      <c r="F11" s="191"/>
    </row>
    <row r="12" spans="1:6" s="2" customFormat="1" ht="15" customHeight="1">
      <c r="A12" s="76"/>
      <c r="B12" s="192"/>
      <c r="C12" s="78"/>
      <c r="D12" s="24"/>
      <c r="E12" s="193"/>
      <c r="F12" s="194"/>
    </row>
    <row r="13" spans="1:6" s="2" customFormat="1" ht="51">
      <c r="A13" s="13" t="s">
        <v>102</v>
      </c>
      <c r="B13" s="158" t="s">
        <v>83</v>
      </c>
      <c r="C13" s="159" t="s">
        <v>84</v>
      </c>
      <c r="D13" s="160">
        <v>1</v>
      </c>
      <c r="E13" s="221"/>
      <c r="F13" s="195">
        <f>D13*E13</f>
        <v>0</v>
      </c>
    </row>
    <row r="14" spans="1:6" s="2" customFormat="1" ht="15" customHeight="1">
      <c r="A14" s="24"/>
      <c r="B14" s="152"/>
      <c r="C14" s="153"/>
      <c r="D14" s="154"/>
      <c r="E14" s="222"/>
      <c r="F14" s="193"/>
    </row>
    <row r="15" spans="1:6" s="2" customFormat="1" ht="25.5">
      <c r="A15" s="13" t="s">
        <v>103</v>
      </c>
      <c r="B15" s="158" t="s">
        <v>85</v>
      </c>
      <c r="C15" s="159" t="s">
        <v>62</v>
      </c>
      <c r="D15" s="160">
        <v>200</v>
      </c>
      <c r="E15" s="221"/>
      <c r="F15" s="195">
        <f aca="true" t="shared" si="0" ref="F15:F45">D15*E15</f>
        <v>0</v>
      </c>
    </row>
    <row r="16" spans="1:6" s="2" customFormat="1" ht="15" customHeight="1">
      <c r="A16" s="24"/>
      <c r="B16" s="152"/>
      <c r="C16" s="153"/>
      <c r="D16" s="154"/>
      <c r="E16" s="222"/>
      <c r="F16" s="193"/>
    </row>
    <row r="17" spans="1:6" s="2" customFormat="1" ht="38.25">
      <c r="A17" s="13" t="s">
        <v>104</v>
      </c>
      <c r="B17" s="158" t="s">
        <v>86</v>
      </c>
      <c r="C17" s="159" t="s">
        <v>62</v>
      </c>
      <c r="D17" s="160">
        <v>40</v>
      </c>
      <c r="E17" s="221"/>
      <c r="F17" s="195">
        <f t="shared" si="0"/>
        <v>0</v>
      </c>
    </row>
    <row r="18" spans="1:6" s="2" customFormat="1" ht="15" customHeight="1">
      <c r="A18" s="24"/>
      <c r="B18" s="152"/>
      <c r="C18" s="153"/>
      <c r="D18" s="154"/>
      <c r="E18" s="222"/>
      <c r="F18" s="193"/>
    </row>
    <row r="19" spans="1:6" s="2" customFormat="1" ht="25.5">
      <c r="A19" s="13" t="s">
        <v>105</v>
      </c>
      <c r="B19" s="158" t="s">
        <v>87</v>
      </c>
      <c r="C19" s="159" t="s">
        <v>62</v>
      </c>
      <c r="D19" s="160">
        <v>145</v>
      </c>
      <c r="E19" s="221"/>
      <c r="F19" s="195">
        <f t="shared" si="0"/>
        <v>0</v>
      </c>
    </row>
    <row r="20" spans="1:6" s="2" customFormat="1" ht="15" customHeight="1">
      <c r="A20" s="24"/>
      <c r="B20" s="152"/>
      <c r="C20" s="152"/>
      <c r="D20" s="154"/>
      <c r="E20" s="222"/>
      <c r="F20" s="193"/>
    </row>
    <row r="21" spans="1:6" s="2" customFormat="1" ht="38.25">
      <c r="A21" s="13" t="s">
        <v>106</v>
      </c>
      <c r="B21" s="158" t="s">
        <v>88</v>
      </c>
      <c r="C21" s="159" t="s">
        <v>62</v>
      </c>
      <c r="D21" s="160">
        <v>150</v>
      </c>
      <c r="E21" s="221"/>
      <c r="F21" s="195">
        <f t="shared" si="0"/>
        <v>0</v>
      </c>
    </row>
    <row r="22" spans="1:6" s="2" customFormat="1" ht="15" customHeight="1">
      <c r="A22" s="24"/>
      <c r="B22" s="152"/>
      <c r="C22" s="153"/>
      <c r="D22" s="154"/>
      <c r="E22" s="222"/>
      <c r="F22" s="193"/>
    </row>
    <row r="23" spans="1:6" s="2" customFormat="1" ht="38.25">
      <c r="A23" s="13" t="s">
        <v>107</v>
      </c>
      <c r="B23" s="158" t="s">
        <v>89</v>
      </c>
      <c r="C23" s="159" t="s">
        <v>11</v>
      </c>
      <c r="D23" s="160">
        <v>8</v>
      </c>
      <c r="E23" s="221"/>
      <c r="F23" s="195">
        <f t="shared" si="0"/>
        <v>0</v>
      </c>
    </row>
    <row r="24" spans="1:6" s="2" customFormat="1" ht="15" customHeight="1">
      <c r="A24" s="24"/>
      <c r="B24" s="152"/>
      <c r="C24" s="153"/>
      <c r="D24" s="154"/>
      <c r="E24" s="222"/>
      <c r="F24" s="193"/>
    </row>
    <row r="25" spans="1:6" s="2" customFormat="1" ht="38.25">
      <c r="A25" s="13" t="s">
        <v>108</v>
      </c>
      <c r="B25" s="158" t="s">
        <v>90</v>
      </c>
      <c r="C25" s="159" t="s">
        <v>11</v>
      </c>
      <c r="D25" s="160">
        <v>5</v>
      </c>
      <c r="E25" s="221"/>
      <c r="F25" s="195">
        <f t="shared" si="0"/>
        <v>0</v>
      </c>
    </row>
    <row r="26" spans="1:6" s="2" customFormat="1" ht="15" customHeight="1">
      <c r="A26" s="24"/>
      <c r="B26" s="152"/>
      <c r="C26" s="153"/>
      <c r="D26" s="154"/>
      <c r="E26" s="222"/>
      <c r="F26" s="193"/>
    </row>
    <row r="27" spans="1:6" s="2" customFormat="1" ht="89.25">
      <c r="A27" s="13" t="s">
        <v>109</v>
      </c>
      <c r="B27" s="158" t="s">
        <v>91</v>
      </c>
      <c r="C27" s="159" t="s">
        <v>11</v>
      </c>
      <c r="D27" s="160">
        <v>4</v>
      </c>
      <c r="E27" s="223"/>
      <c r="F27" s="195">
        <f t="shared" si="0"/>
        <v>0</v>
      </c>
    </row>
    <row r="28" spans="1:6" s="2" customFormat="1" ht="15" customHeight="1">
      <c r="A28" s="24"/>
      <c r="B28" s="152"/>
      <c r="C28" s="153"/>
      <c r="D28" s="154"/>
      <c r="E28" s="222"/>
      <c r="F28" s="193"/>
    </row>
    <row r="29" spans="1:6" s="2" customFormat="1" ht="76.5">
      <c r="A29" s="13" t="s">
        <v>110</v>
      </c>
      <c r="B29" s="161" t="s">
        <v>92</v>
      </c>
      <c r="C29" s="162" t="s">
        <v>11</v>
      </c>
      <c r="D29" s="163">
        <v>1</v>
      </c>
      <c r="E29" s="224"/>
      <c r="F29" s="195">
        <f t="shared" si="0"/>
        <v>0</v>
      </c>
    </row>
    <row r="30" spans="1:6" s="2" customFormat="1" ht="15" customHeight="1">
      <c r="A30" s="24"/>
      <c r="B30" s="152"/>
      <c r="C30" s="153"/>
      <c r="D30" s="154"/>
      <c r="E30" s="222"/>
      <c r="F30" s="193"/>
    </row>
    <row r="31" spans="1:6" s="2" customFormat="1" ht="38.25">
      <c r="A31" s="13" t="s">
        <v>111</v>
      </c>
      <c r="B31" s="158" t="s">
        <v>93</v>
      </c>
      <c r="C31" s="159" t="s">
        <v>11</v>
      </c>
      <c r="D31" s="160">
        <v>5</v>
      </c>
      <c r="E31" s="221"/>
      <c r="F31" s="195">
        <f t="shared" si="0"/>
        <v>0</v>
      </c>
    </row>
    <row r="32" spans="1:6" s="2" customFormat="1" ht="15" customHeight="1">
      <c r="A32" s="24"/>
      <c r="B32" s="152"/>
      <c r="C32" s="153"/>
      <c r="D32" s="154"/>
      <c r="E32" s="222"/>
      <c r="F32" s="193"/>
    </row>
    <row r="33" spans="1:6" s="2" customFormat="1" ht="409.5">
      <c r="A33" s="13" t="s">
        <v>112</v>
      </c>
      <c r="B33" s="158" t="s">
        <v>94</v>
      </c>
      <c r="C33" s="159" t="s">
        <v>11</v>
      </c>
      <c r="D33" s="160">
        <v>4</v>
      </c>
      <c r="E33" s="221"/>
      <c r="F33" s="195">
        <f t="shared" si="0"/>
        <v>0</v>
      </c>
    </row>
    <row r="34" spans="1:6" s="2" customFormat="1" ht="15" customHeight="1">
      <c r="A34" s="24"/>
      <c r="B34" s="152"/>
      <c r="C34" s="153"/>
      <c r="D34" s="154"/>
      <c r="E34" s="222"/>
      <c r="F34" s="193"/>
    </row>
    <row r="35" spans="1:6" s="2" customFormat="1" ht="409.5">
      <c r="A35" s="13" t="s">
        <v>113</v>
      </c>
      <c r="B35" s="158" t="s">
        <v>95</v>
      </c>
      <c r="C35" s="159" t="s">
        <v>11</v>
      </c>
      <c r="D35" s="160">
        <v>1</v>
      </c>
      <c r="E35" s="221"/>
      <c r="F35" s="195">
        <f>D35*E35</f>
        <v>0</v>
      </c>
    </row>
    <row r="36" spans="1:6" s="2" customFormat="1" ht="15" customHeight="1">
      <c r="A36" s="24"/>
      <c r="B36" s="152"/>
      <c r="C36" s="153"/>
      <c r="D36" s="154"/>
      <c r="E36" s="222"/>
      <c r="F36" s="193"/>
    </row>
    <row r="37" spans="1:6" s="2" customFormat="1" ht="25.5">
      <c r="A37" s="13" t="s">
        <v>114</v>
      </c>
      <c r="B37" s="158" t="s">
        <v>96</v>
      </c>
      <c r="C37" s="159" t="s">
        <v>84</v>
      </c>
      <c r="D37" s="160">
        <v>1</v>
      </c>
      <c r="E37" s="221"/>
      <c r="F37" s="195">
        <f t="shared" si="0"/>
        <v>0</v>
      </c>
    </row>
    <row r="38" spans="1:6" s="2" customFormat="1" ht="15" customHeight="1">
      <c r="A38" s="24"/>
      <c r="B38" s="152"/>
      <c r="C38" s="153"/>
      <c r="D38" s="154"/>
      <c r="E38" s="222"/>
      <c r="F38" s="193"/>
    </row>
    <row r="39" spans="1:6" s="2" customFormat="1" ht="38.25">
      <c r="A39" s="13" t="s">
        <v>115</v>
      </c>
      <c r="B39" s="158" t="s">
        <v>97</v>
      </c>
      <c r="C39" s="159" t="s">
        <v>84</v>
      </c>
      <c r="D39" s="160">
        <v>1</v>
      </c>
      <c r="E39" s="221"/>
      <c r="F39" s="195">
        <f t="shared" si="0"/>
        <v>0</v>
      </c>
    </row>
    <row r="40" spans="1:6" s="2" customFormat="1" ht="15" customHeight="1">
      <c r="A40" s="24"/>
      <c r="B40" s="142"/>
      <c r="C40" s="143"/>
      <c r="D40" s="144"/>
      <c r="E40" s="225"/>
      <c r="F40" s="193"/>
    </row>
    <row r="41" spans="1:6" s="2" customFormat="1" ht="25.5">
      <c r="A41" s="13" t="s">
        <v>116</v>
      </c>
      <c r="B41" s="158" t="s">
        <v>98</v>
      </c>
      <c r="C41" s="159" t="s">
        <v>84</v>
      </c>
      <c r="D41" s="160">
        <v>1</v>
      </c>
      <c r="E41" s="221"/>
      <c r="F41" s="195">
        <f t="shared" si="0"/>
        <v>0</v>
      </c>
    </row>
    <row r="42" spans="1:6" s="2" customFormat="1" ht="15" customHeight="1">
      <c r="A42" s="24"/>
      <c r="B42" s="142"/>
      <c r="C42" s="143"/>
      <c r="D42" s="144"/>
      <c r="E42" s="225"/>
      <c r="F42" s="193"/>
    </row>
    <row r="43" spans="1:6" s="2" customFormat="1" ht="76.5">
      <c r="A43" s="13" t="s">
        <v>117</v>
      </c>
      <c r="B43" s="158" t="s">
        <v>99</v>
      </c>
      <c r="C43" s="159" t="s">
        <v>84</v>
      </c>
      <c r="D43" s="160">
        <v>1</v>
      </c>
      <c r="E43" s="221"/>
      <c r="F43" s="195">
        <f t="shared" si="0"/>
        <v>0</v>
      </c>
    </row>
    <row r="44" spans="1:6" s="2" customFormat="1" ht="15" customHeight="1">
      <c r="A44" s="24"/>
      <c r="B44" s="152"/>
      <c r="C44" s="153"/>
      <c r="D44" s="154"/>
      <c r="E44" s="222"/>
      <c r="F44" s="193"/>
    </row>
    <row r="45" spans="1:6" s="2" customFormat="1" ht="25.5">
      <c r="A45" s="13" t="s">
        <v>118</v>
      </c>
      <c r="B45" s="158" t="s">
        <v>100</v>
      </c>
      <c r="C45" s="159" t="s">
        <v>11</v>
      </c>
      <c r="D45" s="160">
        <v>1</v>
      </c>
      <c r="E45" s="221"/>
      <c r="F45" s="195">
        <f t="shared" si="0"/>
        <v>0</v>
      </c>
    </row>
    <row r="46" spans="1:6" s="2" customFormat="1" ht="14.25">
      <c r="A46" s="24"/>
      <c r="B46" s="152"/>
      <c r="C46" s="153"/>
      <c r="D46" s="154"/>
      <c r="E46" s="222"/>
      <c r="F46" s="193"/>
    </row>
    <row r="47" spans="1:6" s="2" customFormat="1" ht="14.25">
      <c r="A47" s="24"/>
      <c r="B47" s="152"/>
      <c r="C47" s="153"/>
      <c r="D47" s="154"/>
      <c r="E47" s="222"/>
      <c r="F47" s="193"/>
    </row>
    <row r="48" spans="1:6" s="2" customFormat="1" ht="14.25">
      <c r="A48" s="24"/>
      <c r="B48" s="152"/>
      <c r="C48" s="153"/>
      <c r="D48" s="154"/>
      <c r="E48" s="222"/>
      <c r="F48" s="193"/>
    </row>
    <row r="49" spans="1:6" s="2" customFormat="1" ht="14.25">
      <c r="A49" s="24"/>
      <c r="B49" s="152"/>
      <c r="C49" s="153"/>
      <c r="D49" s="154"/>
      <c r="E49" s="222"/>
      <c r="F49" s="193"/>
    </row>
    <row r="50" spans="1:6" s="2" customFormat="1" ht="15" customHeight="1" thickBot="1">
      <c r="A50" s="24"/>
      <c r="B50" s="152"/>
      <c r="C50" s="153"/>
      <c r="D50" s="154"/>
      <c r="E50" s="222"/>
      <c r="F50" s="193"/>
    </row>
    <row r="51" spans="1:6" s="2" customFormat="1" ht="15" customHeight="1" thickBot="1">
      <c r="A51" s="196"/>
      <c r="B51" s="170" t="s">
        <v>119</v>
      </c>
      <c r="C51" s="171"/>
      <c r="D51" s="172"/>
      <c r="E51" s="226"/>
      <c r="F51" s="197"/>
    </row>
    <row r="52" spans="1:6" s="2" customFormat="1" ht="15" customHeight="1">
      <c r="A52" s="24"/>
      <c r="B52" s="138"/>
      <c r="C52" s="153"/>
      <c r="D52" s="154"/>
      <c r="E52" s="222"/>
      <c r="F52" s="193"/>
    </row>
    <row r="53" spans="1:6" s="2" customFormat="1" ht="38.25">
      <c r="A53" s="13" t="s">
        <v>147</v>
      </c>
      <c r="B53" s="158" t="s">
        <v>120</v>
      </c>
      <c r="C53" s="159" t="s">
        <v>62</v>
      </c>
      <c r="D53" s="160">
        <v>60</v>
      </c>
      <c r="E53" s="221"/>
      <c r="F53" s="195">
        <f>D53*E53</f>
        <v>0</v>
      </c>
    </row>
    <row r="54" spans="1:6" s="2" customFormat="1" ht="15" customHeight="1">
      <c r="A54" s="24"/>
      <c r="B54" s="139"/>
      <c r="C54" s="140"/>
      <c r="D54" s="141"/>
      <c r="E54" s="227"/>
      <c r="F54" s="193"/>
    </row>
    <row r="55" spans="1:6" s="2" customFormat="1" ht="38.25">
      <c r="A55" s="13" t="s">
        <v>148</v>
      </c>
      <c r="B55" s="158" t="s">
        <v>121</v>
      </c>
      <c r="C55" s="159" t="s">
        <v>62</v>
      </c>
      <c r="D55" s="160">
        <v>50</v>
      </c>
      <c r="E55" s="221"/>
      <c r="F55" s="195">
        <f aca="true" t="shared" si="1" ref="F55:F75">D55*E55</f>
        <v>0</v>
      </c>
    </row>
    <row r="56" spans="1:6" s="2" customFormat="1" ht="15" customHeight="1">
      <c r="A56" s="24"/>
      <c r="B56" s="139"/>
      <c r="C56" s="140"/>
      <c r="D56" s="141"/>
      <c r="E56" s="227"/>
      <c r="F56" s="193"/>
    </row>
    <row r="57" spans="1:6" s="2" customFormat="1" ht="38.25">
      <c r="A57" s="13" t="s">
        <v>149</v>
      </c>
      <c r="B57" s="158" t="s">
        <v>122</v>
      </c>
      <c r="C57" s="159" t="s">
        <v>62</v>
      </c>
      <c r="D57" s="160">
        <v>10</v>
      </c>
      <c r="E57" s="221"/>
      <c r="F57" s="195">
        <f t="shared" si="1"/>
        <v>0</v>
      </c>
    </row>
    <row r="58" spans="1:6" s="2" customFormat="1" ht="15" customHeight="1">
      <c r="A58" s="24"/>
      <c r="B58" s="139"/>
      <c r="C58" s="140"/>
      <c r="D58" s="141"/>
      <c r="E58" s="227"/>
      <c r="F58" s="193"/>
    </row>
    <row r="59" spans="1:6" s="2" customFormat="1" ht="38.25">
      <c r="A59" s="13" t="s">
        <v>150</v>
      </c>
      <c r="B59" s="158" t="s">
        <v>123</v>
      </c>
      <c r="C59" s="159" t="s">
        <v>62</v>
      </c>
      <c r="D59" s="160">
        <v>20</v>
      </c>
      <c r="E59" s="221"/>
      <c r="F59" s="195">
        <f t="shared" si="1"/>
        <v>0</v>
      </c>
    </row>
    <row r="60" spans="1:6" s="2" customFormat="1" ht="15" customHeight="1">
      <c r="A60" s="24"/>
      <c r="B60" s="139"/>
      <c r="C60" s="139"/>
      <c r="D60" s="141"/>
      <c r="E60" s="227"/>
      <c r="F60" s="193"/>
    </row>
    <row r="61" spans="1:6" s="2" customFormat="1" ht="38.25">
      <c r="A61" s="13" t="s">
        <v>151</v>
      </c>
      <c r="B61" s="158" t="s">
        <v>300</v>
      </c>
      <c r="C61" s="159" t="s">
        <v>62</v>
      </c>
      <c r="D61" s="160">
        <v>10</v>
      </c>
      <c r="E61" s="221"/>
      <c r="F61" s="195">
        <f t="shared" si="1"/>
        <v>0</v>
      </c>
    </row>
    <row r="62" spans="1:6" s="2" customFormat="1" ht="15" customHeight="1">
      <c r="A62" s="24"/>
      <c r="B62" s="139"/>
      <c r="C62" s="139"/>
      <c r="D62" s="141"/>
      <c r="E62" s="227"/>
      <c r="F62" s="193"/>
    </row>
    <row r="63" spans="1:6" s="2" customFormat="1" ht="38.25">
      <c r="A63" s="13" t="s">
        <v>152</v>
      </c>
      <c r="B63" s="158" t="s">
        <v>124</v>
      </c>
      <c r="C63" s="159" t="s">
        <v>62</v>
      </c>
      <c r="D63" s="160">
        <v>135</v>
      </c>
      <c r="E63" s="221"/>
      <c r="F63" s="195">
        <f t="shared" si="1"/>
        <v>0</v>
      </c>
    </row>
    <row r="64" spans="1:6" s="2" customFormat="1" ht="15" customHeight="1">
      <c r="A64" s="24"/>
      <c r="B64" s="139"/>
      <c r="C64" s="139"/>
      <c r="D64" s="141"/>
      <c r="E64" s="227"/>
      <c r="F64" s="193"/>
    </row>
    <row r="65" spans="1:6" s="2" customFormat="1" ht="51">
      <c r="A65" s="13" t="s">
        <v>153</v>
      </c>
      <c r="B65" s="158" t="s">
        <v>125</v>
      </c>
      <c r="C65" s="159" t="s">
        <v>62</v>
      </c>
      <c r="D65" s="160">
        <v>9</v>
      </c>
      <c r="E65" s="221"/>
      <c r="F65" s="195">
        <f t="shared" si="1"/>
        <v>0</v>
      </c>
    </row>
    <row r="66" spans="1:6" s="2" customFormat="1" ht="14.25">
      <c r="A66" s="24"/>
      <c r="B66" s="139"/>
      <c r="C66" s="139"/>
      <c r="D66" s="141"/>
      <c r="E66" s="227"/>
      <c r="F66" s="193"/>
    </row>
    <row r="67" spans="1:6" s="2" customFormat="1" ht="38.25">
      <c r="A67" s="13" t="s">
        <v>154</v>
      </c>
      <c r="B67" s="158" t="s">
        <v>126</v>
      </c>
      <c r="C67" s="159" t="s">
        <v>131</v>
      </c>
      <c r="D67" s="160">
        <v>12</v>
      </c>
      <c r="E67" s="221"/>
      <c r="F67" s="195">
        <f t="shared" si="1"/>
        <v>0</v>
      </c>
    </row>
    <row r="68" spans="1:6" s="2" customFormat="1" ht="15" customHeight="1">
      <c r="A68" s="24"/>
      <c r="B68" s="139"/>
      <c r="C68" s="139"/>
      <c r="D68" s="141"/>
      <c r="E68" s="227"/>
      <c r="F68" s="193"/>
    </row>
    <row r="69" spans="1:6" s="2" customFormat="1" ht="25.5">
      <c r="A69" s="13" t="s">
        <v>155</v>
      </c>
      <c r="B69" s="158" t="s">
        <v>127</v>
      </c>
      <c r="C69" s="159" t="s">
        <v>62</v>
      </c>
      <c r="D69" s="160">
        <v>140</v>
      </c>
      <c r="E69" s="221"/>
      <c r="F69" s="195">
        <f t="shared" si="1"/>
        <v>0</v>
      </c>
    </row>
    <row r="70" spans="1:6" s="2" customFormat="1" ht="15" customHeight="1">
      <c r="A70" s="24"/>
      <c r="B70" s="139"/>
      <c r="C70" s="140"/>
      <c r="D70" s="141"/>
      <c r="E70" s="227"/>
      <c r="F70" s="193"/>
    </row>
    <row r="71" spans="1:6" s="2" customFormat="1" ht="51">
      <c r="A71" s="13" t="s">
        <v>156</v>
      </c>
      <c r="B71" s="158" t="s">
        <v>128</v>
      </c>
      <c r="C71" s="159" t="s">
        <v>11</v>
      </c>
      <c r="D71" s="160">
        <v>5</v>
      </c>
      <c r="E71" s="221"/>
      <c r="F71" s="195">
        <f t="shared" si="1"/>
        <v>0</v>
      </c>
    </row>
    <row r="72" spans="1:6" s="2" customFormat="1" ht="15" customHeight="1">
      <c r="A72" s="24"/>
      <c r="B72" s="139"/>
      <c r="C72" s="140"/>
      <c r="D72" s="141"/>
      <c r="E72" s="227"/>
      <c r="F72" s="193"/>
    </row>
    <row r="73" spans="1:6" s="2" customFormat="1" ht="51">
      <c r="A73" s="13" t="s">
        <v>157</v>
      </c>
      <c r="B73" s="158" t="s">
        <v>129</v>
      </c>
      <c r="C73" s="159" t="s">
        <v>84</v>
      </c>
      <c r="D73" s="160">
        <v>3</v>
      </c>
      <c r="E73" s="221"/>
      <c r="F73" s="195">
        <f t="shared" si="1"/>
        <v>0</v>
      </c>
    </row>
    <row r="74" spans="1:6" s="2" customFormat="1" ht="15" customHeight="1">
      <c r="A74" s="24"/>
      <c r="B74" s="139"/>
      <c r="C74" s="140"/>
      <c r="D74" s="141"/>
      <c r="E74" s="227"/>
      <c r="F74" s="193"/>
    </row>
    <row r="75" spans="1:6" s="2" customFormat="1" ht="25.5">
      <c r="A75" s="13" t="s">
        <v>158</v>
      </c>
      <c r="B75" s="158" t="s">
        <v>130</v>
      </c>
      <c r="C75" s="159" t="s">
        <v>132</v>
      </c>
      <c r="D75" s="160">
        <v>145</v>
      </c>
      <c r="E75" s="221"/>
      <c r="F75" s="195">
        <f t="shared" si="1"/>
        <v>0</v>
      </c>
    </row>
    <row r="76" spans="1:6" s="2" customFormat="1" ht="14.25">
      <c r="A76" s="151"/>
      <c r="B76" s="152"/>
      <c r="C76" s="153"/>
      <c r="D76" s="154"/>
      <c r="E76" s="222"/>
      <c r="F76" s="155"/>
    </row>
    <row r="77" spans="1:6" s="2" customFormat="1" ht="14.25">
      <c r="A77" s="151"/>
      <c r="B77" s="152"/>
      <c r="C77" s="153"/>
      <c r="D77" s="154"/>
      <c r="E77" s="222"/>
      <c r="F77" s="155"/>
    </row>
    <row r="78" spans="1:6" s="2" customFormat="1" ht="14.25">
      <c r="A78" s="151"/>
      <c r="B78" s="152"/>
      <c r="C78" s="153"/>
      <c r="D78" s="154"/>
      <c r="E78" s="222"/>
      <c r="F78" s="155"/>
    </row>
    <row r="79" spans="1:6" s="2" customFormat="1" ht="14.25">
      <c r="A79" s="151"/>
      <c r="B79" s="152"/>
      <c r="C79" s="153"/>
      <c r="D79" s="154"/>
      <c r="E79" s="222"/>
      <c r="F79" s="155"/>
    </row>
    <row r="80" spans="1:6" s="2" customFormat="1" ht="15" thickBot="1">
      <c r="A80" s="151"/>
      <c r="B80" s="152"/>
      <c r="C80" s="153"/>
      <c r="D80" s="154"/>
      <c r="E80" s="222"/>
      <c r="F80" s="155"/>
    </row>
    <row r="81" spans="1:6" ht="15" customHeight="1" thickBot="1">
      <c r="A81" s="166"/>
      <c r="B81" s="28" t="s">
        <v>66</v>
      </c>
      <c r="C81" s="167"/>
      <c r="D81" s="168"/>
      <c r="E81" s="228"/>
      <c r="F81" s="169"/>
    </row>
    <row r="82" spans="1:6" ht="15" customHeight="1">
      <c r="A82" s="151"/>
      <c r="B82" s="157"/>
      <c r="C82" s="156"/>
      <c r="D82" s="156"/>
      <c r="E82" s="219"/>
      <c r="F82" s="165"/>
    </row>
    <row r="83" spans="1:6" ht="25.5">
      <c r="A83" s="12" t="s">
        <v>134</v>
      </c>
      <c r="B83" s="22" t="s">
        <v>133</v>
      </c>
      <c r="C83" s="13" t="s">
        <v>11</v>
      </c>
      <c r="D83" s="21">
        <v>1</v>
      </c>
      <c r="E83" s="201"/>
      <c r="F83" s="17">
        <f>D83*E83</f>
        <v>0</v>
      </c>
    </row>
    <row r="84" spans="1:6" ht="12.75">
      <c r="A84" s="23"/>
      <c r="B84" s="74"/>
      <c r="C84" s="24"/>
      <c r="D84" s="25"/>
      <c r="E84" s="203"/>
      <c r="F84" s="26"/>
    </row>
    <row r="85" spans="1:6" ht="25.5">
      <c r="A85" s="12" t="s">
        <v>135</v>
      </c>
      <c r="B85" s="22" t="s">
        <v>136</v>
      </c>
      <c r="C85" s="13" t="s">
        <v>77</v>
      </c>
      <c r="D85" s="21">
        <v>15</v>
      </c>
      <c r="E85" s="201"/>
      <c r="F85" s="17">
        <f>D85*E85</f>
        <v>0</v>
      </c>
    </row>
    <row r="86" spans="1:6" ht="12.75">
      <c r="A86" s="23"/>
      <c r="B86" s="74"/>
      <c r="C86" s="24"/>
      <c r="D86" s="25"/>
      <c r="E86" s="203"/>
      <c r="F86" s="26"/>
    </row>
    <row r="87" spans="1:6" ht="25.5">
      <c r="A87" s="12" t="s">
        <v>137</v>
      </c>
      <c r="B87" s="22" t="s">
        <v>138</v>
      </c>
      <c r="C87" s="13" t="s">
        <v>77</v>
      </c>
      <c r="D87" s="21">
        <v>10</v>
      </c>
      <c r="E87" s="201"/>
      <c r="F87" s="17">
        <f>D87*E87</f>
        <v>0</v>
      </c>
    </row>
    <row r="88" spans="1:6" ht="12.75">
      <c r="A88" s="23"/>
      <c r="B88" s="74"/>
      <c r="C88" s="24"/>
      <c r="D88" s="25"/>
      <c r="E88" s="203"/>
      <c r="F88" s="26"/>
    </row>
    <row r="89" spans="1:6" ht="38.25">
      <c r="A89" s="12" t="s">
        <v>139</v>
      </c>
      <c r="B89" s="22" t="s">
        <v>306</v>
      </c>
      <c r="C89" s="13" t="s">
        <v>11</v>
      </c>
      <c r="D89" s="21">
        <v>1</v>
      </c>
      <c r="E89" s="201"/>
      <c r="F89" s="17">
        <f>D89*E89</f>
        <v>0</v>
      </c>
    </row>
    <row r="90" spans="1:6" ht="12.75">
      <c r="A90" s="23"/>
      <c r="B90" s="74"/>
      <c r="C90" s="24"/>
      <c r="D90" s="25"/>
      <c r="E90" s="203"/>
      <c r="F90" s="26"/>
    </row>
    <row r="91" spans="1:6" ht="38.25">
      <c r="A91" s="12" t="s">
        <v>140</v>
      </c>
      <c r="B91" s="22" t="s">
        <v>307</v>
      </c>
      <c r="C91" s="13" t="s">
        <v>11</v>
      </c>
      <c r="D91" s="21">
        <v>1</v>
      </c>
      <c r="E91" s="201"/>
      <c r="F91" s="17">
        <f>D91*E91</f>
        <v>0</v>
      </c>
    </row>
    <row r="92" spans="1:6" ht="12.75">
      <c r="A92" s="23"/>
      <c r="B92" s="74"/>
      <c r="C92" s="24"/>
      <c r="D92" s="25"/>
      <c r="E92" s="203"/>
      <c r="F92" s="26"/>
    </row>
    <row r="93" spans="1:6" ht="38.25">
      <c r="A93" s="12" t="s">
        <v>141</v>
      </c>
      <c r="B93" s="22" t="s">
        <v>308</v>
      </c>
      <c r="C93" s="13" t="s">
        <v>78</v>
      </c>
      <c r="D93" s="21">
        <v>1</v>
      </c>
      <c r="E93" s="201"/>
      <c r="F93" s="17">
        <f>D93*E93</f>
        <v>0</v>
      </c>
    </row>
    <row r="94" spans="1:6" ht="12.75">
      <c r="A94" s="23"/>
      <c r="B94" s="74"/>
      <c r="C94" s="24"/>
      <c r="D94" s="25"/>
      <c r="E94" s="203"/>
      <c r="F94" s="26"/>
    </row>
    <row r="95" spans="1:6" ht="38.25">
      <c r="A95" s="12" t="s">
        <v>142</v>
      </c>
      <c r="B95" s="22" t="s">
        <v>309</v>
      </c>
      <c r="C95" s="13" t="s">
        <v>11</v>
      </c>
      <c r="D95" s="21">
        <v>1</v>
      </c>
      <c r="E95" s="201"/>
      <c r="F95" s="17">
        <f>D95*E95</f>
        <v>0</v>
      </c>
    </row>
    <row r="96" spans="1:6" ht="12.75">
      <c r="A96" s="23"/>
      <c r="B96" s="74"/>
      <c r="C96" s="24"/>
      <c r="D96" s="25"/>
      <c r="E96" s="203"/>
      <c r="F96" s="26"/>
    </row>
    <row r="97" spans="1:6" ht="12.75">
      <c r="A97" s="12" t="s">
        <v>143</v>
      </c>
      <c r="B97" s="22" t="s">
        <v>80</v>
      </c>
      <c r="C97" s="13" t="s">
        <v>79</v>
      </c>
      <c r="D97" s="21">
        <v>10</v>
      </c>
      <c r="E97" s="201"/>
      <c r="F97" s="17">
        <f>D97*E97</f>
        <v>0</v>
      </c>
    </row>
    <row r="98" spans="1:6" ht="12.75">
      <c r="A98" s="23"/>
      <c r="B98" s="74"/>
      <c r="C98" s="24"/>
      <c r="D98" s="25"/>
      <c r="E98" s="203"/>
      <c r="F98" s="26"/>
    </row>
    <row r="99" spans="1:6" ht="63.75">
      <c r="A99" s="12" t="s">
        <v>144</v>
      </c>
      <c r="B99" s="173" t="s">
        <v>186</v>
      </c>
      <c r="C99" s="13" t="s">
        <v>11</v>
      </c>
      <c r="D99" s="21">
        <v>6</v>
      </c>
      <c r="E99" s="201"/>
      <c r="F99" s="17">
        <f>D99*E99</f>
        <v>0</v>
      </c>
    </row>
    <row r="100" spans="1:6" ht="12.75">
      <c r="A100" s="23"/>
      <c r="B100" s="74"/>
      <c r="C100" s="24"/>
      <c r="D100" s="25"/>
      <c r="E100" s="203"/>
      <c r="F100" s="26"/>
    </row>
    <row r="101" spans="1:6" ht="25.5">
      <c r="A101" s="12" t="s">
        <v>145</v>
      </c>
      <c r="B101" s="22" t="s">
        <v>146</v>
      </c>
      <c r="C101" s="13" t="s">
        <v>11</v>
      </c>
      <c r="D101" s="21">
        <v>6</v>
      </c>
      <c r="E101" s="201"/>
      <c r="F101" s="17">
        <f>D101*E101</f>
        <v>0</v>
      </c>
    </row>
    <row r="102" spans="1:6" ht="12.75">
      <c r="A102" s="23"/>
      <c r="B102" s="74"/>
      <c r="C102" s="24"/>
      <c r="D102" s="25"/>
      <c r="E102" s="203"/>
      <c r="F102" s="26"/>
    </row>
    <row r="103" spans="1:6" ht="25.5">
      <c r="A103" s="12" t="s">
        <v>280</v>
      </c>
      <c r="B103" s="179" t="s">
        <v>275</v>
      </c>
      <c r="C103" s="13" t="s">
        <v>11</v>
      </c>
      <c r="D103" s="21">
        <v>2</v>
      </c>
      <c r="E103" s="204"/>
      <c r="F103" s="129">
        <f>D103*E103</f>
        <v>0</v>
      </c>
    </row>
    <row r="104" spans="1:6" ht="12.75">
      <c r="A104" s="23"/>
      <c r="B104" s="74"/>
      <c r="C104" s="24"/>
      <c r="D104" s="25"/>
      <c r="E104" s="203"/>
      <c r="F104" s="26"/>
    </row>
    <row r="105" spans="1:6" ht="12.75">
      <c r="A105" s="12" t="s">
        <v>281</v>
      </c>
      <c r="B105" s="179" t="s">
        <v>276</v>
      </c>
      <c r="C105" s="13" t="s">
        <v>11</v>
      </c>
      <c r="D105" s="21">
        <v>2</v>
      </c>
      <c r="E105" s="204"/>
      <c r="F105" s="129">
        <f>D105*E105</f>
        <v>0</v>
      </c>
    </row>
    <row r="106" spans="1:6" ht="12.75">
      <c r="A106" s="23"/>
      <c r="B106" s="74"/>
      <c r="C106" s="24"/>
      <c r="D106" s="25"/>
      <c r="E106" s="203"/>
      <c r="F106" s="26"/>
    </row>
    <row r="107" spans="1:6" ht="12.75">
      <c r="A107" s="12" t="s">
        <v>282</v>
      </c>
      <c r="B107" s="179" t="s">
        <v>277</v>
      </c>
      <c r="C107" s="13" t="s">
        <v>11</v>
      </c>
      <c r="D107" s="21">
        <v>3</v>
      </c>
      <c r="E107" s="204"/>
      <c r="F107" s="129">
        <f>D107*E107</f>
        <v>0</v>
      </c>
    </row>
    <row r="108" spans="1:6" ht="12.75">
      <c r="A108" s="23"/>
      <c r="B108" s="74"/>
      <c r="C108" s="24"/>
      <c r="D108" s="25"/>
      <c r="E108" s="203"/>
      <c r="F108" s="26"/>
    </row>
    <row r="109" spans="1:6" ht="25.5">
      <c r="A109" s="12" t="s">
        <v>283</v>
      </c>
      <c r="B109" s="179" t="s">
        <v>278</v>
      </c>
      <c r="C109" s="13" t="s">
        <v>11</v>
      </c>
      <c r="D109" s="21">
        <v>1</v>
      </c>
      <c r="E109" s="204"/>
      <c r="F109" s="129">
        <f>D109*E109</f>
        <v>0</v>
      </c>
    </row>
    <row r="110" spans="1:6" ht="12.75">
      <c r="A110" s="23"/>
      <c r="B110" s="74"/>
      <c r="C110" s="24"/>
      <c r="D110" s="25"/>
      <c r="E110" s="203"/>
      <c r="F110" s="26"/>
    </row>
    <row r="111" spans="1:6" ht="25.5">
      <c r="A111" s="12" t="s">
        <v>284</v>
      </c>
      <c r="B111" s="179" t="s">
        <v>279</v>
      </c>
      <c r="C111" s="13" t="s">
        <v>11</v>
      </c>
      <c r="D111" s="21">
        <v>2</v>
      </c>
      <c r="E111" s="204"/>
      <c r="F111" s="129">
        <f>D111*E111</f>
        <v>0</v>
      </c>
    </row>
    <row r="112" spans="1:6" ht="12.75">
      <c r="A112" s="23"/>
      <c r="B112" s="74"/>
      <c r="C112" s="24"/>
      <c r="D112" s="25"/>
      <c r="E112" s="26"/>
      <c r="F112" s="26"/>
    </row>
    <row r="113" ht="15" customHeight="1" thickBot="1"/>
    <row r="114" spans="1:6" ht="15" customHeight="1" thickBot="1">
      <c r="A114" s="41"/>
      <c r="B114" s="28" t="s">
        <v>74</v>
      </c>
      <c r="C114" s="28"/>
      <c r="D114" s="28"/>
      <c r="E114" s="28"/>
      <c r="F114" s="29">
        <f>SUM(F13:F112)</f>
        <v>0</v>
      </c>
    </row>
  </sheetData>
  <sheetProtection password="CAF5" sheet="1"/>
  <printOptions horizontalCentered="1"/>
  <pageMargins left="0.7874015748031497" right="0.3937007874015748" top="0.7874015748031497" bottom="0.7874015748031497"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5:F14"/>
  <sheetViews>
    <sheetView zoomScalePageLayoutView="0" workbookViewId="0" topLeftCell="A1">
      <selection activeCell="E11" sqref="E11"/>
    </sheetView>
  </sheetViews>
  <sheetFormatPr defaultColWidth="9.00390625" defaultRowHeight="15" customHeight="1"/>
  <cols>
    <col min="1" max="1" width="8.75390625" style="0" customWidth="1"/>
    <col min="2" max="2" width="30.75390625" style="0" customWidth="1"/>
    <col min="3" max="4" width="8.75390625" style="0" customWidth="1"/>
    <col min="5" max="6" width="14.625" style="0" customWidth="1"/>
  </cols>
  <sheetData>
    <row r="5" spans="2:6" ht="15" customHeight="1">
      <c r="B5" s="54" t="s">
        <v>3</v>
      </c>
      <c r="C5" s="55" t="s">
        <v>5</v>
      </c>
      <c r="D5" s="55" t="s">
        <v>4</v>
      </c>
      <c r="E5" s="55" t="s">
        <v>6</v>
      </c>
      <c r="F5" s="56" t="s">
        <v>7</v>
      </c>
    </row>
    <row r="8" spans="1:6" s="2" customFormat="1" ht="15" customHeight="1">
      <c r="A8" s="4"/>
      <c r="B8" s="5" t="s">
        <v>67</v>
      </c>
      <c r="C8" s="10"/>
      <c r="D8" s="6"/>
      <c r="E8" s="14"/>
      <c r="F8" s="18"/>
    </row>
    <row r="9" spans="1:6" ht="15" customHeight="1">
      <c r="A9" s="4"/>
      <c r="B9" s="5" t="s">
        <v>68</v>
      </c>
      <c r="C9" s="10"/>
      <c r="D9" s="6"/>
      <c r="E9" s="14"/>
      <c r="F9" s="18"/>
    </row>
    <row r="10" spans="1:6" ht="15" customHeight="1">
      <c r="A10" s="4"/>
      <c r="B10" s="5"/>
      <c r="C10" s="10"/>
      <c r="D10" s="10"/>
      <c r="E10" s="16"/>
      <c r="F10" s="20"/>
    </row>
    <row r="11" spans="1:6" ht="63.75">
      <c r="A11" s="12" t="s">
        <v>285</v>
      </c>
      <c r="B11" s="22" t="s">
        <v>301</v>
      </c>
      <c r="C11" s="13" t="s">
        <v>13</v>
      </c>
      <c r="D11" s="21">
        <v>55</v>
      </c>
      <c r="E11" s="201"/>
      <c r="F11" s="17">
        <f>D11*E11</f>
        <v>0</v>
      </c>
    </row>
    <row r="12" spans="1:6" ht="15" customHeight="1">
      <c r="A12" s="23"/>
      <c r="B12" s="74"/>
      <c r="C12" s="24"/>
      <c r="D12" s="25"/>
      <c r="E12" s="26"/>
      <c r="F12" s="26"/>
    </row>
    <row r="13" spans="1:6" ht="15" customHeight="1" thickBot="1">
      <c r="A13" s="119"/>
      <c r="B13" s="119"/>
      <c r="C13" s="119"/>
      <c r="D13" s="119"/>
      <c r="E13" s="119"/>
      <c r="F13" s="119"/>
    </row>
    <row r="14" spans="1:6" ht="15" customHeight="1" thickBot="1">
      <c r="A14" s="41"/>
      <c r="B14" s="28" t="s">
        <v>75</v>
      </c>
      <c r="C14" s="28"/>
      <c r="D14" s="28"/>
      <c r="E14" s="28"/>
      <c r="F14" s="29">
        <f>SUM(F11:F12)</f>
        <v>0</v>
      </c>
    </row>
  </sheetData>
  <sheetProtection password="CAF5" sheet="1"/>
  <printOptions horizontalCentered="1"/>
  <pageMargins left="0.7874015748031497" right="0.3937007874015748" top="0.7874015748031497" bottom="0.7874015748031497"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Damjan</dc:creator>
  <cp:keywords/>
  <dc:description/>
  <cp:lastModifiedBy>Vilma Zupančič</cp:lastModifiedBy>
  <cp:lastPrinted>2018-08-23T07:42:16Z</cp:lastPrinted>
  <dcterms:created xsi:type="dcterms:W3CDTF">2004-06-02T07:47:26Z</dcterms:created>
  <dcterms:modified xsi:type="dcterms:W3CDTF">2018-10-04T07:27:23Z</dcterms:modified>
  <cp:category/>
  <cp:version/>
  <cp:contentType/>
  <cp:contentStatus/>
</cp:coreProperties>
</file>