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mc:AlternateContent xmlns:mc="http://schemas.openxmlformats.org/markup-compatibility/2006">
    <mc:Choice Requires="x15">
      <x15ac:absPath xmlns:x15ac="http://schemas.microsoft.com/office/spreadsheetml/2010/11/ac" url="https://obbrezice-my.sharepoint.com/personal/vilma_zupancic_brezice_si/Documents/SLUZBA/JAVNA NAROČILA/POSTOPKI/Odprti postopek/OIOPJN/Vrtec Dobova/RD/Popisi del/"/>
    </mc:Choice>
  </mc:AlternateContent>
  <xr:revisionPtr revIDLastSave="430" documentId="8_{F1374BFC-2222-464A-AE5C-D16F9F32AD99}" xr6:coauthVersionLast="45" xr6:coauthVersionMax="45" xr10:uidLastSave="{5ABE106C-C811-4B6D-8687-D8F6019E5360}"/>
  <bookViews>
    <workbookView xWindow="-120" yWindow="-120" windowWidth="25440" windowHeight="15390" tabRatio="752" firstSheet="3" activeTab="12" xr2:uid="{00000000-000D-0000-FFFF-FFFF00000000}"/>
  </bookViews>
  <sheets>
    <sheet name="REKAPTULACIJA" sheetId="23" r:id="rId1"/>
    <sheet name="UVOD V PREDRAČUN" sheetId="28" r:id="rId2"/>
    <sheet name="ELKTROENERGETSKI PRIKLJUČEK" sheetId="36" r:id="rId3"/>
    <sheet name="RAZSVETLJAVA" sheetId="22" r:id="rId4"/>
    <sheet name="VODOVNI MATERIAL" sheetId="29" r:id="rId5"/>
    <sheet name="RAZDELILNIKI" sheetId="30" r:id="rId6"/>
    <sheet name="IKS" sheetId="27" r:id="rId7"/>
    <sheet name="POŽAR" sheetId="26" r:id="rId8"/>
    <sheet name="VLOM" sheetId="32" r:id="rId9"/>
    <sheet name="VIDEO" sheetId="33" r:id="rId10"/>
    <sheet name="PRISTOPNA KONTROLA" sheetId="25" r:id="rId11"/>
    <sheet name="STRELOVOD" sheetId="35" r:id="rId12"/>
    <sheet name="PRIP IN ZAKLJ DELA" sheetId="34" r:id="rId13"/>
  </sheets>
  <externalReferences>
    <externalReference r:id="rId14"/>
  </externalReferences>
  <definedNames>
    <definedName name="DEL">#REF!</definedName>
    <definedName name="OZ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7" i="35" l="1"/>
  <c r="G39" i="25"/>
  <c r="A42" i="32"/>
  <c r="G37" i="33"/>
  <c r="G38" i="32"/>
  <c r="G77" i="26"/>
  <c r="G44" i="27"/>
  <c r="G59" i="27"/>
  <c r="G73" i="30"/>
  <c r="G52" i="30"/>
  <c r="G77" i="30"/>
  <c r="G50" i="29"/>
  <c r="G49" i="29"/>
  <c r="G65" i="29"/>
  <c r="G81" i="29"/>
  <c r="H57" i="22"/>
  <c r="G36" i="36" l="1"/>
  <c r="G41" i="30" l="1"/>
  <c r="A29" i="30"/>
  <c r="A28" i="23" l="1"/>
  <c r="A85" i="26"/>
  <c r="A83" i="26"/>
  <c r="A81" i="26"/>
  <c r="A79" i="26"/>
  <c r="A77" i="26"/>
  <c r="A57" i="26"/>
  <c r="A55" i="26"/>
  <c r="A33" i="26"/>
  <c r="G47" i="26"/>
  <c r="G39" i="26"/>
  <c r="G37" i="26"/>
  <c r="G35" i="26"/>
  <c r="G27" i="26"/>
  <c r="G21" i="26"/>
  <c r="G19" i="26"/>
  <c r="G17" i="26"/>
  <c r="G33" i="25"/>
  <c r="G25" i="25"/>
  <c r="G16" i="32"/>
  <c r="G36" i="32"/>
  <c r="G20" i="29" l="1"/>
  <c r="G27" i="30" l="1"/>
  <c r="G55" i="26"/>
  <c r="A81" i="30"/>
  <c r="G19" i="29"/>
  <c r="G18" i="29"/>
  <c r="H55" i="22"/>
  <c r="H51" i="22"/>
  <c r="H48" i="22"/>
  <c r="H45" i="22"/>
  <c r="H42" i="22"/>
  <c r="H39" i="22"/>
  <c r="H38" i="22"/>
  <c r="H35" i="22"/>
  <c r="H32" i="22"/>
  <c r="H29" i="22"/>
  <c r="H26" i="22"/>
  <c r="H23" i="22"/>
  <c r="H20" i="22"/>
  <c r="H17" i="22"/>
  <c r="H14" i="22"/>
  <c r="A43" i="25"/>
  <c r="G21" i="25"/>
  <c r="A45" i="25"/>
  <c r="A41" i="25"/>
  <c r="A15" i="27"/>
  <c r="B15" i="27"/>
  <c r="A18" i="27"/>
  <c r="B54" i="27" s="1"/>
  <c r="A21" i="27"/>
  <c r="A24" i="27"/>
  <c r="A27" i="27"/>
  <c r="A46" i="27"/>
  <c r="A51" i="27"/>
  <c r="A54" i="27"/>
  <c r="A59" i="27"/>
  <c r="A61" i="27"/>
  <c r="G15" i="36"/>
  <c r="G23" i="36"/>
  <c r="G21" i="36"/>
  <c r="G38" i="36"/>
  <c r="G40" i="36"/>
  <c r="G15" i="29"/>
  <c r="G16" i="29"/>
  <c r="G16" i="27"/>
  <c r="G19" i="27"/>
  <c r="G22" i="27"/>
  <c r="G25" i="27"/>
  <c r="G47" i="27"/>
  <c r="G48" i="27"/>
  <c r="G49" i="27"/>
  <c r="G52" i="27"/>
  <c r="G54" i="27"/>
  <c r="G61" i="27"/>
  <c r="G63" i="27"/>
  <c r="G23" i="26"/>
  <c r="G49" i="26"/>
  <c r="G31" i="26"/>
  <c r="G65" i="26"/>
  <c r="G57" i="26"/>
  <c r="G43" i="26"/>
  <c r="G81" i="26"/>
  <c r="G85" i="26"/>
  <c r="G24" i="32"/>
  <c r="G28" i="32"/>
  <c r="G30" i="32"/>
  <c r="G44" i="32"/>
  <c r="G13" i="33"/>
  <c r="G15" i="33"/>
  <c r="G17" i="33"/>
  <c r="G19" i="33"/>
  <c r="G21" i="33"/>
  <c r="G23" i="33"/>
  <c r="G25" i="33"/>
  <c r="G27" i="33"/>
  <c r="G29" i="33"/>
  <c r="G31" i="33"/>
  <c r="G33" i="33"/>
  <c r="G35" i="33"/>
  <c r="G39" i="33"/>
  <c r="G41" i="33"/>
  <c r="G43" i="33"/>
  <c r="G13" i="25"/>
  <c r="G13" i="34"/>
  <c r="G15" i="34"/>
  <c r="G17" i="34"/>
  <c r="G19" i="34"/>
  <c r="G21" i="34"/>
  <c r="G32" i="29"/>
  <c r="G33" i="29"/>
  <c r="G60" i="29"/>
  <c r="G83" i="29"/>
  <c r="A87" i="29"/>
  <c r="A85" i="29"/>
  <c r="G58" i="29"/>
  <c r="G87" i="29"/>
  <c r="G85" i="29"/>
  <c r="G79" i="29"/>
  <c r="G77" i="29"/>
  <c r="G75" i="29"/>
  <c r="G73" i="29"/>
  <c r="G71" i="29"/>
  <c r="G69" i="29"/>
  <c r="G68" i="29"/>
  <c r="G62" i="29"/>
  <c r="G57" i="29"/>
  <c r="G56" i="29"/>
  <c r="G55" i="29"/>
  <c r="G54" i="29"/>
  <c r="G53" i="29"/>
  <c r="G46" i="29"/>
  <c r="G45" i="29"/>
  <c r="G42" i="29"/>
  <c r="G39" i="29"/>
  <c r="G38" i="29"/>
  <c r="G37" i="29"/>
  <c r="G34" i="29"/>
  <c r="G29" i="29"/>
  <c r="G28" i="29"/>
  <c r="G27" i="29"/>
  <c r="G24" i="29"/>
  <c r="G23" i="29"/>
  <c r="G17" i="29"/>
  <c r="G14" i="29"/>
  <c r="G63" i="26"/>
  <c r="G67" i="26"/>
  <c r="G69" i="26"/>
  <c r="G83" i="26"/>
  <c r="G79" i="26"/>
  <c r="G75" i="26"/>
  <c r="G73" i="26"/>
  <c r="G71" i="26"/>
  <c r="G61" i="26"/>
  <c r="G59" i="26"/>
  <c r="G53" i="26"/>
  <c r="G51" i="26"/>
  <c r="G45" i="26"/>
  <c r="G41" i="26"/>
  <c r="G33" i="26"/>
  <c r="G29" i="26"/>
  <c r="G25" i="26"/>
  <c r="G15" i="26"/>
  <c r="G13" i="26"/>
  <c r="G75" i="30"/>
  <c r="G81" i="30"/>
  <c r="G79" i="30"/>
  <c r="G27" i="25"/>
  <c r="G29" i="25"/>
  <c r="G31" i="25"/>
  <c r="G35" i="25"/>
  <c r="G37" i="25"/>
  <c r="G23" i="25"/>
  <c r="G17" i="25"/>
  <c r="G15" i="25"/>
  <c r="G41" i="25"/>
  <c r="G45" i="25"/>
  <c r="G43" i="25"/>
  <c r="G42" i="32"/>
  <c r="G40" i="32"/>
  <c r="G34" i="32"/>
  <c r="G32" i="32"/>
  <c r="G26" i="32"/>
  <c r="G22" i="32"/>
  <c r="G20" i="32"/>
  <c r="G19" i="32"/>
  <c r="G18" i="32"/>
  <c r="G17" i="32"/>
  <c r="G15" i="32"/>
  <c r="G14" i="32"/>
  <c r="G13" i="32"/>
  <c r="G19" i="25"/>
  <c r="G51" i="35"/>
  <c r="G49" i="35"/>
  <c r="G45" i="35"/>
  <c r="G43" i="35"/>
  <c r="G41" i="35"/>
  <c r="G39" i="35"/>
  <c r="G37" i="35"/>
  <c r="G36" i="35"/>
  <c r="G33" i="35"/>
  <c r="G31" i="35"/>
  <c r="G29" i="35"/>
  <c r="G27" i="35"/>
  <c r="G25" i="35"/>
  <c r="G23" i="35"/>
  <c r="G21" i="35"/>
  <c r="G19" i="35"/>
  <c r="G17" i="35"/>
  <c r="G13" i="35"/>
  <c r="G15" i="35"/>
  <c r="H53" i="22"/>
  <c r="H61" i="22"/>
  <c r="H59" i="22"/>
  <c r="G17" i="36"/>
  <c r="G13" i="36"/>
  <c r="G25" i="36"/>
  <c r="G20" i="36"/>
  <c r="G27" i="36"/>
  <c r="B13" i="36"/>
  <c r="A13" i="36"/>
  <c r="B8" i="23"/>
  <c r="A8" i="23"/>
  <c r="A75" i="26"/>
  <c r="A61" i="22"/>
  <c r="A59" i="22"/>
  <c r="A57" i="22"/>
  <c r="A75" i="30"/>
  <c r="A77" i="30"/>
  <c r="A79" i="30"/>
  <c r="A83" i="29"/>
  <c r="A63" i="27"/>
  <c r="A73" i="26"/>
  <c r="A44" i="32"/>
  <c r="A41" i="33"/>
  <c r="A43" i="33"/>
  <c r="A13" i="25"/>
  <c r="B13" i="25"/>
  <c r="A15" i="25"/>
  <c r="A17" i="25"/>
  <c r="A19" i="25"/>
  <c r="A21" i="25"/>
  <c r="A23" i="25"/>
  <c r="A25" i="25"/>
  <c r="A27" i="25"/>
  <c r="A29" i="25"/>
  <c r="A31" i="25"/>
  <c r="A33" i="25"/>
  <c r="A35" i="25"/>
  <c r="A37" i="25"/>
  <c r="A26" i="23"/>
  <c r="B26" i="23"/>
  <c r="A13" i="29"/>
  <c r="B13" i="34"/>
  <c r="A54" i="30"/>
  <c r="A69" i="26"/>
  <c r="A71" i="26"/>
  <c r="A13" i="26"/>
  <c r="B13" i="26"/>
  <c r="A15" i="26"/>
  <c r="A17" i="26"/>
  <c r="A19" i="26"/>
  <c r="A21" i="26"/>
  <c r="A23" i="26"/>
  <c r="A25" i="26"/>
  <c r="A27" i="26"/>
  <c r="A29" i="26"/>
  <c r="A31" i="26"/>
  <c r="A35" i="26"/>
  <c r="A37" i="26"/>
  <c r="A39" i="26"/>
  <c r="A41" i="26"/>
  <c r="A43" i="26"/>
  <c r="A45" i="26"/>
  <c r="A47" i="26"/>
  <c r="A49" i="26"/>
  <c r="A51" i="26"/>
  <c r="A53" i="26"/>
  <c r="A59" i="26"/>
  <c r="A61" i="26"/>
  <c r="A63" i="26"/>
  <c r="A65" i="26"/>
  <c r="A67" i="26"/>
  <c r="A14" i="30"/>
  <c r="A43" i="30"/>
  <c r="B13" i="29"/>
  <c r="B22" i="29" s="1"/>
  <c r="A22" i="29"/>
  <c r="A26" i="29"/>
  <c r="A31" i="29"/>
  <c r="A36" i="29"/>
  <c r="A41" i="29"/>
  <c r="A44" i="29"/>
  <c r="A48" i="29"/>
  <c r="A52" i="29"/>
  <c r="A60" i="29"/>
  <c r="A62" i="29"/>
  <c r="A64" i="29"/>
  <c r="A67" i="29"/>
  <c r="A69" i="29"/>
  <c r="A71" i="29"/>
  <c r="A73" i="29"/>
  <c r="A75" i="29"/>
  <c r="A77" i="29"/>
  <c r="A79" i="29"/>
  <c r="A81" i="29"/>
  <c r="A8" i="28"/>
  <c r="A9" i="28" s="1"/>
  <c r="B3" i="28"/>
  <c r="A3" i="28"/>
  <c r="A1" i="28"/>
  <c r="B28" i="23"/>
  <c r="B24" i="23"/>
  <c r="A24" i="23"/>
  <c r="B22" i="23"/>
  <c r="A22" i="23"/>
  <c r="B20" i="23"/>
  <c r="A20" i="23"/>
  <c r="B18" i="23"/>
  <c r="A18" i="23"/>
  <c r="B16" i="23"/>
  <c r="A16" i="23"/>
  <c r="B14" i="23"/>
  <c r="A14" i="23"/>
  <c r="B12" i="23"/>
  <c r="A12" i="23"/>
  <c r="B10" i="23"/>
  <c r="A10" i="23"/>
  <c r="G53" i="35" l="1"/>
  <c r="D26" i="23" s="1"/>
  <c r="G47" i="25"/>
  <c r="D24" i="23" s="1"/>
  <c r="G45" i="33"/>
  <c r="G46" i="32"/>
  <c r="D20" i="23" s="1"/>
  <c r="G65" i="27"/>
  <c r="D16" i="23" s="1"/>
  <c r="B26" i="29"/>
  <c r="B31" i="29" s="1"/>
  <c r="H63" i="22"/>
  <c r="D10" i="23" s="1"/>
  <c r="G23" i="34"/>
  <c r="D28" i="23" s="1"/>
  <c r="B59" i="27"/>
  <c r="A10" i="28"/>
  <c r="G42" i="36"/>
  <c r="D8" i="23" s="1"/>
  <c r="G89" i="29"/>
  <c r="D12" i="23" s="1"/>
  <c r="G83" i="30"/>
  <c r="D14" i="23" s="1"/>
  <c r="B15" i="26"/>
  <c r="B17" i="26" s="1"/>
  <c r="G87" i="26"/>
  <c r="D18" i="23" s="1"/>
  <c r="B15" i="25"/>
  <c r="B17" i="25" s="1"/>
  <c r="B61" i="27" l="1"/>
  <c r="B63" i="27" s="1"/>
  <c r="B19" i="26"/>
  <c r="B21" i="26" s="1"/>
  <c r="B19" i="25"/>
  <c r="B21" i="25"/>
  <c r="B36" i="29"/>
  <c r="B41" i="29" s="1"/>
  <c r="B23" i="26" l="1"/>
  <c r="B25" i="26" s="1"/>
  <c r="B27" i="26" s="1"/>
  <c r="B29" i="26" s="1"/>
  <c r="B23" i="25"/>
  <c r="B44" i="29"/>
  <c r="B31" i="26" l="1"/>
  <c r="B25" i="25"/>
  <c r="B27" i="25" s="1"/>
  <c r="B29" i="25" s="1"/>
  <c r="B48" i="29"/>
  <c r="B33" i="26" l="1"/>
  <c r="B35" i="26" s="1"/>
  <c r="B31" i="25"/>
  <c r="B33" i="25" s="1"/>
  <c r="B35" i="25" s="1"/>
  <c r="B37" i="25" s="1"/>
  <c r="B41" i="25" s="1"/>
  <c r="B52" i="29"/>
  <c r="B60" i="29" s="1"/>
  <c r="B62" i="29" s="1"/>
  <c r="B37" i="26" l="1"/>
  <c r="B39" i="26" s="1"/>
  <c r="B64" i="29"/>
  <c r="B67" i="29" s="1"/>
  <c r="B69" i="29" s="1"/>
  <c r="B71" i="29" s="1"/>
  <c r="B73" i="29" s="1"/>
  <c r="B75" i="29" s="1"/>
  <c r="D22" i="23"/>
  <c r="D31" i="23" s="1"/>
  <c r="B41" i="26" l="1"/>
  <c r="B47" i="26" s="1"/>
  <c r="B42" i="32"/>
  <c r="B44" i="32" s="1"/>
  <c r="B19" i="34"/>
  <c r="A17" i="34"/>
  <c r="B17" i="34"/>
  <c r="A19" i="34"/>
  <c r="B15" i="34"/>
  <c r="A21" i="34"/>
  <c r="B81" i="29"/>
  <c r="B77" i="29"/>
  <c r="B79" i="29"/>
  <c r="B53" i="26"/>
  <c r="B49" i="26"/>
  <c r="B51" i="26"/>
</calcChain>
</file>

<file path=xl/sharedStrings.xml><?xml version="1.0" encoding="utf-8"?>
<sst xmlns="http://schemas.openxmlformats.org/spreadsheetml/2006/main" count="880" uniqueCount="333">
  <si>
    <t>ZAŠČITNI OKVIR</t>
  </si>
  <si>
    <t>kot na primer: PHILIPS CoreLine Wall WL131V DALI</t>
  </si>
  <si>
    <t>kot na primer: PHILIPS CoreLine Waterproof WT120C</t>
  </si>
  <si>
    <t>kot na primer: TM ONTEC R M2</t>
  </si>
  <si>
    <t>kot na primer: TM ONTEC S M2</t>
  </si>
  <si>
    <t>kot na primer: PHILIPS CoreLine SM134V DALI</t>
  </si>
  <si>
    <t>kot na primer: PHILIPS CoreLine RC134B</t>
  </si>
  <si>
    <t>kot na primer: PHILIPS CoreLine RC134B DALI</t>
  </si>
  <si>
    <t>POPIS DEL S PREDRAČUNOM</t>
  </si>
  <si>
    <t>REKAPITULACIJA</t>
  </si>
  <si>
    <t>Vrednosti so v EUR!</t>
  </si>
  <si>
    <t>ELEKTRIČNE INŠTALACIJE</t>
  </si>
  <si>
    <t>SKUPAJ:</t>
  </si>
  <si>
    <t>SPLOŠNE OPOMBE K POPISU</t>
  </si>
  <si>
    <t>Tam, kjer je v popisu opreme določen kos opisan kot določen tip ali blagovna znamka, se to razume v smislu lažjega opisa: enakovreden ali boljši.</t>
  </si>
  <si>
    <t>Izvajalec je dolžan izvesti vsa dela kvalitetno, v skladu s predpisi, projektom, tehničnimi pogoji za izgradnjo plinovodov in v skladu z dobro gradbeno prakso.</t>
  </si>
  <si>
    <t>Za naslednja dela, če se eventuelno pojavijo pri izvajanju del, se ne bodo priznali posebni stroški in jih je potrebno vkalkulirati v enotne cene:</t>
  </si>
  <si>
    <t>- delo v kampadah zaradi oteženih geoloških razmer</t>
  </si>
  <si>
    <t>- vzdrževanje jarka do položitve kabelske kanalizacije in delovnega pasu, dokler je ta potreben za izvedbo del</t>
  </si>
  <si>
    <t>- delo v nagnjenem terenu</t>
  </si>
  <si>
    <t>- v enotno ceno je potrebno vkalkulirati stroške zaradi oteženega izkopa v mokrem terenu, izkop v vodi, prekop potokov itd</t>
  </si>
  <si>
    <t>E1.</t>
  </si>
  <si>
    <t>RAZSVETLJAVA</t>
  </si>
  <si>
    <t>Opombe:</t>
  </si>
  <si>
    <t>Cene na enoto in vrednosti so v EUR brez DDV!</t>
  </si>
  <si>
    <t>Poz.</t>
  </si>
  <si>
    <t>Opis postavke</t>
  </si>
  <si>
    <t>Enota</t>
  </si>
  <si>
    <t>Količina</t>
  </si>
  <si>
    <t xml:space="preserve"> </t>
  </si>
  <si>
    <t>Cena/
enoto</t>
  </si>
  <si>
    <t>Vrednost</t>
  </si>
  <si>
    <t>I.</t>
  </si>
  <si>
    <t>ELEKTRO DEL</t>
  </si>
  <si>
    <t>kos</t>
  </si>
  <si>
    <t>kot na primer: PHILIPS CoreLine Wall WL131V</t>
  </si>
  <si>
    <t>kot na primer: TM ONTEC R M5</t>
  </si>
  <si>
    <t>kot na primer: TM ONTEC R C1</t>
  </si>
  <si>
    <t>kot na primer: TM ONTEC S C1</t>
  </si>
  <si>
    <t>kot na primer: TM ONTEC G</t>
  </si>
  <si>
    <t xml:space="preserve">1 - Nadgradna  LED svetilka bele barve, velikosti 1170mm x 197mm x 61mm, ohišje iz pocinkane pločevine, optika iz poli-karbonata, primerna za pisarniške prostore - UGR&lt;19, DALI regulacijski napajalnik , izhodni svetlobni tok svetilke vsaj 3700lm,  priključna moč svetilke največ 31,5W, življenska doba vsaj 50.000 ur pri 70% vzdrževanega svetlobnega toka, indeks barvnega videza vsaj 80, barvna temperatura vira 3000K, komplet zmontažni priborom, 5 letna garancija. </t>
  </si>
  <si>
    <t xml:space="preserve">2 - Nadgradna  LED svetilka bele barve, velikosti 1170mm x 197mm x 61mm, ohišje iz pocinkane pločevine, optika iz poli-karbonata, primerna za pisarniške prostore - UGR&lt;19, DALI regulacijski napajalnik , izhodni svetlobni tok svetilke vsaj 3700lm,  priključna moč svetilke največ 31,5W, življenska doba vsaj 50.000 ur pri 70% vzdrževanega svetlobnega toka, indeks barvnega videza vsaj 80, barvna temperatura vira 4000K, komplet zmontažni priborom, 5 letna garancija. </t>
  </si>
  <si>
    <t xml:space="preserve">3 - Vgradna LED svetilka bele barve, velikosti 597mm x 597mm x 41mm, ohišje iz pocinkane pločevine, optika iz poli-karbonata, izhodni svetlobni tok svetilke vsaj 3700lm,  priključna moč svetilke največ 34W, življenska doba vsaj 50.000 ur pri 70% vzdrževanega svetlobnega toka, indeks barvnega videza vsaj 80, barvna temperatura vira 4000K, komplet zmontažni priborom, 5 letna garancija. </t>
  </si>
  <si>
    <t>4- Vgradna  LED svetilka bele barve velikosti 597mm x 597mm x 41mm, ohišje iz pocinkane pločevine, optika iz poli-karbonata, primerna za pisarniške prostore - UGR&lt;19, DALI regulacijski napajalnik , izhodni svetlobni tok svetilke vsaj 3700lm,  priključna moč svetilke največ 31,5W, življenska doba vsaj 50.000 ur pri 70% vzdrževanega svetlobnega toka, indeks barvnega videza vsaj 80, barvna temperatura vira 4000K, komplet zmontažni priborom, 5 letna garancija.</t>
  </si>
  <si>
    <t xml:space="preserve">5 - Nadgradna LED svetilka  , velikosti 480mm x 480mm x 96mm zaščita proti prahu in vlagi IP65, stopnja zaščite pred udarci IK08, ohišje v beli barvi, ojačano z steklenimi vlakni, pokrov iz polikarbonata, DALI regulacijski napajalnik, izhodni svetlobi tok svetilke vsaj 3400lm, priključna moč svetilke največ 35W, življenska doba vsaj 50.000 ur pri 70% vzdrževanega svetlobnega toka, indeks barvnega videza vsaj 80, barvna temperatura vira 3000K, 5 letna garancija. </t>
  </si>
  <si>
    <t>6 - Nadgradna LED svetilka  , velikosti 480mm x 480mm x 96mm zaščita proti prahu in vlagi IP65, stopnja zaščite pred udarci IK08, ohišje v beli barvi, ojačano z steklenimi vlakni, pokrov iz polikarbonata, izhodni svetlobi tok svetilke vsaj 3400lm, priključna moč svetilke največ 38W,življenska doba vsaj 50.000 ur pri 70% vzdrževanega svetlobnega toka,, indeks barvnega videza vsaj 80, barvna temperatura vira 3000K, 5 letna garancija.</t>
  </si>
  <si>
    <t>7 - Nadgradna vodotesna LED svetilka, dolžine 1530mm, višine 96mm, širine 87mm, stopnja zaščite pred prahom in vlago IP65, stopnja zaščite pred udarci IK08, ohišje in difuzor iz poli-karbonta, zapirala iz nerjaveče pločevine, nosilci iz nerjaveče pločevine za lažjo montažo, možnosta linijske vezave, izhodni svetlobni tok svetilke vsaj 6000lm, priključna moč svetilke največ 48W, življenska doba vsaj 50.000 ur pri 70% vzdrževanega svetlobnega toka, indeks barvnega videza vsaj 80, barvna temperatura vira 4000K, 5 letna garancija.</t>
  </si>
  <si>
    <t xml:space="preserve">Z1 - Svetilka za zasilno razsvetljavo, z LED virom 274 lm, protipanična optika, montirana nadgradno , avtonomna baterija 1h pripravni in trajni spoj, samodiagnostično elektroniko za samodejno testiranje in prikaz stanja preko večbarvne LED diode, stopnja zaščite IP20, komplet z montažnim priborom. </t>
  </si>
  <si>
    <t xml:space="preserve">Z2 - Svetilka za zasilno razsvetljavo, z LED virom 528 lm, protipanična optika, montirana nadgradno , avtonomna baterija 1h pripravni in trajni spoj, samodiagnostično elektroniko za samodejno testiranje in prikaz stanja preko večbarvne LED diode, stopnja zaščite IP20, komplet z montažnim priborom </t>
  </si>
  <si>
    <t xml:space="preserve">Z3 - Svetilka za zasilno razsvetljavo, z LED virom 234 lm, koridorska optika, montirana nadgradno , avtonomna baterija 1h pripravni in trajni spoj, samodiagnostično elektroniko za samodejno testiranje in prikaz stanja preko večbarvne LED diode, stopnja zaščite IP20, komplet z montažnim priborom. </t>
  </si>
  <si>
    <t xml:space="preserve">Z4 - Svetilka za zasilno razsvetljavo v pripravnem spoju, z LED virom 229 lm, montirana nadgradno, avtonomna baterija 1h pripravni in trajni spoj, samodiagnostično elektroniko za samodejno testiranje in prikaz stanja preko večbarvne LED diode, stopnja zaščite IP65,komplet z montažnim priborom. </t>
  </si>
  <si>
    <t xml:space="preserve">Z5 - Svetilka za zasilno razsvetljavo v pripravnem spoju, z LED virom 214 lm, koridorska optika, montirana nadgradno, avtonomna baterija 1h pripravni in trajni spoj, samodiagnostično elektroniko za samodejno testiranje in prikaz stanja preko večbarvne LED diode, stopnja zaščite IP65, , komplet z montažnim priborom. </t>
  </si>
  <si>
    <t xml:space="preserve">Z6 - Svetilka za zasilno razsvetljavo v pripravnem spoju, zagotavlja luminance &gt; 200 cd/m², montaža nadgradna, avtonomna baterija 1h trajni spoj, samodiagnostično elektroniko za samodejno testiranje in prikaz stanja preko večbarvne LED diode, stopnja zaščite IP20 , komplet z  montažnim priborom ter ustreznim fotoluminiscenčnim piktogramom nameščenem pod svetilko. </t>
  </si>
  <si>
    <t>SKUPAJ</t>
  </si>
  <si>
    <t>E2.</t>
  </si>
  <si>
    <t>VODOVNI MATERIAL</t>
  </si>
  <si>
    <t>Kabel NYM-J, položen na kabelske police in kanale, v PN in instalacijske cevi.</t>
  </si>
  <si>
    <t>- 3x1,5 mm2</t>
  </si>
  <si>
    <t>m</t>
  </si>
  <si>
    <t>- 5x1,5 mm2</t>
  </si>
  <si>
    <t>- 3x2,5 mm2</t>
  </si>
  <si>
    <t>- 5x2,5 mm2</t>
  </si>
  <si>
    <t>Vodnik H07V-K za izenačevanje potenciala in povezavo kovinskih mas, komplet z objemkami in pritrdilnim materialom</t>
  </si>
  <si>
    <t xml:space="preserve">- 16 mm2 </t>
  </si>
  <si>
    <t xml:space="preserve">- 6 mm2 </t>
  </si>
  <si>
    <t>- 5x10 mm2</t>
  </si>
  <si>
    <t>- 5x4 mm2</t>
  </si>
  <si>
    <t>- dim. 200 x 60 mm</t>
  </si>
  <si>
    <t>- dim. 100 x 60 mm</t>
  </si>
  <si>
    <t>- dim.   50 x 60 mm</t>
  </si>
  <si>
    <t>Plastična instalacijska cev, položena v liti beton (RBC), komplet z razvodnimi dozami in pritrdilnim materialom</t>
  </si>
  <si>
    <r>
      <t>-</t>
    </r>
    <r>
      <rPr>
        <sz val="9"/>
        <rFont val="Symbol"/>
        <family val="1"/>
        <charset val="2"/>
      </rPr>
      <t xml:space="preserve"> </t>
    </r>
    <r>
      <rPr>
        <sz val="9"/>
        <rFont val="Arial CE"/>
        <charset val="238"/>
      </rPr>
      <t xml:space="preserve"> 16 mm</t>
    </r>
  </si>
  <si>
    <t>Razvodna p/o plastična doza za beton</t>
  </si>
  <si>
    <r>
      <t xml:space="preserve">- </t>
    </r>
    <r>
      <rPr>
        <sz val="9"/>
        <rFont val="Symbol"/>
        <family val="1"/>
        <charset val="2"/>
      </rPr>
      <t></t>
    </r>
    <r>
      <rPr>
        <sz val="9"/>
        <rFont val="Arial"/>
        <family val="2"/>
        <charset val="238"/>
      </rPr>
      <t xml:space="preserve"> 78 mm</t>
    </r>
  </si>
  <si>
    <t>Razvodna p/o plastična doza za spuščene strope</t>
  </si>
  <si>
    <r>
      <t>- 100x100x50</t>
    </r>
    <r>
      <rPr>
        <sz val="9"/>
        <rFont val="Arial"/>
        <family val="2"/>
        <charset val="238"/>
      </rPr>
      <t>mm</t>
    </r>
  </si>
  <si>
    <t>- 150x110x70 mm</t>
  </si>
  <si>
    <t>Stikalni tabloji za razsvetljavo  (antibakterijska izvedba)– pokončni sestav – vgradni / doze fi 60 mm v nizu, barva RAL 9010, stikala 10A/230V kompletno doze, stikala, okvirji,vezava po shemah in oznake iz načrtov, kot sledi:</t>
  </si>
  <si>
    <t>Stikalna kombinacija, p/o, s skupno dozo in plastičnim okrasnim okvirjem  antibakterijska izvedba</t>
  </si>
  <si>
    <t>- navadno, 16A</t>
  </si>
  <si>
    <t>- imenično, 16A</t>
  </si>
  <si>
    <t>- križno, 16A</t>
  </si>
  <si>
    <t>Vtičnica p/o 230V, 16A z zaščitnim kontaktom, z dozo, z nalepko z oznako stikalnega bloka in tokokroga iz katerega se napaja, antibakterijska</t>
  </si>
  <si>
    <t xml:space="preserve">- 1x vtičnica </t>
  </si>
  <si>
    <t>Vtičnica, 230V, 16A z zaščitnim kontaktom, s skupno dozo za parapetni kanal, z nalepko z oznako stikalnega bloka in tokokroga iz katerega se napaja, sestavljena iz:</t>
  </si>
  <si>
    <t>- 1x vtičnica oranžne barve - UPS</t>
  </si>
  <si>
    <t>kpl</t>
  </si>
  <si>
    <t>Fiksni priključek, n/o z dozo, z nalepko z oznako stikalnega bloka in tokokroga iz katerega se napaja</t>
  </si>
  <si>
    <t>Ozemljitev opreme, komplet z lokalnimi izenačitvami potencialov v označenih p/o dozah</t>
  </si>
  <si>
    <t>Priklop električnih vrat s krmilno omarico do funkcionalnega delovanja</t>
  </si>
  <si>
    <t>Tesnenje kabelskih prehodov skozi zidove z ognjeodporno maso
Požarno tesnjenje prehodov inštalacij skozi meje požarnih sektorjev z uporabo:
- požarnega polnila
- intumescenčnega požarnega premaza</t>
  </si>
  <si>
    <t>Električne meritve</t>
  </si>
  <si>
    <t>Aluminijski instalacijski kanal dim. 161/72mm, triprekatni RAL9010, komplet z vtičnicami za M/A/U napajanje s  pregradami,  pokrovom, zaključki, ozemljitveno sponko, montažo  na steno h=0,9m, ožičenje in priklop vtičnic, oznake vtičnic</t>
  </si>
  <si>
    <t>E3.</t>
  </si>
  <si>
    <t>RAZDELILNIKI</t>
  </si>
  <si>
    <t>- prenapetostni zaščitni odvodnik 15 kA, razred C, enopolni, s prikazom stanja, komplet z ozemljitveno šino (protec)</t>
  </si>
  <si>
    <t>- kontaktor,krmilna napetost 230V AC, kontakti, 1xNO, enakih karakteristik in kvalitete kot npr.  eti eticon 230V</t>
  </si>
  <si>
    <t>- kontaktor,krmilna napetost 230V AC, kontakti, 2xNO, enakih karakteristik in kvalitete kot npr.  eti eticon 230V</t>
  </si>
  <si>
    <t>- priključne in vrstne sponke, ožičenje, vezni in pritrdilni material, napisne ploščice, ter označitev vgrajene opreme in omare s priloženo shemo iz PID-a</t>
  </si>
  <si>
    <t>- glavno stikalo za montažo na DIN letev z vratno sklopko, ročajem in masko s čelno pritrditvijo,40A, kontaktni sklop 3x (0-1)</t>
  </si>
  <si>
    <t>E4.</t>
  </si>
  <si>
    <t>INTEGRIRAN TELEKOMUNIKACIJSKI SISTEM</t>
  </si>
  <si>
    <t>INŠTALACIJA ZA IKS</t>
  </si>
  <si>
    <t>Informacijski brezhalogenski kabel položen pretežno na ločene šibkotočne kabelske police in delno v stenah v izolacijske cevi</t>
  </si>
  <si>
    <t>8 x 50μm OM3</t>
  </si>
  <si>
    <t>- dvojna 2 x RJ 45 cat.6 FTP</t>
  </si>
  <si>
    <t>19" Patch panel Cat 6 - 24 port FTP</t>
  </si>
  <si>
    <t>19" Patch panel telefonska - 50xRJ45 ISDN komplet</t>
  </si>
  <si>
    <t>19" Polica  350</t>
  </si>
  <si>
    <t>19" Vodilo kablov 1HU</t>
  </si>
  <si>
    <t>19" Bočni organizator kablov 4X4</t>
  </si>
  <si>
    <t>19" Razdelilec elek. 8 x 220V 1 HE PVC</t>
  </si>
  <si>
    <t>19" Optični delilnik 8 delni  SC 50 um OM3</t>
  </si>
  <si>
    <t>Optična KASETA</t>
  </si>
  <si>
    <t>Optični spojnik ST</t>
  </si>
  <si>
    <t xml:space="preserve">varilni optični priklj. Kabel 1,5 </t>
  </si>
  <si>
    <t>Kabel priključni  S/FTP  2 m  Cat 6</t>
  </si>
  <si>
    <t>Kabel priključni  S/FTP  0,5 m  Cat 6</t>
  </si>
  <si>
    <t>MONTAŽA IN ZAKLJUČEVANJE</t>
  </si>
  <si>
    <t>Sestava omare in ureditev ožičenja</t>
  </si>
  <si>
    <t xml:space="preserve">Zaključevanje optičnega kabla </t>
  </si>
  <si>
    <t>MERITVE IN MERILNI REZULTATI</t>
  </si>
  <si>
    <t>Meritve in izdelava merilnih rezultatov Cat 6 FTP</t>
  </si>
  <si>
    <t>- Zaključevanje  priključnih kablov na Patch panele</t>
  </si>
  <si>
    <t>- Popis in izdelava povezovanj</t>
  </si>
  <si>
    <t>- Programiranje sistema</t>
  </si>
  <si>
    <t xml:space="preserve">Optični kabel za dovodno povezavo   </t>
  </si>
  <si>
    <t>E5.</t>
  </si>
  <si>
    <t>POŽARNO JAVLJANJE</t>
  </si>
  <si>
    <t>Ohišje rdeče barve za ročni javljalnik</t>
  </si>
  <si>
    <t>Ohišje vzorčne komore - ustreza vsem  javljalnikom, vzorčevalna cev 60cm, z adresnim optičnim javljalnikom dima z podnožjem,  z vgrajenim izolatorjem zanke; procesiranje signala z detekcijskim algoritmom v javljalniku</t>
  </si>
  <si>
    <t xml:space="preserve">Ohišje za modul, IP 65 </t>
  </si>
  <si>
    <t>Kabel JE-H(St)H 1x2x0.8 mm FE180/E30 BETA flam kabel, s polaganjem</t>
  </si>
  <si>
    <t>Kabel NHXH 3x2,5 mm2 FE 180/E90 ; s polaganjem</t>
  </si>
  <si>
    <t>Kabel NHXH 3x1,5 mm2 FE 180/E90 ; s polaganjem</t>
  </si>
  <si>
    <t>Pritrdilni material za ognjeodporne kable</t>
  </si>
  <si>
    <t>PN zaščitne inštalacijske ognje odporne cevi fi 16mm s pritrdilnim priborom ali rebrasta podometna cev fi 23mm</t>
  </si>
  <si>
    <t>Preboji skozi stropove in stene ter tesnenje z ognjeodpornom kitom na mejah požarnih sektorjev</t>
  </si>
  <si>
    <t>Programiranje, parametriranje, testiranje sistema,  spuščanje sistema v pogon po prejetju pisnega sporočila s terminom za primopredajo zaključenih požarnih instalacij.</t>
  </si>
  <si>
    <t>Tehnični pregled in pridobitev potrdila o brezhibnem delovanju vgrajenega sistema aktivne požarne zaščite s strani pooblaščene fizične ali pravne osebe</t>
  </si>
  <si>
    <t>E8.</t>
  </si>
  <si>
    <t>KONTROLA PRISTOPA</t>
  </si>
  <si>
    <t>Skupaj</t>
  </si>
  <si>
    <t>Kompaktni čitalec brezkontaktnih kartic in brezkontaktnih obeskov, čitalna razdalja 10cm</t>
  </si>
  <si>
    <t>NHMH-J 3x1.5 mm2- brezhalogenski</t>
  </si>
  <si>
    <t>FTP-H CAT 6 – brezhalogenski</t>
  </si>
  <si>
    <t>LIHH 8x0.25 mm² – brezhalogenski</t>
  </si>
  <si>
    <t>Brezhalogenske trde inštalacijske cevi fi 16mm s pritrdilnim priborom ali rebrasta podometna cev fi 23mm</t>
  </si>
  <si>
    <t>Dobava in montaža posameznih elementov na pripravljene instalacije</t>
  </si>
  <si>
    <t>IT500WEB vmesnik za povezavo central MP500 z LAN omrežjem. Omogoča upravljanje sistema preko katerekoli naprave katera ima internetni brskalnik ( računalnik, pametni telefon, tablica, ...). Vmesnik se namesti v ohišje centrale in ne potrebuje dodatne inštalacije. Kompatibilen je s celotno serijo 500.</t>
  </si>
  <si>
    <t xml:space="preserve">Baterija 12V 2Ah za montažo v sireno </t>
  </si>
  <si>
    <t>Tehnična podpora pri kalibraciji  vlomnih javljalnikov</t>
  </si>
  <si>
    <t>komplet</t>
  </si>
  <si>
    <t xml:space="preserve"> - akumulator 12V/7Ah</t>
  </si>
  <si>
    <t xml:space="preserve"> - SV 500N, slovenski modul za vokalna sporočila in upravljanje s centralo na daljavo (preko telefona)</t>
  </si>
  <si>
    <t xml:space="preserve"> - Razširitveni modul EP 508, 8 alarmih vhodov + sabotaža, 3 izhodi (2 el. in  1 rele).</t>
  </si>
  <si>
    <t xml:space="preserve"> - CP/EXP plastično ohišje za razširitveni modul  EP 508</t>
  </si>
  <si>
    <t xml:space="preserve"> - dodatni napajalnik AS07/S  z vgrajeno napajalno enoto v plastičnem ohišju, prostor za eno baterijo 7Ah, vgrajen kontrolni modul za test baterij in napako, napajanje: 100Vac - 260Vac, izhodna napetost: 13.8Vdc, tok: 1 A, dimenzije(h x w x d): 318 x 422 x 91mm </t>
  </si>
  <si>
    <t xml:space="preserve"> - dodatni napajalnik AS500/RPT  z vgrajeno napajalno enoto v kovinskem ohišju, vgrajena razširitev EP508, možnost vgradnje še dodatnih dve razširitev, 3x programljivi izhod, 2 izhoda za dodatne napajalne enote, prostor za eno baterijo 12V 17Ah, vgrajen kontrolni modul za test baterij in napako, napajanje: 100Vac - 260Vac, izhodna napetost: 13.8Vdc, tok: 3,4 A, dimenzije(h x w x d): 350 x 490 x 145mm </t>
  </si>
  <si>
    <t xml:space="preserve">Kodirna tipkovnica KP500DV/N za upravljenje z centralo, LCD displey, osvetlitev tipk, BUS povezava, 2 x alarmni vhod, v skladu z EN50131 + vokalno sporazumevanje </t>
  </si>
  <si>
    <t>Javljalnik DT15AM,  antimask, napajanje 12Vdc, dvojna tehnologija I.R.P ter mikrovalovni na frekvenci 10,5Ghz, domet 15m, del. tem. -10°C/+55°C, dim.:107x61,5x43,5mm, IR pokritost: 90°, MW pokritost: horizontalno 90° - vertikalno 36°</t>
  </si>
  <si>
    <t xml:space="preserve">Nosilec za javljalnike IR15, IR15P, DT15 in DT15AM , kot nastavljanja 90° horizontalno/vertikalno  </t>
  </si>
  <si>
    <t>Zunanja sirena samonapajalna z bliskavico HPA700M, kovinsko ohišje, jakost 110dB@1m, zaščita IP 44/IK08, (potrebuje baterijo) 12V 2,2Ah,  del. tem. -25°C/+70°C, dim.:203x253x87mm</t>
  </si>
  <si>
    <t>Notranja sirena HPA100, 12-24V, N/O montaža, 110dB/1m, 3500-3700Hz, 145X100X42mm</t>
  </si>
  <si>
    <r>
      <t xml:space="preserve">Protivlomna centrala </t>
    </r>
    <r>
      <rPr>
        <sz val="9"/>
        <rFont val="Tahoma"/>
        <family val="2"/>
        <charset val="238"/>
      </rPr>
      <t>MP500/16, 16 vhodov z možnostjo razširitve do 128 vhodov, 6 izhodov z možnostjo razširitve do 54, s telefosnkim PSTN pozivnikom z ustreznimi protokoli za povezavo na center, napajalnikom 12V/1.5A in sabotažnim stikalom. Možnost priključitve do 16 tipkovnic serije 500; GSM prenos je mogoč (opcijsko). Centrala je vskladu z EN50131 (GRADE 3)</t>
    </r>
  </si>
  <si>
    <r>
      <t xml:space="preserve"> - GSM modul IMG/500 za prenos podatkov preko GSM/UMTS omrežja, posredovanje dogodkov o alarmih, SMS alarmiranje, zvočno sporočilo (samo z vokalnim modulom SV500N)
</t>
    </r>
    <r>
      <rPr>
        <i/>
        <sz val="9"/>
        <rFont val="Arial"/>
        <family val="2"/>
        <charset val="238"/>
      </rPr>
      <t>OPOMBA: Za delovanje je potrebna SIM kartica. SIM kartico zagotovi naročnik.</t>
    </r>
  </si>
  <si>
    <r>
      <t xml:space="preserve">Magnetni kontakt vgradni, anti-tamper, medenina, dim.:33mm  ø 8mm, max. delovna razdalja: 10mm, primeren za montažo v aluminijasta in lesena okna ali vrata
</t>
    </r>
    <r>
      <rPr>
        <i/>
        <sz val="9"/>
        <rFont val="Arial"/>
        <family val="2"/>
        <charset val="238"/>
      </rPr>
      <t>OPOMBA: Priporočamo, da vgradne magnetne kontakte vgradi izdelovalec oken ali vrat že med samo izdelavo le teh.</t>
    </r>
  </si>
  <si>
    <t xml:space="preserve">- DIN letev  </t>
  </si>
  <si>
    <t xml:space="preserve">- 3 polne univerzalne zbiralke 80A/16mm2 , MODUL CONNECT, </t>
  </si>
  <si>
    <t xml:space="preserve">- instalacijski odklopnik 10 kA </t>
  </si>
  <si>
    <t xml:space="preserve">- NL-PE zbiralke 16 mm2 z nosilci  </t>
  </si>
  <si>
    <t xml:space="preserve">- DIN letev   </t>
  </si>
  <si>
    <t xml:space="preserve">   * C16/1p</t>
  </si>
  <si>
    <t xml:space="preserve">   * C6/1p</t>
  </si>
  <si>
    <t xml:space="preserve">   * C16/3p</t>
  </si>
  <si>
    <t>Dobava in montaža komunikacijske opreme - Rtk</t>
  </si>
  <si>
    <t>19" sistemska omarica 21HE, s prozornimi vrati in ključavnico. Stranski dostopi z obeh  strani s ključavnico.  Dimenzije 600x600x1100mm na podstavku, vgrajen ventilator za hlajenje</t>
  </si>
  <si>
    <t xml:space="preserve">19"stikalo (switch) </t>
  </si>
  <si>
    <t>Kabel optični priključni  LC/ ST 1m  50um</t>
  </si>
  <si>
    <t>Drobni spojni in montažni material</t>
  </si>
  <si>
    <t>Opombe: vse postavke vsebujejo dobavo in montažo s spojnim in montažnim materialom</t>
  </si>
  <si>
    <t>Opombe: vse postavke vsebujejo dobavo in polaganje ter montažo s spojnim in montažnim materialom</t>
  </si>
  <si>
    <t>Kabelske police, kompletno s pritrdilnim in obešalnim priborom</t>
  </si>
  <si>
    <t xml:space="preserve"> - ST1/1x2polno stikalo + 1x1polno stikalo/</t>
  </si>
  <si>
    <t xml:space="preserve"> - ST2/1x2polno stikalo + 2x1polno stikalo/</t>
  </si>
  <si>
    <t xml:space="preserve"> - tipkalo 16 A</t>
  </si>
  <si>
    <t>- menjaln 16A</t>
  </si>
  <si>
    <t xml:space="preserve"> - tipkalo žaluzije</t>
  </si>
  <si>
    <t>Modul Dimmer za razsvetljavo z elektronsko predstikalno napravo za dimanje 1-10V, montaža vgradna/doza fi 60 ali poleg stikalnega tabloja/ antibakterijska izvedba</t>
  </si>
  <si>
    <t>- 5x6 mm2</t>
  </si>
  <si>
    <t>E7.</t>
  </si>
  <si>
    <t xml:space="preserve">VIDEO NADZOR </t>
  </si>
  <si>
    <t>Nadometna doza za montažo kamer</t>
  </si>
  <si>
    <t>Dodatni trdi disk 4000GB za digitalni snemalnik (vgradnja v snemalnik)</t>
  </si>
  <si>
    <t>Nalepka videonadzor</t>
  </si>
  <si>
    <t>Tehnična podpora pri namestitvi kamer</t>
  </si>
  <si>
    <r>
      <rPr>
        <sz val="9"/>
        <rFont val="Arial"/>
        <family val="2"/>
        <charset val="238"/>
      </rPr>
      <t>Monitor LED  27,5”, FULL HD; TFT zaslon (16:9); resolucija 1920x1080; kontrast 1000:1; svetilnost 300cd/mq; vhod VGA; HDMI vhod; BNC vhod; 1x avdio vhod/izhod; dimenzije 650x220x453mm</t>
    </r>
  </si>
  <si>
    <r>
      <rPr>
        <sz val="9"/>
        <rFont val="Arial"/>
        <family val="2"/>
        <charset val="238"/>
      </rPr>
      <t>Delovna postaja za videonadzorni sistem z vključeno vso potrebno strojno opremo in naloženo potrebno programsko opremo</t>
    </r>
  </si>
  <si>
    <t xml:space="preserve">Nosilec za montažo vrtljivih kamer  </t>
  </si>
  <si>
    <t>Nosilec za montažo kamer na steno</t>
  </si>
  <si>
    <t>PRIPRAVLJALNA IN ZAKLJUČNA DELA</t>
  </si>
  <si>
    <t>Zarisovanje kabelskih tras na objektu.</t>
  </si>
  <si>
    <t>Izdelava raznih kabelskih prebojev v stenah in betonskih ploščah.</t>
  </si>
  <si>
    <t>3.</t>
  </si>
  <si>
    <t>E9.</t>
  </si>
  <si>
    <t>STRELOVOD IN OZEMLJITVE</t>
  </si>
  <si>
    <t>E10.</t>
  </si>
  <si>
    <t>Al žica fi-10mm položena na strešne in slemenske nosilce na strehi in po fasadi objekta</t>
  </si>
  <si>
    <t>Izdelava stikov na kovinski okvir vrat, kovinsko ograjo, vodomer, kovinske stebre   in podobno z varjenjem valjanca ali pa z vijačenjem</t>
  </si>
  <si>
    <t>kom</t>
  </si>
  <si>
    <t>Križna sponka 3 x 58 mm za izdelavo merilnega stika HERMI Velenje material Rf</t>
  </si>
  <si>
    <t>Križna sponka 2 x 58 mm za izdelavo stikov na žici fi-10mm, material izdelave Rf HERMI Velenje</t>
  </si>
  <si>
    <t>Slemenski nosilci za Al žico na strehi, komplet z drobnim montažnim materialom</t>
  </si>
  <si>
    <t>Strešni nosilci žice Al žice na strehi, komplet z drobnim montažnim materialom</t>
  </si>
  <si>
    <t>Izdelava stika strelovodnega ozemljila in ohišja hladilnega stroja in prezračevalnega klimata, komplet z antikorozijsko zaščito stikov</t>
  </si>
  <si>
    <t xml:space="preserve">Vodnik položen podometno do posameznih stikov za izenačenje potencialov </t>
  </si>
  <si>
    <t>Zbiralka za lokalno izenačenje potencialov tip FRANTAR v p/o ohišju na višini 0.3 m od tlaka</t>
  </si>
  <si>
    <t>Zbiralka za glavno izenačenje potencialov v razdelilniku Rg, material izdelave Cu 20 x 5 mm ter vijaki in drobnim montažnim materialom</t>
  </si>
  <si>
    <t>Izdelava stikov na kovinskih masah v sanitarnih prostorih z objemko in vijakom M6 na cevi hladne in tople vode, cevi centralnega ogrevanja, kovinske odtoke, komunikacijske omare in podobno</t>
  </si>
  <si>
    <t>Izvedba premostitve stikov na prezračevalnih kanalih z bakreno pletenico preseka 6mm2 dolžine 30 cm ter vijačenjem na vsaki strani</t>
  </si>
  <si>
    <t>Izjave in atesti - dokazilo o zanesljivosti objekta</t>
  </si>
  <si>
    <t xml:space="preserve"> Preizkušanje in spuščanje v pogon  (smer vrtenja, obremenitev faz,...)</t>
  </si>
  <si>
    <t>Izdelava premostitve LTŽ cevi z dvema objemkoma in valjancem Fe/Zn 30 x 3,5 mm</t>
  </si>
  <si>
    <t>Cevna objemka odtočne cevi, material Rf koda 719220 HERMI Velenje</t>
  </si>
  <si>
    <t>Valjanec FeZn 30x3,5 mm</t>
  </si>
  <si>
    <t>Izdelava stika  ozemljila in zbiralke ZIP z valjancem Fe/Zn 30 x 3,5 mm, komplet z drobnim montažnim materialom</t>
  </si>
  <si>
    <t>Opombe: v ceni so zajeta dobava, transport  in montaža s spojnim in montažnim materialom</t>
  </si>
  <si>
    <t xml:space="preserve"> Preizkušanje in spuščanje v pogon  </t>
  </si>
  <si>
    <t>E0.</t>
  </si>
  <si>
    <t>ELEKTROENERGETSKI PRIKLJUČEK</t>
  </si>
  <si>
    <t>Kabel NAY2Y, položen v zemlji</t>
  </si>
  <si>
    <t>- 4x50+2,5 mm2</t>
  </si>
  <si>
    <t xml:space="preserve">Detektiranje in označevanje obstoječih kablov s predstavniki elektra  </t>
  </si>
  <si>
    <t>npr. tip: MT831T1A42R52, Iskraemeco ali drugega proizvajalca enake ali boljše kvalitete</t>
  </si>
  <si>
    <t xml:space="preserve">koncentrator podatkov, ki je namenjen za avtomatsko odčitavanje, parametriranje in upravljanje AMM števcev tipa ME/MT371 preko nizkonapetostnega omrežja 3 x 230/400V,  </t>
  </si>
  <si>
    <t>npr. tip: P2LPC, Iskraemeco ali drugega proizvajalca enake ali boljše kvalitete</t>
  </si>
  <si>
    <r>
      <t>tokovne in napetostne merilne sponke 6 mm</t>
    </r>
    <r>
      <rPr>
        <vertAlign val="superscript"/>
        <sz val="9"/>
        <rFont val="Arial"/>
        <family val="2"/>
        <charset val="238"/>
      </rPr>
      <t>2</t>
    </r>
  </si>
  <si>
    <t>odvodnik prenapetosti 100 kA (8/20); 50 kA (10/350); tip: PROTEC BS(R) 50/320, proizvod: Iskra zaščite</t>
  </si>
  <si>
    <t>drobni montažni material</t>
  </si>
  <si>
    <t>Merilna garnitura</t>
  </si>
  <si>
    <t xml:space="preserve">Valjanec FeZn 30x3,5 mm ter opozorilni trak </t>
  </si>
  <si>
    <t>Prostostoječa merilna omarice s strešico min. (šxvxg) 700x1000x320 mm</t>
  </si>
  <si>
    <t xml:space="preserve">Ročni odkop in delna prestavitev obstoječega kabla </t>
  </si>
  <si>
    <t xml:space="preserve">Izkop kabelskega jarka globine 1 m in širine 0,5 m </t>
  </si>
  <si>
    <t xml:space="preserve">Kandelaber višine 5 m s predfabriciranim temeljem </t>
  </si>
  <si>
    <t>Nadgradna LED svetilka za osvetlitev dovozne poti za montažo na kandelaber višine 5 m zaščita proti prahu in vlagi IP65, stopnja zaščite pred udarci IK08,  priključna moč svetilke največ 50 W,življenska doba vsaj 50.000 ur pri 70% vzdrževanega svetlobnega toka, indeks barvnega videza vsaj 80, barvna temperatura vira do 4500K, 5 letna garancija.</t>
  </si>
  <si>
    <t>- 4x70'2,5 mm2</t>
  </si>
  <si>
    <t xml:space="preserve"> Preizkušanje in spuščanje v pogon </t>
  </si>
  <si>
    <r>
      <rPr>
        <sz val="9"/>
        <rFont val="Arial"/>
        <family val="2"/>
        <charset val="238"/>
      </rPr>
      <t xml:space="preserve">IPassan centralna enota za krmiljenje štirih 2-SMART čitalcev ali sprejemnikov, možnost razširitve do max. 6 čitalcev ali sprejemnikov na centralo, 100.000 ključev, 20.000 dogodkov na centralo, možnost priklopa na TCP/IP omrežje do 64 central (max. 384 vrat), možnost priklopa na RS485 omrežje do 32 central (max. 192 vrat), priklop max. 220 vhodov ali izhodom na eno centralo, upravljanje dvigala (max. 64 dvigal) do 110 nadstropij, DIN ali zidna montaža, napajanje 12V, dim.: 210x145x65mm </t>
    </r>
  </si>
  <si>
    <t>Akumulator 12V/7Ah</t>
  </si>
  <si>
    <t>Kovinska omarica za 2 modula z 3,5A napajalnikom, prostor za akumulatorj (akumulator ni priložen), dim.: 456x342x100mm</t>
  </si>
  <si>
    <t>Razdelilniki</t>
  </si>
  <si>
    <t>KOMPLET</t>
  </si>
  <si>
    <t xml:space="preserve">UPS moči 6 kW avtonomije 15 min skupaj s suhimi baterijami </t>
  </si>
  <si>
    <t>Predaja sistemov in šolanje uporabnika vseh sistemov</t>
  </si>
  <si>
    <t>Informacijska vtičnica cat. 6 FTP za vgradnjo v parapetni kanal, enotni tip  z jakotočnimi vtičnicami</t>
  </si>
  <si>
    <t>Vtičnica dvojna RJ45 - FTP CAT 6, p/o z dozo</t>
  </si>
  <si>
    <t>Zaključevanje kablov s popisom - patch panel/ vtičnica</t>
  </si>
  <si>
    <t>Elektronika ročnega javljalnika; adresabilni resetabilni ročni javljalnik</t>
  </si>
  <si>
    <t>Nalepke z oznako ročnega javljalnika, krmilnega modula, hupe, vzorčne komore</t>
  </si>
  <si>
    <t>Povezava alarmne centrale na mrežo,  vključno z montažnim priborom (kabel UTP, konektor RJ45, priklop v komunikacijski omari)</t>
  </si>
  <si>
    <r>
      <t>-</t>
    </r>
    <r>
      <rPr>
        <sz val="9"/>
        <rFont val="Symbol"/>
        <family val="1"/>
        <charset val="2"/>
      </rPr>
      <t xml:space="preserve"> </t>
    </r>
    <r>
      <rPr>
        <sz val="9"/>
        <rFont val="Arial CE"/>
        <charset val="238"/>
      </rPr>
      <t xml:space="preserve"> 29 mm</t>
    </r>
  </si>
  <si>
    <r>
      <t>-</t>
    </r>
    <r>
      <rPr>
        <sz val="9"/>
        <rFont val="Symbol"/>
        <family val="1"/>
        <charset val="2"/>
      </rPr>
      <t xml:space="preserve"> </t>
    </r>
    <r>
      <rPr>
        <sz val="9"/>
        <rFont val="Arial CE"/>
        <charset val="238"/>
      </rPr>
      <t xml:space="preserve"> 36 mm</t>
    </r>
  </si>
  <si>
    <t>Senzor gibanja za vklop razsvetljave, nastavitev časa in občutljivosti, resetiranje časa ob vsaki zaznavi gibanja, doseg min. 10m, 16A, 250V, kot zaznavanja 180°</t>
  </si>
  <si>
    <t>Kabelska polica PK50 komplet z montažnim in obešalnim materialom</t>
  </si>
  <si>
    <t>Gobasta tipka v plastičnem ohišju za deblokado izhodnih vrat</t>
  </si>
  <si>
    <t xml:space="preserve"> - 5X0,75 mm2</t>
  </si>
  <si>
    <t xml:space="preserve"> - 3X0,75 mm2</t>
  </si>
  <si>
    <t>Modul priključek za požarno loputo</t>
  </si>
  <si>
    <t xml:space="preserve"> - 4X0,75 mm2</t>
  </si>
  <si>
    <t>NVR 16 CH; 4K; z možnostjo snemanja ; FULL HD; 1xVGA izhod; 1xHDMI izhod; 25fps real time; 32x avdio vhod; 1x avdio izhod; vgrajen HDD 2TB (max. 4HDD 6TB); ONVIF; USB back up and update, montaža v rack omaro, v kompletu z pripadajočo programsko opremo ; napajanje 240Vac, dimenzije (DxVxG): 378x66x326 mm</t>
  </si>
  <si>
    <t>Mrežno stikalo POE 4+2 port; 6x port 10/100Mpbs; 4x PoE port (skupaj max. 65W oz. 15,4W na port); napajanje 230Vac; dimenzije (ŠxVxG): 142x40x113 mm</t>
  </si>
  <si>
    <t>Kompaktna Starlight ECO IP kamera, 5Mpx (2592×1944); 1/2,7" CMOS; H.265/H.264; frame rate snemanja (1-15fps/5MP/4MP/3MP/1080P/720P) 2592x1944, 2592x1520, 2048x1520, 2304x1296, 1920x1080, 1280x960, 1280x720; občutljivost barvna 0,05 Lux @ (F1.2, AGC ON), ČB 0 Lux z IR; objektiv 2,8-12mm (116°-34°); IR doseg 40m; IR cut filter; avdio 1xVH/1xIZ; video 1xVH/1xIZ;  Day&amp;Night, ONVIF; integriran WEB brskalnik; Urmet iUVS; ROI funkcija; reža za SD kartico (max. 128GB);  napajanje: 12Vdc ali PoE (Power over Ethernet), poraba: &lt;7W; IP66; kompatibilna z dozo 3000/102 ali 3000/108</t>
  </si>
  <si>
    <t>SPEED DOME IP kamera, 2Mpx (1920x1080); 1/2,8" CMOS; H.265/H.264; frame rate snemanja 1~30fps (1920×1080, 1280×720, 3MP, 2MP, 720P); občutljivost barvno 0,2 Lux, Č/B 0,02 Lux @ (F1.6, 1/50s 50IR); objektiv 4,7-94mm; 20x optični zoom; regulacija: 360°; 180°/s horizontalno; 0°-90° flip; 100°/s vertikalno;  IR LED (doseg do 100m); IR cut filter; Defo;, ROI; Day&amp;Night, ONVIF; alarm 8xVH/1xIZ; IP66, integriran WEB brskalnik; Urmet iUVS; napajanje: 24Vac/3A (priložen napajalnik), poraba: 15W</t>
  </si>
  <si>
    <t>Tipkovnica z krmilno palico; RS485 povezava (max. 1200m); PELCO-D protokol; napajanje 12Vdc (priložen napajalnik), dimenzije: 180x165x90mm</t>
  </si>
  <si>
    <t>2-SMART čitalec kartic MULLION 13,56Hz za sistem IPassan; za N/O montažo - notranji, max. dolžina žic 100m, dim.:85x85x16mm</t>
  </si>
  <si>
    <t xml:space="preserve">Sistem za zakasnjeni izklop delovanje elektro ključavnice na vratih </t>
  </si>
  <si>
    <t>Čelna plošča - ravna Inox</t>
  </si>
  <si>
    <t>Tehnična podpora pri namestitvi čitalcev in sprejemnikov</t>
  </si>
  <si>
    <t>Napajalnik 24Vdc/4,5A, v železnem ohišju, omogoča polnjenje baterij, relejski izhod za javljanje stanje napajalnika, stanja baterij, prostor za dve bateriji, IP30, priklop na 230Vac/50Hz, LED indikacija, dimenzije: V 220 x Š 300 x G 175mm, EN 54-4 (A2), EN12101-10</t>
  </si>
  <si>
    <t>FKP500 dodatni prikazovalnik sistema z 4 vrstičnim 40 mestnim displayom, namizna / zidna montaža, komunikacija preko RS 485, max 16 dodatnih prikazovalnikov na sistem, sive barve, omogoča osnovni pregled nad master centralo in slave centralami</t>
  </si>
  <si>
    <t>Vmesnik RS232/485 za povezavo MASTER/SLAVE central in dodatni prikazovalnik</t>
  </si>
  <si>
    <t>IO500  1 vhod / 1 izhod, nastavljiv vhodno izhodni modul, rele 30Vdc/1A (nc ali no), napajanje preko požarne linije, 1 relejski izhod, 1 el. vhod, 1 el. izhod, v ohišju</t>
  </si>
  <si>
    <r>
      <t>IOM500  4 vhodi / 4 izhodi, nastavljivi vhodno izhodni modul, rele 30Vdc/1A (nc ali no)</t>
    </r>
    <r>
      <rPr>
        <b/>
        <sz val="9"/>
        <rFont val="Arial"/>
        <family val="2"/>
        <charset val="238"/>
      </rPr>
      <t xml:space="preserve">, </t>
    </r>
    <r>
      <rPr>
        <sz val="9"/>
        <rFont val="Arial"/>
        <family val="2"/>
        <charset val="238"/>
      </rPr>
      <t>napajanje preko požarne linije, zaseda 4 programirljive naslove, 4 relejski izhod, 4 el. vhod, 4 el. izhod, v ohišju</t>
    </r>
  </si>
  <si>
    <t>Komplet oprema za prenos na nadzorni center</t>
  </si>
  <si>
    <r>
      <t>FDO500</t>
    </r>
    <r>
      <rPr>
        <sz val="9"/>
        <color indexed="8"/>
        <rFont val="Tahoma"/>
        <family val="2"/>
        <charset val="238"/>
      </rPr>
      <t xml:space="preserve">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r>
  </si>
  <si>
    <t>Akumulator 12V/18Ah</t>
  </si>
  <si>
    <r>
      <t>FDT500</t>
    </r>
    <r>
      <rPr>
        <sz val="14"/>
        <rFont val="Tahoma"/>
        <family val="2"/>
        <charset val="238"/>
      </rPr>
      <t xml:space="preserve"> </t>
    </r>
    <r>
      <rPr>
        <sz val="9"/>
        <rFont val="Arial"/>
        <family val="2"/>
        <charset val="238"/>
      </rPr>
      <t>termični javljalnik, alarm pri 58°C, nastavljiv tudi kot izolator linije, Ø 90 x 40mm (h),  v načinu pregleda omogoča preko led indikatorja prikaz adrese javljalnika, v načinu delovanja pa led indikator prikazuje stanje javljalnika</t>
    </r>
  </si>
  <si>
    <t xml:space="preserve">SD500M Podnožje javljalnikov za adresibilne javljalnike </t>
  </si>
  <si>
    <r>
      <t xml:space="preserve">SD500R </t>
    </r>
    <r>
      <rPr>
        <sz val="9"/>
        <rFont val="Arial"/>
        <family val="2"/>
        <charset val="238"/>
      </rPr>
      <t xml:space="preserve">podnožje univerzalno z izhodom za dodatno led indikacijo, Ø 90, (izhod se proži ob alarmu  -  24VAdc / 12mA) </t>
    </r>
  </si>
  <si>
    <t>IOM500  4 vhodi / 4 izhodi, nastavljivi vhodno izhodni modul, rele 30Vdc/1A (nc ali no), napajanje preko požarne linije, zaseda 4 programirljive naslove, 4 relejski izhod, 4 el. vhod, 4 el. izhod, v ohišju</t>
  </si>
  <si>
    <r>
      <rPr>
        <sz val="9"/>
        <rFont val="Arial"/>
        <family val="2"/>
        <charset val="238"/>
      </rPr>
      <t>IO500  1 vhod / 1 izhod, nastavljiv vhodno izhodni modul, rele 30Vdc/1A (nc ali no), napajanje preko požarne linije, 1 relejski izhod, 1 el. vhod, 1 el. izhod, v ohišju</t>
    </r>
  </si>
  <si>
    <t>LR500SI  za vzporedno indikacijo alarma bele  barve z led diodami samo za FAP 500</t>
  </si>
  <si>
    <t>Sirena z bliskavico, 18 - 28Vdc / 22 - 37mA odvisno od nastavitve (zvoka in ponovitev; tone 3)  - višina montaže 2.4m (max), pokritost  - 135m3 (15m3), cooper, IP65, delovna temperatura: -25ºC to +70ºC, masa:200g, izhodna jakost 102dB(A) (Typical tone 3 - RoLP)</t>
  </si>
  <si>
    <t>EAP 544 - Protipožarna centrala z mikropeocesorjem z 2 loop linijami,razširljiva na 4 loop linij, 512 naslovov, digitalna komunikacija, z displayom, 128 naslovov na linijo, programljiva preko tipkovnice in PC (USB port), 480 programirljivih con, 1000 dogodkov spomina, možnost priklopa oddaljene kontrole, omogoča kompenzacijo -  izenačevanje zaprašenosti, BUS komunikacija z javljalniki in vmesniki, enostavna zamenjava napisov glavne panel plošče, omogočen centralni nadzor z sistemom Iperview, enostavno nadziranje in resetiranje senzorjev, prostor za bateriji, izhod 2A, L490xH350xG145 + KIT FAP500 - SLO meni</t>
  </si>
  <si>
    <t>VLOM</t>
  </si>
  <si>
    <t>E6.</t>
  </si>
  <si>
    <t xml:space="preserve">PP00-Y     1 x 16 mm2                                 </t>
  </si>
  <si>
    <t xml:space="preserve">P/F  6 mm2                                                  </t>
  </si>
  <si>
    <t xml:space="preserve"> - FTP cat 6</t>
  </si>
  <si>
    <r>
      <t xml:space="preserve">Razdelilnik </t>
    </r>
    <r>
      <rPr>
        <b/>
        <sz val="9"/>
        <color theme="1"/>
        <rFont val="Arial CE"/>
        <family val="2"/>
        <charset val="238"/>
      </rPr>
      <t>E-</t>
    </r>
    <r>
      <rPr>
        <b/>
        <sz val="9"/>
        <color indexed="8"/>
        <rFont val="Arial"/>
        <family val="2"/>
        <charset val="238"/>
      </rPr>
      <t>RGR.1</t>
    </r>
    <r>
      <rPr>
        <sz val="9"/>
        <color indexed="8"/>
        <rFont val="Arial"/>
        <family val="2"/>
        <charset val="238"/>
      </rPr>
      <t xml:space="preserve"> omara izdelana iz dvakrat dekapirane jeklene pločevine in profilov, opleskana z osnovno in končno barvo-prašnimin. dimenzij (šxvxg): 800 x 2000 x 800 mm, z vrati opremljenimi s ključavnico, ožičena in preiskušana, s sledečimi elementi:</t>
    </r>
  </si>
  <si>
    <t>- instalacijski odklopnik 10 kA</t>
  </si>
  <si>
    <t xml:space="preserve">   * NV 50/3p s podnožjem NVL00 3-p</t>
  </si>
  <si>
    <t xml:space="preserve">   * NV 100/3p s podnožjem NVL00 3-p</t>
  </si>
  <si>
    <t xml:space="preserve">   - vtinica za montžo na  letvo  230 V</t>
  </si>
  <si>
    <t xml:space="preserve">   * NV 25/3p s podnožjem NVL00 3-p</t>
  </si>
  <si>
    <t xml:space="preserve">   * NV 35/3p s podnožjem NVL00 3-p</t>
  </si>
  <si>
    <t xml:space="preserve">   * podnožje NVL00 3-p (rezerva)</t>
  </si>
  <si>
    <r>
      <t xml:space="preserve">Razdelilnik UPS-a </t>
    </r>
    <r>
      <rPr>
        <b/>
        <sz val="9"/>
        <color theme="1"/>
        <rFont val="Arial CE"/>
        <charset val="238"/>
      </rPr>
      <t>E-</t>
    </r>
    <r>
      <rPr>
        <b/>
        <sz val="9"/>
        <color indexed="8"/>
        <rFont val="Arial"/>
        <family val="2"/>
        <charset val="238"/>
      </rPr>
      <t>R.1-U</t>
    </r>
    <r>
      <rPr>
        <sz val="9"/>
        <color indexed="8"/>
        <rFont val="Arial"/>
        <family val="2"/>
        <charset val="238"/>
      </rPr>
      <t xml:space="preserve"> je zidna n/o omara izdelana iz dvakrat dekapirane jeklene pločevine in profilov, opleskana z osnovno in končno barvo-prašni nanos, zaščite IP 40, min. dimenzij (šxvxg): 400 x 400 x 250 mm, z vrati opremljenimi s ključavnico, ožičena in preiskušana, s sledečimi elementi:</t>
    </r>
  </si>
  <si>
    <t>- 3 polne univerzalne zbiralke</t>
  </si>
  <si>
    <r>
      <t>- nizkonapetostni kompaktni odklopniki z diferenčno tokovno zaščito, 63A, I</t>
    </r>
    <r>
      <rPr>
        <sz val="9"/>
        <rFont val="Calibri"/>
        <family val="2"/>
        <charset val="238"/>
      </rPr>
      <t>Δn</t>
    </r>
    <r>
      <rPr>
        <sz val="9"/>
        <rFont val="Arial"/>
        <family val="2"/>
        <charset val="238"/>
      </rPr>
      <t>=30 mA</t>
    </r>
  </si>
  <si>
    <t xml:space="preserve">   *B10/1p</t>
  </si>
  <si>
    <t xml:space="preserve">   * C10/1p</t>
  </si>
  <si>
    <t xml:space="preserve">   * B10/1p</t>
  </si>
  <si>
    <t xml:space="preserve"> - kontaktor 4 kW/230 V s pomožnimi kontakti za vklop zunaje razsvetljave komplet s foto senzorjem in preklopnim stikalom 1-0-2 16A</t>
  </si>
  <si>
    <t xml:space="preserve">Elektro omarica Rpsh min velikosti 500x500x210 mm s slepo shemo požarnih loput (10) in indikacijo odprtosti loput, pomožni releji (5x24 VDC), varovalkami za pogon požarnih loput (10) ter drobni spojni in montažni material </t>
  </si>
  <si>
    <r>
      <t xml:space="preserve">Razdelilnik  </t>
    </r>
    <r>
      <rPr>
        <b/>
        <sz val="9"/>
        <color rgb="FF000000"/>
        <rFont val="Arial"/>
        <family val="2"/>
        <charset val="238"/>
      </rPr>
      <t>E-R.1-M</t>
    </r>
    <r>
      <rPr>
        <sz val="9"/>
        <color indexed="8"/>
        <rFont val="Arial"/>
        <family val="2"/>
        <charset val="238"/>
      </rPr>
      <t xml:space="preserve"> n/o omara izdelana iz dvakrat dekapirane jeklene pločevine in profilov, opleskana z osnovno in končno barvo-prašni nanos, zaščite IP 40, min. dimenzij (šxvxg): 500 x 600 x 350 mm, z vrati opremljenimi s ključavnico, ožičena in preiskušana, s sledečimi elementi:</t>
    </r>
  </si>
  <si>
    <r>
      <t xml:space="preserve">Razdelilnik  </t>
    </r>
    <r>
      <rPr>
        <b/>
        <sz val="9"/>
        <color theme="1"/>
        <rFont val="Arial CE"/>
        <family val="2"/>
        <charset val="238"/>
      </rPr>
      <t>E-</t>
    </r>
    <r>
      <rPr>
        <b/>
        <sz val="9"/>
        <color indexed="8"/>
        <rFont val="Arial"/>
        <family val="2"/>
        <charset val="238"/>
      </rPr>
      <t>R.2-M p</t>
    </r>
    <r>
      <rPr>
        <sz val="9"/>
        <color indexed="8"/>
        <rFont val="Arial"/>
        <family val="2"/>
        <charset val="238"/>
      </rPr>
      <t>/o omara izdelana iz dvakrat dekapirane jeklene pločevine in profilov, opleskana z osnovno in končno barvo-prašni nanos, zaščite IP 40, min. dimenzij (šxvxg): 800 x 600 x 350 mm, z vrati opremljenimi s ključavnico, ožičena in preiskušana, s sledečimi elementi:</t>
    </r>
  </si>
  <si>
    <t>- glavno stikalo odklopnik za montažo na DIN letev z vratno sklopko, ročajem in masko s čelno pritrditvijo,200A, podnapetostna in pretokovna zaščita, pomožni kontakti NC, NO, COM</t>
  </si>
  <si>
    <t xml:space="preserve">- N-PE zbiralke 250A z nosilci  </t>
  </si>
  <si>
    <t>- 3 polne univerzalne zbiralke oklopljene 250A</t>
  </si>
  <si>
    <t xml:space="preserve">  - univezalni anilizator omrežja komlet s tokovniki 150/5A</t>
  </si>
  <si>
    <t>elektronski števec delovne in jalove električne energije za trifazni štirivodni sistem ter 15-minutno registracijo konice in priklop 400/230V ter preko TMT 200/5A, razred točnosti 1 oz. 2; s CS zanko, impulznimi izhodi, RS485 in GSM modulom</t>
  </si>
  <si>
    <t>Priprava dokumentacije za potrebe izdelave PID vključno z vsemi vrisanimi shemami, spremembami, seznama z opisom sprememb ter predaja projektantu</t>
  </si>
  <si>
    <t>Izdelava POV dokumentacije (3 izvodi)</t>
  </si>
  <si>
    <t>Drobni montažni material (cca 3%)</t>
  </si>
  <si>
    <t>Drobni spojni in montažni material (cca. 3 %)</t>
  </si>
  <si>
    <t>Drobni spojni in montažni material, tablice z oznakami meritve (cca. 5 %)</t>
  </si>
  <si>
    <t>Drobni spojni in montažni material, meritve (cca. 5 %)</t>
  </si>
  <si>
    <t>Programiranje, preizkušanje in spuščanje v pogon</t>
  </si>
  <si>
    <t xml:space="preserve">Programiranje, preizkušanje in spuščanje v pogon  </t>
  </si>
  <si>
    <t xml:space="preserve">Programiranje, vnos uporabnikov, preizkušanje in spuščanje v pogon   </t>
  </si>
  <si>
    <t>Drobni montažni material, meritve ozemljitvene upornosti, pregled in ažuriranje knjige strelovoda objekta (cca.5%)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</si>
</sst>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quot;$&quot;#,###.##000_);[Red]\(&quot;$&quot;#,###.##000\)"/>
    <numFmt numFmtId="165" formatCode="_-* #,##0.00\ _S_I_T_-;\-* #,##0.00\ _S_I_T_-;_-* &quot;-&quot;??\ _S_I_T_-;_-@_-"/>
    <numFmt numFmtId="166" formatCode="General_)"/>
    <numFmt numFmtId="167" formatCode="_-* #,##0.00\ &quot;SIT&quot;_-;\-* #,##0.00\ &quot;SIT&quot;_-;_-* &quot;-&quot;??\ &quot;SIT&quot;_-;_-@_-"/>
  </numFmts>
  <fonts count="86">
    <font>
      <sz val="11"/>
      <color theme="1"/>
      <name val="Calibri"/>
      <charset val="134"/>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FF0000"/>
      <name val="Calibri"/>
      <charset val="134"/>
      <scheme val="minor"/>
    </font>
    <font>
      <sz val="10"/>
      <color indexed="8"/>
      <name val="Arial1"/>
      <charset val="238"/>
    </font>
    <font>
      <sz val="10"/>
      <name val="Arial"/>
      <charset val="238"/>
    </font>
    <font>
      <sz val="11"/>
      <color indexed="8"/>
      <name val="Calibri"/>
      <charset val="238"/>
    </font>
    <font>
      <sz val="10"/>
      <name val="Arial"/>
      <charset val="134"/>
    </font>
    <font>
      <sz val="11"/>
      <color theme="1"/>
      <name val="Calibri"/>
      <charset val="134"/>
      <scheme val="minor"/>
    </font>
    <font>
      <b/>
      <sz val="14"/>
      <name val="Arial"/>
      <family val="2"/>
    </font>
    <font>
      <b/>
      <i/>
      <sz val="14"/>
      <name val="Arial"/>
      <family val="2"/>
    </font>
    <font>
      <i/>
      <sz val="9"/>
      <name val="Arial"/>
      <family val="2"/>
    </font>
    <font>
      <b/>
      <i/>
      <sz val="10"/>
      <name val="Arial"/>
      <family val="2"/>
      <charset val="238"/>
    </font>
    <font>
      <b/>
      <i/>
      <sz val="12"/>
      <name val="Arial"/>
      <family val="2"/>
      <charset val="238"/>
    </font>
    <font>
      <b/>
      <sz val="9"/>
      <name val="Arial"/>
      <family val="2"/>
      <charset val="238"/>
    </font>
    <font>
      <sz val="9"/>
      <name val="Arial"/>
      <family val="2"/>
      <charset val="238"/>
    </font>
    <font>
      <b/>
      <sz val="12"/>
      <name val="Arial"/>
      <family val="2"/>
      <charset val="238"/>
    </font>
    <font>
      <b/>
      <sz val="14"/>
      <name val="Arial"/>
      <family val="2"/>
      <charset val="238"/>
    </font>
    <font>
      <sz val="9"/>
      <name val="Arial"/>
      <family val="2"/>
    </font>
    <font>
      <sz val="10"/>
      <name val="Arial"/>
      <family val="2"/>
    </font>
    <font>
      <b/>
      <sz val="10"/>
      <name val="Arial"/>
      <family val="2"/>
    </font>
    <font>
      <sz val="10"/>
      <name val="Arial"/>
      <family val="2"/>
      <charset val="238"/>
    </font>
    <font>
      <b/>
      <i/>
      <sz val="10"/>
      <name val="Arial"/>
      <family val="2"/>
    </font>
    <font>
      <b/>
      <sz val="11"/>
      <color theme="1"/>
      <name val="Calibri"/>
      <family val="2"/>
      <charset val="238"/>
      <scheme val="minor"/>
    </font>
    <font>
      <b/>
      <sz val="10"/>
      <name val="Arial CE"/>
      <family val="2"/>
      <charset val="238"/>
    </font>
    <font>
      <i/>
      <sz val="14"/>
      <name val="Arial"/>
      <family val="2"/>
    </font>
    <font>
      <sz val="9"/>
      <name val="Arial CE"/>
      <charset val="238"/>
    </font>
    <font>
      <sz val="9"/>
      <color theme="1"/>
      <name val="Arial"/>
      <family val="2"/>
    </font>
    <font>
      <sz val="9"/>
      <color theme="1"/>
      <name val="Arial CE"/>
      <charset val="238"/>
    </font>
    <font>
      <b/>
      <i/>
      <sz val="9"/>
      <color theme="1"/>
      <name val="Arial"/>
      <family val="2"/>
    </font>
    <font>
      <i/>
      <sz val="9"/>
      <color theme="1"/>
      <name val="Arial"/>
      <family val="2"/>
      <charset val="238"/>
    </font>
    <font>
      <b/>
      <i/>
      <sz val="9"/>
      <name val="Arial"/>
      <family val="2"/>
    </font>
    <font>
      <i/>
      <sz val="9"/>
      <name val="Arial"/>
      <family val="2"/>
      <charset val="238"/>
    </font>
    <font>
      <sz val="10"/>
      <color indexed="8"/>
      <name val="Arial"/>
      <family val="2"/>
      <charset val="1"/>
    </font>
    <font>
      <sz val="10"/>
      <name val="Arial"/>
      <family val="2"/>
      <charset val="1"/>
    </font>
    <font>
      <sz val="9"/>
      <name val="Symbol"/>
      <family val="1"/>
      <charset val="2"/>
    </font>
    <font>
      <sz val="10"/>
      <name val="Arial CE"/>
      <charset val="238"/>
    </font>
    <font>
      <i/>
      <sz val="14"/>
      <name val="Arial"/>
      <family val="2"/>
      <charset val="238"/>
    </font>
    <font>
      <sz val="9"/>
      <name val="Arial CE"/>
      <family val="2"/>
      <charset val="238"/>
    </font>
    <font>
      <b/>
      <u/>
      <sz val="10"/>
      <name val="Arial"/>
      <family val="2"/>
      <charset val="1"/>
    </font>
    <font>
      <sz val="9"/>
      <color theme="1"/>
      <name val="Arial CE"/>
      <family val="2"/>
      <charset val="238"/>
    </font>
    <font>
      <b/>
      <sz val="9"/>
      <color indexed="8"/>
      <name val="Arial"/>
      <family val="2"/>
      <charset val="238"/>
    </font>
    <font>
      <sz val="9"/>
      <color indexed="8"/>
      <name val="Arial"/>
      <family val="2"/>
      <charset val="238"/>
    </font>
    <font>
      <b/>
      <sz val="10"/>
      <color indexed="8"/>
      <name val="Arial"/>
      <family val="2"/>
      <charset val="1"/>
    </font>
    <font>
      <b/>
      <u/>
      <sz val="12"/>
      <name val="Arial"/>
      <family val="2"/>
      <charset val="1"/>
    </font>
    <font>
      <sz val="12"/>
      <name val="Arial"/>
      <family val="2"/>
      <charset val="1"/>
    </font>
    <font>
      <sz val="10"/>
      <name val="Tahoma"/>
      <family val="2"/>
      <charset val="238"/>
    </font>
    <font>
      <sz val="11"/>
      <name val="Calibri"/>
      <family val="2"/>
      <charset val="238"/>
      <scheme val="minor"/>
    </font>
    <font>
      <sz val="9"/>
      <color rgb="FF000000"/>
      <name val="Arial"/>
      <family val="2"/>
      <charset val="238"/>
    </font>
    <font>
      <sz val="14"/>
      <name val="Tahoma"/>
      <family val="2"/>
      <charset val="238"/>
    </font>
    <font>
      <sz val="9"/>
      <name val="Tahoma"/>
      <family val="2"/>
      <charset val="238"/>
    </font>
    <font>
      <b/>
      <sz val="9"/>
      <color theme="1"/>
      <name val="Arial CE"/>
      <family val="2"/>
      <charset val="238"/>
    </font>
    <font>
      <b/>
      <sz val="9"/>
      <color theme="1"/>
      <name val="Arial CE"/>
      <charset val="238"/>
    </font>
    <font>
      <sz val="8"/>
      <name val="Calibri"/>
      <family val="2"/>
      <charset val="238"/>
      <scheme val="minor"/>
    </font>
    <font>
      <b/>
      <sz val="10"/>
      <name val="Arial"/>
      <family val="2"/>
      <charset val="238"/>
    </font>
    <font>
      <sz val="9"/>
      <color theme="1"/>
      <name val="Arial"/>
      <family val="2"/>
      <charset val="238"/>
    </font>
    <font>
      <sz val="10"/>
      <name val="Courier"/>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0"/>
      <color indexed="8"/>
      <name val="Arial"/>
      <family val="2"/>
      <charset val="238"/>
    </font>
    <font>
      <vertAlign val="superscript"/>
      <sz val="9"/>
      <name val="Arial"/>
      <family val="2"/>
      <charset val="238"/>
    </font>
    <font>
      <sz val="11"/>
      <color rgb="FFFF0000"/>
      <name val="Calibri"/>
      <family val="2"/>
      <charset val="238"/>
      <scheme val="minor"/>
    </font>
    <font>
      <i/>
      <sz val="9"/>
      <color rgb="FFFF0000"/>
      <name val="Arial"/>
      <family val="2"/>
      <charset val="238"/>
    </font>
    <font>
      <b/>
      <sz val="9"/>
      <color rgb="FF000000"/>
      <name val="Arial"/>
      <family val="2"/>
      <charset val="238"/>
    </font>
    <font>
      <b/>
      <sz val="9"/>
      <color theme="1"/>
      <name val="Arial"/>
      <family val="2"/>
      <charset val="238"/>
    </font>
    <font>
      <sz val="9"/>
      <color indexed="8"/>
      <name val="Tahoma"/>
      <family val="2"/>
      <charset val="238"/>
    </font>
    <font>
      <sz val="9"/>
      <color rgb="FFFF0000"/>
      <name val="Arial"/>
      <family val="2"/>
      <charset val="238"/>
    </font>
    <font>
      <sz val="9"/>
      <name val="Calibri"/>
      <family val="2"/>
      <charset val="238"/>
    </font>
  </fonts>
  <fills count="26">
    <fill>
      <patternFill patternType="none"/>
    </fill>
    <fill>
      <patternFill patternType="gray125"/>
    </fill>
    <fill>
      <patternFill patternType="solid">
        <fgColor theme="0"/>
        <bgColor indexed="64"/>
      </patternFill>
    </fill>
    <fill>
      <patternFill patternType="solid">
        <fgColor rgb="FFC0C0C0"/>
        <b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s>
  <borders count="13">
    <border>
      <left/>
      <right/>
      <top/>
      <bottom/>
      <diagonal/>
    </border>
    <border>
      <left/>
      <right/>
      <top/>
      <bottom style="thin">
        <color auto="1"/>
      </bottom>
      <diagonal/>
    </border>
    <border>
      <left/>
      <right/>
      <top style="thin">
        <color indexed="64"/>
      </top>
      <bottom style="medium">
        <color indexed="64"/>
      </bottom>
      <diagonal/>
    </border>
    <border>
      <left/>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s>
  <cellStyleXfs count="71">
    <xf numFmtId="0" fontId="0" fillId="0" borderId="0">
      <alignment vertical="center"/>
    </xf>
    <xf numFmtId="0" fontId="11" fillId="0" borderId="0"/>
    <xf numFmtId="0" fontId="7" fillId="0" borderId="0"/>
    <xf numFmtId="9" fontId="11" fillId="0" borderId="0" applyFont="0" applyFill="0" applyBorder="0" applyAlignment="0" applyProtection="0"/>
    <xf numFmtId="0" fontId="7" fillId="0" borderId="0"/>
    <xf numFmtId="0" fontId="9" fillId="0" borderId="0"/>
    <xf numFmtId="0" fontId="8" fillId="0" borderId="0"/>
    <xf numFmtId="0" fontId="10" fillId="0" borderId="0"/>
    <xf numFmtId="0" fontId="9" fillId="0" borderId="0"/>
    <xf numFmtId="0" fontId="39" fillId="0" borderId="0"/>
    <xf numFmtId="0" fontId="22" fillId="0" borderId="0"/>
    <xf numFmtId="0" fontId="24" fillId="0" borderId="0"/>
    <xf numFmtId="0" fontId="24" fillId="0" borderId="0"/>
    <xf numFmtId="0" fontId="24" fillId="0" borderId="0"/>
    <xf numFmtId="0" fontId="24" fillId="0" borderId="0"/>
    <xf numFmtId="0" fontId="52" fillId="0" borderId="0">
      <alignment vertical="center"/>
    </xf>
    <xf numFmtId="166" fontId="59" fillId="0" borderId="0"/>
    <xf numFmtId="165" fontId="8" fillId="0" borderId="0" applyFont="0" applyFill="0" applyBorder="0" applyAlignment="0" applyProtection="0"/>
    <xf numFmtId="165" fontId="24" fillId="0" borderId="0" applyFont="0" applyFill="0" applyBorder="0" applyAlignment="0" applyProtection="0"/>
    <xf numFmtId="0" fontId="39" fillId="0" borderId="0"/>
    <xf numFmtId="0" fontId="60" fillId="4" borderId="0" applyNumberFormat="0" applyBorder="0" applyAlignment="0" applyProtection="0"/>
    <xf numFmtId="0" fontId="60" fillId="5" borderId="0" applyNumberFormat="0" applyBorder="0" applyAlignment="0" applyProtection="0"/>
    <xf numFmtId="0" fontId="60" fillId="6" borderId="0" applyNumberFormat="0" applyBorder="0" applyAlignment="0" applyProtection="0"/>
    <xf numFmtId="0" fontId="60" fillId="7" borderId="0" applyNumberFormat="0" applyBorder="0" applyAlignment="0" applyProtection="0"/>
    <xf numFmtId="0" fontId="60" fillId="8"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1" borderId="0" applyNumberFormat="0" applyBorder="0" applyAlignment="0" applyProtection="0"/>
    <xf numFmtId="0" fontId="60" fillId="12" borderId="0" applyNumberFormat="0" applyBorder="0" applyAlignment="0" applyProtection="0"/>
    <xf numFmtId="0" fontId="60" fillId="7"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1" fillId="14" borderId="0" applyNumberFormat="0" applyBorder="0" applyAlignment="0" applyProtection="0"/>
    <xf numFmtId="0" fontId="61" fillId="11" borderId="0" applyNumberFormat="0" applyBorder="0" applyAlignment="0" applyProtection="0"/>
    <xf numFmtId="0" fontId="61" fillId="12" borderId="0" applyNumberFormat="0" applyBorder="0" applyAlignment="0" applyProtection="0"/>
    <xf numFmtId="0" fontId="61" fillId="15" borderId="0" applyNumberFormat="0" applyBorder="0" applyAlignment="0" applyProtection="0"/>
    <xf numFmtId="0" fontId="61" fillId="16" borderId="0" applyNumberFormat="0" applyBorder="0" applyAlignment="0" applyProtection="0"/>
    <xf numFmtId="0" fontId="61" fillId="17" borderId="0" applyNumberFormat="0" applyBorder="0" applyAlignment="0" applyProtection="0"/>
    <xf numFmtId="0" fontId="62" fillId="6" borderId="0" applyNumberFormat="0" applyBorder="0" applyAlignment="0" applyProtection="0"/>
    <xf numFmtId="0" fontId="63" fillId="18" borderId="4" applyNumberFormat="0" applyAlignment="0" applyProtection="0"/>
    <xf numFmtId="0" fontId="65" fillId="0" borderId="5" applyNumberFormat="0" applyFill="0" applyAlignment="0" applyProtection="0"/>
    <xf numFmtId="0" fontId="66" fillId="0" borderId="6" applyNumberFormat="0" applyFill="0" applyAlignment="0" applyProtection="0"/>
    <xf numFmtId="0" fontId="67" fillId="0" borderId="7" applyNumberFormat="0" applyFill="0" applyAlignment="0" applyProtection="0"/>
    <xf numFmtId="0" fontId="67" fillId="0" borderId="0" applyNumberFormat="0" applyFill="0" applyBorder="0" applyAlignment="0" applyProtection="0"/>
    <xf numFmtId="0" fontId="64" fillId="0" borderId="0" applyNumberFormat="0" applyFill="0" applyBorder="0" applyAlignment="0" applyProtection="0"/>
    <xf numFmtId="0" fontId="24" fillId="0" borderId="0"/>
    <xf numFmtId="0" fontId="24" fillId="0" borderId="0"/>
    <xf numFmtId="0" fontId="24" fillId="0" borderId="0"/>
    <xf numFmtId="0" fontId="24" fillId="0" borderId="0"/>
    <xf numFmtId="0" fontId="68" fillId="19" borderId="0" applyNumberFormat="0" applyBorder="0" applyAlignment="0" applyProtection="0"/>
    <xf numFmtId="0" fontId="24" fillId="0" borderId="0"/>
    <xf numFmtId="0" fontId="24" fillId="20" borderId="8" applyNumberFormat="0" applyFont="0" applyAlignment="0" applyProtection="0"/>
    <xf numFmtId="0" fontId="24" fillId="20" borderId="8" applyNumberFormat="0" applyFont="0" applyAlignment="0" applyProtection="0"/>
    <xf numFmtId="0" fontId="24" fillId="20" borderId="8" applyNumberFormat="0" applyFont="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1" fillId="21" borderId="0" applyNumberFormat="0" applyBorder="0" applyAlignment="0" applyProtection="0"/>
    <xf numFmtId="0" fontId="61" fillId="22" borderId="0" applyNumberFormat="0" applyBorder="0" applyAlignment="0" applyProtection="0"/>
    <xf numFmtId="0" fontId="61" fillId="23" borderId="0" applyNumberFormat="0" applyBorder="0" applyAlignment="0" applyProtection="0"/>
    <xf numFmtId="0" fontId="61" fillId="15" borderId="0" applyNumberFormat="0" applyBorder="0" applyAlignment="0" applyProtection="0"/>
    <xf numFmtId="0" fontId="61" fillId="16" borderId="0" applyNumberFormat="0" applyBorder="0" applyAlignment="0" applyProtection="0"/>
    <xf numFmtId="0" fontId="61" fillId="24" borderId="0" applyNumberFormat="0" applyBorder="0" applyAlignment="0" applyProtection="0"/>
    <xf numFmtId="0" fontId="71" fillId="0" borderId="9" applyNumberFormat="0" applyFill="0" applyAlignment="0" applyProtection="0"/>
    <xf numFmtId="0" fontId="72" fillId="25" borderId="10" applyNumberFormat="0" applyAlignment="0" applyProtection="0"/>
    <xf numFmtId="0" fontId="73" fillId="18" borderId="11" applyNumberFormat="0" applyAlignment="0" applyProtection="0"/>
    <xf numFmtId="0" fontId="74" fillId="5" borderId="0" applyNumberFormat="0" applyBorder="0" applyAlignment="0" applyProtection="0"/>
    <xf numFmtId="167" fontId="39" fillId="0" borderId="0" applyFont="0" applyFill="0" applyBorder="0" applyAlignment="0" applyProtection="0"/>
    <xf numFmtId="43" fontId="24" fillId="0" borderId="0" applyFont="0" applyFill="0" applyBorder="0" applyAlignment="0" applyProtection="0"/>
    <xf numFmtId="0" fontId="75" fillId="9" borderId="11" applyNumberFormat="0" applyAlignment="0" applyProtection="0"/>
    <xf numFmtId="0" fontId="76" fillId="0" borderId="12" applyNumberFormat="0" applyFill="0" applyAlignment="0" applyProtection="0"/>
    <xf numFmtId="0" fontId="24" fillId="0" borderId="0"/>
  </cellStyleXfs>
  <cellXfs count="370">
    <xf numFmtId="0" fontId="0" fillId="0" borderId="0" xfId="0">
      <alignment vertical="center"/>
    </xf>
    <xf numFmtId="0" fontId="0" fillId="2" borderId="0" xfId="0" applyFill="1">
      <alignment vertical="center"/>
    </xf>
    <xf numFmtId="0" fontId="12" fillId="0" borderId="0" xfId="0" applyFont="1" applyAlignment="1">
      <alignment vertical="top"/>
    </xf>
    <xf numFmtId="0" fontId="13" fillId="0" borderId="2" xfId="0" applyFont="1" applyBorder="1" applyAlignment="1">
      <alignment horizontal="left" vertical="top"/>
    </xf>
    <xf numFmtId="0" fontId="14" fillId="0" borderId="0" xfId="0" applyFont="1" applyAlignment="1">
      <alignment vertical="top"/>
    </xf>
    <xf numFmtId="49" fontId="15" fillId="3" borderId="0" xfId="0" applyNumberFormat="1" applyFont="1" applyFill="1" applyAlignment="1">
      <alignment horizontal="left" vertical="top"/>
    </xf>
    <xf numFmtId="0" fontId="16" fillId="0" borderId="0" xfId="0" applyFont="1" applyAlignment="1">
      <alignment vertical="top"/>
    </xf>
    <xf numFmtId="0" fontId="14" fillId="0" borderId="0" xfId="0" applyFont="1" applyAlignment="1">
      <alignment vertical="top" wrapText="1"/>
    </xf>
    <xf numFmtId="49" fontId="15" fillId="3" borderId="0" xfId="0" applyNumberFormat="1" applyFont="1" applyFill="1" applyAlignment="1">
      <alignment horizontal="left" vertical="top" wrapText="1"/>
    </xf>
    <xf numFmtId="0" fontId="16" fillId="0" borderId="0" xfId="0" applyFont="1" applyAlignment="1">
      <alignment horizontal="left" vertical="top" wrapText="1"/>
    </xf>
    <xf numFmtId="0" fontId="12" fillId="0" borderId="0" xfId="0" applyFont="1" applyAlignment="1">
      <alignment horizontal="left" vertical="top"/>
    </xf>
    <xf numFmtId="0" fontId="15" fillId="3" borderId="0" xfId="0" applyFont="1" applyFill="1" applyAlignment="1">
      <alignment horizontal="center" vertical="top"/>
    </xf>
    <xf numFmtId="0" fontId="16" fillId="0" borderId="0" xfId="0" applyFont="1" applyAlignment="1">
      <alignment horizontal="right" vertical="top"/>
    </xf>
    <xf numFmtId="0" fontId="12" fillId="0" borderId="0" xfId="0" applyFont="1" applyAlignment="1">
      <alignment horizontal="center" vertical="top"/>
    </xf>
    <xf numFmtId="4" fontId="16" fillId="0" borderId="0" xfId="0" applyNumberFormat="1" applyFont="1" applyAlignment="1">
      <alignment horizontal="right" vertical="top"/>
    </xf>
    <xf numFmtId="0" fontId="12" fillId="0" borderId="0" xfId="0" applyFont="1" applyAlignment="1">
      <alignment horizontal="right" vertical="top"/>
    </xf>
    <xf numFmtId="0" fontId="17" fillId="0" borderId="0" xfId="0" applyFont="1" applyAlignment="1">
      <alignment horizontal="center" vertical="top"/>
    </xf>
    <xf numFmtId="49" fontId="18" fillId="0" borderId="0" xfId="0" applyNumberFormat="1" applyFont="1" applyAlignment="1">
      <alignment vertical="top" wrapText="1"/>
    </xf>
    <xf numFmtId="0" fontId="19" fillId="0" borderId="2" xfId="0" applyFont="1" applyBorder="1" applyAlignment="1">
      <alignment horizontal="left" vertical="top"/>
    </xf>
    <xf numFmtId="0" fontId="19" fillId="0" borderId="2" xfId="0" applyFont="1" applyBorder="1" applyAlignment="1">
      <alignment vertical="top" wrapText="1"/>
    </xf>
    <xf numFmtId="0" fontId="18" fillId="0" borderId="0" xfId="0" applyFont="1" applyAlignment="1">
      <alignment horizontal="center" vertical="top"/>
    </xf>
    <xf numFmtId="49" fontId="17" fillId="0" borderId="0" xfId="0" applyNumberFormat="1" applyFont="1" applyAlignment="1">
      <alignment vertical="top" wrapText="1"/>
    </xf>
    <xf numFmtId="0" fontId="17" fillId="0" borderId="0" xfId="0" applyFont="1" applyAlignment="1">
      <alignment horizontal="left" vertical="top" wrapText="1"/>
    </xf>
    <xf numFmtId="9" fontId="27" fillId="0" borderId="0" xfId="3" applyFont="1" applyFill="1" applyBorder="1" applyAlignment="1" applyProtection="1">
      <alignment horizontal="center" vertical="top"/>
    </xf>
    <xf numFmtId="4" fontId="14" fillId="0" borderId="0" xfId="0" applyNumberFormat="1" applyFont="1" applyAlignment="1" applyProtection="1">
      <alignment horizontal="center" vertical="top"/>
      <protection locked="0"/>
    </xf>
    <xf numFmtId="0" fontId="0" fillId="0" borderId="1" xfId="0" applyBorder="1">
      <alignment vertical="center"/>
    </xf>
    <xf numFmtId="4" fontId="23" fillId="3" borderId="1" xfId="0" applyNumberFormat="1" applyFont="1" applyFill="1" applyBorder="1" applyAlignment="1" applyProtection="1">
      <alignment horizontal="center" vertical="top" wrapText="1"/>
      <protection locked="0"/>
    </xf>
    <xf numFmtId="4" fontId="23" fillId="3" borderId="0" xfId="0" applyNumberFormat="1" applyFont="1" applyFill="1" applyAlignment="1" applyProtection="1">
      <alignment horizontal="center" vertical="top" wrapText="1"/>
      <protection locked="0"/>
    </xf>
    <xf numFmtId="4" fontId="23" fillId="3" borderId="0" xfId="0" applyNumberFormat="1" applyFont="1" applyFill="1" applyAlignment="1" applyProtection="1">
      <alignment horizontal="center" wrapText="1"/>
      <protection locked="0"/>
    </xf>
    <xf numFmtId="4" fontId="14" fillId="0" borderId="0" xfId="0" applyNumberFormat="1" applyFont="1" applyAlignment="1" applyProtection="1">
      <alignment horizontal="center"/>
      <protection locked="0"/>
    </xf>
    <xf numFmtId="4" fontId="12" fillId="0" borderId="0" xfId="0" applyNumberFormat="1" applyFont="1" applyAlignment="1" applyProtection="1">
      <alignment horizontal="center"/>
      <protection locked="0"/>
    </xf>
    <xf numFmtId="4" fontId="20" fillId="0" borderId="0" xfId="0" applyNumberFormat="1" applyFont="1" applyAlignment="1" applyProtection="1">
      <alignment horizontal="center"/>
      <protection locked="0"/>
    </xf>
    <xf numFmtId="4" fontId="22" fillId="0" borderId="0" xfId="0" applyNumberFormat="1" applyFont="1" applyAlignment="1" applyProtection="1">
      <alignment horizontal="center"/>
      <protection locked="0"/>
    </xf>
    <xf numFmtId="4" fontId="21" fillId="0" borderId="0" xfId="0" applyNumberFormat="1" applyFont="1" applyAlignment="1" applyProtection="1">
      <alignment horizontal="center"/>
      <protection locked="0"/>
    </xf>
    <xf numFmtId="4" fontId="24" fillId="0" borderId="2" xfId="0" applyNumberFormat="1" applyFont="1" applyBorder="1" applyAlignment="1" applyProtection="1">
      <alignment horizontal="center"/>
      <protection locked="0"/>
    </xf>
    <xf numFmtId="4" fontId="16" fillId="0" borderId="0" xfId="0" applyNumberFormat="1" applyFont="1" applyAlignment="1">
      <alignment vertical="top"/>
    </xf>
    <xf numFmtId="4" fontId="24" fillId="0" borderId="0" xfId="0" applyNumberFormat="1" applyFont="1" applyAlignment="1" applyProtection="1">
      <alignment horizontal="center"/>
      <protection locked="0"/>
    </xf>
    <xf numFmtId="4" fontId="18" fillId="0" borderId="0" xfId="1" applyNumberFormat="1" applyFont="1" applyBorder="1" applyAlignment="1" applyProtection="1">
      <alignment horizontal="center"/>
      <protection locked="0"/>
    </xf>
    <xf numFmtId="0" fontId="16" fillId="0" borderId="1" xfId="0" applyFont="1" applyBorder="1" applyAlignment="1">
      <alignment vertical="top"/>
    </xf>
    <xf numFmtId="0" fontId="16" fillId="0" borderId="1" xfId="0" applyFont="1" applyBorder="1" applyAlignment="1">
      <alignment horizontal="left" vertical="top" wrapText="1"/>
    </xf>
    <xf numFmtId="4" fontId="16" fillId="0" borderId="1" xfId="0" applyNumberFormat="1" applyFont="1" applyBorder="1" applyAlignment="1">
      <alignment horizontal="right" vertical="top"/>
    </xf>
    <xf numFmtId="4" fontId="12" fillId="0" borderId="0" xfId="0" applyNumberFormat="1" applyFont="1" applyAlignment="1" applyProtection="1">
      <alignment horizontal="center" vertical="top"/>
      <protection locked="0"/>
    </xf>
    <xf numFmtId="4" fontId="20" fillId="0" borderId="0" xfId="0" applyNumberFormat="1" applyFont="1" applyAlignment="1" applyProtection="1">
      <alignment horizontal="center" vertical="top"/>
      <protection locked="0"/>
    </xf>
    <xf numFmtId="4" fontId="21" fillId="0" borderId="0" xfId="0" applyNumberFormat="1" applyFont="1" applyAlignment="1" applyProtection="1">
      <alignment horizontal="center" vertical="top"/>
      <protection locked="0"/>
    </xf>
    <xf numFmtId="4" fontId="24" fillId="0" borderId="2" xfId="0" applyNumberFormat="1" applyFont="1" applyBorder="1" applyAlignment="1" applyProtection="1">
      <alignment horizontal="center" vertical="top"/>
      <protection locked="0"/>
    </xf>
    <xf numFmtId="4" fontId="22" fillId="0" borderId="0" xfId="0" applyNumberFormat="1" applyFont="1" applyAlignment="1" applyProtection="1">
      <alignment horizontal="center" vertical="top"/>
      <protection locked="0"/>
    </xf>
    <xf numFmtId="4" fontId="14" fillId="0" borderId="0" xfId="0" applyNumberFormat="1" applyFont="1" applyFill="1" applyAlignment="1" applyProtection="1">
      <alignment horizontal="center"/>
      <protection locked="0"/>
    </xf>
    <xf numFmtId="0" fontId="3" fillId="0" borderId="0" xfId="0" applyFont="1" applyAlignment="1" applyProtection="1">
      <alignment vertical="center" wrapText="1"/>
    </xf>
    <xf numFmtId="0" fontId="12" fillId="0" borderId="0" xfId="0" applyFont="1" applyAlignment="1" applyProtection="1">
      <alignment horizontal="left" vertical="top"/>
    </xf>
    <xf numFmtId="0" fontId="37" fillId="0" borderId="0" xfId="0" applyFont="1" applyAlignment="1" applyProtection="1">
      <alignment horizontal="left" vertical="top" wrapText="1"/>
    </xf>
    <xf numFmtId="0" fontId="12" fillId="0" borderId="0" xfId="0" applyFont="1" applyAlignment="1" applyProtection="1">
      <alignment horizontal="center" vertical="top"/>
    </xf>
    <xf numFmtId="4" fontId="12" fillId="0" borderId="0" xfId="0" applyNumberFormat="1" applyFont="1" applyAlignment="1" applyProtection="1">
      <alignment horizontal="center" vertical="top"/>
    </xf>
    <xf numFmtId="0" fontId="0" fillId="0" borderId="0" xfId="0" applyProtection="1">
      <alignment vertical="center"/>
    </xf>
    <xf numFmtId="0" fontId="12" fillId="0" borderId="0" xfId="0" applyFont="1" applyAlignment="1" applyProtection="1">
      <alignment horizontal="right" vertical="top"/>
    </xf>
    <xf numFmtId="0" fontId="20" fillId="0" borderId="0" xfId="0" applyFont="1" applyAlignment="1" applyProtection="1">
      <alignment horizontal="right" vertical="top"/>
    </xf>
    <xf numFmtId="0" fontId="20" fillId="0" borderId="0" xfId="0" applyFont="1" applyAlignment="1" applyProtection="1">
      <alignment horizontal="left" vertical="top"/>
    </xf>
    <xf numFmtId="0" fontId="20" fillId="0" borderId="0" xfId="0" applyFont="1" applyAlignment="1" applyProtection="1">
      <alignment horizontal="center" vertical="top"/>
    </xf>
    <xf numFmtId="4" fontId="20" fillId="0" borderId="0" xfId="0" applyNumberFormat="1" applyFont="1" applyAlignment="1" applyProtection="1">
      <alignment horizontal="center" vertical="top"/>
    </xf>
    <xf numFmtId="0" fontId="21" fillId="0" borderId="0" xfId="0" applyFont="1" applyAlignment="1" applyProtection="1">
      <alignment vertical="top"/>
    </xf>
    <xf numFmtId="0" fontId="21" fillId="0" borderId="0" xfId="0" applyFont="1" applyAlignment="1" applyProtection="1">
      <alignment horizontal="left" vertical="top"/>
    </xf>
    <xf numFmtId="0" fontId="22" fillId="0" borderId="0" xfId="0" applyFont="1" applyAlignment="1" applyProtection="1">
      <alignment horizontal="center" vertical="top"/>
    </xf>
    <xf numFmtId="4" fontId="22" fillId="0" borderId="0" xfId="0" applyNumberFormat="1" applyFont="1" applyAlignment="1" applyProtection="1">
      <alignment horizontal="center" vertical="top"/>
    </xf>
    <xf numFmtId="0" fontId="22" fillId="0" borderId="0" xfId="0" applyFont="1" applyAlignment="1" applyProtection="1">
      <alignment horizontal="right" vertical="top"/>
    </xf>
    <xf numFmtId="0" fontId="22" fillId="0" borderId="0" xfId="0" applyFont="1" applyAlignment="1" applyProtection="1">
      <alignment horizontal="left" vertical="top"/>
    </xf>
    <xf numFmtId="0" fontId="21" fillId="0" borderId="0" xfId="0" applyFont="1" applyAlignment="1" applyProtection="1">
      <alignment horizontal="center" vertical="top"/>
    </xf>
    <xf numFmtId="4" fontId="21" fillId="0" borderId="0" xfId="0" applyNumberFormat="1" applyFont="1" applyAlignment="1" applyProtection="1">
      <alignment horizontal="center" vertical="top"/>
    </xf>
    <xf numFmtId="0" fontId="21" fillId="0" borderId="0" xfId="0" applyFont="1" applyAlignment="1" applyProtection="1">
      <alignment horizontal="right" vertical="top"/>
    </xf>
    <xf numFmtId="0" fontId="23" fillId="3" borderId="0" xfId="0" applyFont="1" applyFill="1" applyAlignment="1" applyProtection="1">
      <alignment horizontal="right" vertical="top"/>
    </xf>
    <xf numFmtId="0" fontId="23" fillId="3" borderId="0" xfId="0" applyFont="1" applyFill="1" applyAlignment="1" applyProtection="1">
      <alignment horizontal="left" vertical="top"/>
    </xf>
    <xf numFmtId="0" fontId="23" fillId="3" borderId="1" xfId="0" applyFont="1" applyFill="1" applyBorder="1" applyAlignment="1" applyProtection="1">
      <alignment horizontal="center" vertical="top"/>
    </xf>
    <xf numFmtId="4" fontId="23" fillId="3" borderId="1" xfId="0" applyNumberFormat="1" applyFont="1" applyFill="1" applyBorder="1" applyAlignment="1" applyProtection="1">
      <alignment horizontal="center" vertical="top"/>
    </xf>
    <xf numFmtId="0" fontId="37" fillId="0" borderId="3" xfId="0" applyFont="1" applyBorder="1" applyAlignment="1" applyProtection="1">
      <alignment horizontal="left" vertical="top" wrapText="1"/>
    </xf>
    <xf numFmtId="49" fontId="19" fillId="0" borderId="2" xfId="0" applyNumberFormat="1" applyFont="1" applyBorder="1" applyAlignment="1" applyProtection="1">
      <alignment horizontal="right" vertical="top"/>
    </xf>
    <xf numFmtId="49" fontId="19" fillId="0" borderId="2" xfId="0" applyNumberFormat="1" applyFont="1" applyBorder="1" applyAlignment="1" applyProtection="1">
      <alignment horizontal="left" vertical="top"/>
    </xf>
    <xf numFmtId="0" fontId="57" fillId="0" borderId="2" xfId="0" applyFont="1" applyBorder="1" applyAlignment="1" applyProtection="1">
      <alignment horizontal="left" vertical="top"/>
    </xf>
    <xf numFmtId="0" fontId="24" fillId="0" borderId="2" xfId="0" applyFont="1" applyBorder="1" applyAlignment="1" applyProtection="1">
      <alignment horizontal="center" vertical="top"/>
    </xf>
    <xf numFmtId="3" fontId="24" fillId="0" borderId="2" xfId="0" applyNumberFormat="1" applyFont="1" applyBorder="1" applyAlignment="1" applyProtection="1">
      <alignment horizontal="center" vertical="top"/>
    </xf>
    <xf numFmtId="4" fontId="24" fillId="0" borderId="2" xfId="0" applyNumberFormat="1" applyFont="1" applyBorder="1" applyAlignment="1" applyProtection="1">
      <alignment horizontal="center" vertical="top"/>
    </xf>
    <xf numFmtId="49" fontId="30" fillId="0" borderId="0" xfId="0" applyNumberFormat="1" applyFont="1" applyAlignment="1" applyProtection="1">
      <alignment horizontal="right" vertical="top"/>
    </xf>
    <xf numFmtId="0" fontId="30" fillId="0" borderId="0" xfId="0" applyFont="1" applyAlignment="1" applyProtection="1">
      <alignment horizontal="left" vertical="top"/>
    </xf>
    <xf numFmtId="49" fontId="31" fillId="0" borderId="0" xfId="0" applyNumberFormat="1" applyFont="1" applyAlignment="1" applyProtection="1">
      <alignment vertical="top" wrapText="1"/>
    </xf>
    <xf numFmtId="0" fontId="3" fillId="0" borderId="0" xfId="0" applyFont="1" applyAlignment="1" applyProtection="1">
      <alignment horizontal="center" vertical="center"/>
    </xf>
    <xf numFmtId="0" fontId="0" fillId="0" borderId="0" xfId="0" applyAlignment="1" applyProtection="1">
      <alignment horizontal="center" vertical="center"/>
    </xf>
    <xf numFmtId="4" fontId="0" fillId="0" borderId="0" xfId="0" applyNumberFormat="1" applyAlignment="1" applyProtection="1">
      <alignment horizontal="center" vertical="center"/>
    </xf>
    <xf numFmtId="0" fontId="3" fillId="0" borderId="0" xfId="0" applyFont="1" applyAlignment="1" applyProtection="1">
      <alignment horizontal="right" vertical="center"/>
    </xf>
    <xf numFmtId="0" fontId="0" fillId="0" borderId="0" xfId="0" applyAlignment="1" applyProtection="1">
      <alignment horizontal="left" vertical="center"/>
    </xf>
    <xf numFmtId="1" fontId="32" fillId="0" borderId="0" xfId="0" applyNumberFormat="1" applyFont="1" applyAlignment="1" applyProtection="1">
      <alignment horizontal="center" vertical="top"/>
    </xf>
    <xf numFmtId="3" fontId="34" fillId="0" borderId="0" xfId="0" applyNumberFormat="1" applyFont="1" applyAlignment="1" applyProtection="1">
      <alignment horizontal="center" vertical="top"/>
    </xf>
    <xf numFmtId="1" fontId="33" fillId="0" borderId="0" xfId="0" applyNumberFormat="1" applyFont="1" applyAlignment="1" applyProtection="1">
      <alignment horizontal="center" vertical="top"/>
    </xf>
    <xf numFmtId="3" fontId="35" fillId="0" borderId="0" xfId="0" applyNumberFormat="1" applyFont="1" applyAlignment="1" applyProtection="1">
      <alignment horizontal="center" vertical="top"/>
    </xf>
    <xf numFmtId="49" fontId="29" fillId="0" borderId="0" xfId="0" applyNumberFormat="1" applyFont="1" applyAlignment="1" applyProtection="1">
      <alignment horizontal="center" vertical="top" wrapText="1"/>
    </xf>
    <xf numFmtId="0" fontId="29" fillId="0" borderId="0" xfId="0" applyNumberFormat="1" applyFont="1" applyAlignment="1" applyProtection="1">
      <alignment horizontal="center" vertical="top" wrapText="1"/>
    </xf>
    <xf numFmtId="0" fontId="3" fillId="0" borderId="0" xfId="0" applyFont="1" applyProtection="1">
      <alignment vertical="center"/>
    </xf>
    <xf numFmtId="0" fontId="58" fillId="0" borderId="0" xfId="0" applyFont="1" applyAlignment="1" applyProtection="1">
      <alignment horizontal="center" vertical="center"/>
    </xf>
    <xf numFmtId="0" fontId="58" fillId="0" borderId="0" xfId="0" applyFont="1" applyProtection="1">
      <alignment vertical="center"/>
    </xf>
    <xf numFmtId="49" fontId="31" fillId="0" borderId="0" xfId="0" applyNumberFormat="1" applyFont="1" applyAlignment="1" applyProtection="1">
      <alignment vertical="center" wrapText="1"/>
    </xf>
    <xf numFmtId="0" fontId="0" fillId="0" borderId="0" xfId="0" applyAlignment="1" applyProtection="1">
      <alignment horizontal="right" vertical="center"/>
    </xf>
    <xf numFmtId="0" fontId="1" fillId="0" borderId="0" xfId="0" applyFont="1" applyProtection="1">
      <alignment vertical="center"/>
    </xf>
    <xf numFmtId="0" fontId="1" fillId="0" borderId="0" xfId="0" applyFont="1" applyAlignment="1" applyProtection="1">
      <alignment horizontal="center" vertical="center"/>
    </xf>
    <xf numFmtId="0" fontId="0" fillId="0" borderId="1" xfId="0" applyBorder="1" applyAlignment="1" applyProtection="1">
      <alignment horizontal="right" vertical="center"/>
    </xf>
    <xf numFmtId="0" fontId="0" fillId="0" borderId="1" xfId="0" applyBorder="1" applyAlignment="1" applyProtection="1">
      <alignment horizontal="left" vertical="center"/>
    </xf>
    <xf numFmtId="0" fontId="0" fillId="0" borderId="1" xfId="0" applyBorder="1" applyProtection="1">
      <alignment vertical="center"/>
    </xf>
    <xf numFmtId="0" fontId="3" fillId="0" borderId="1" xfId="0" applyFont="1" applyBorder="1" applyAlignment="1" applyProtection="1">
      <alignment horizontal="center" vertical="center"/>
    </xf>
    <xf numFmtId="0" fontId="0" fillId="0" borderId="1" xfId="0" applyBorder="1" applyAlignment="1" applyProtection="1">
      <alignment horizontal="center" vertical="center"/>
    </xf>
    <xf numFmtId="4" fontId="0" fillId="0" borderId="1" xfId="0" applyNumberFormat="1" applyBorder="1" applyAlignment="1" applyProtection="1">
      <alignment horizontal="center" vertical="center"/>
    </xf>
    <xf numFmtId="0" fontId="0" fillId="0" borderId="1" xfId="0" applyBorder="1" applyAlignment="1" applyProtection="1">
      <alignment horizontal="right" vertical="top"/>
    </xf>
    <xf numFmtId="0" fontId="0" fillId="0" borderId="1" xfId="0" applyBorder="1" applyAlignment="1" applyProtection="1">
      <alignment horizontal="left" vertical="top"/>
    </xf>
    <xf numFmtId="0" fontId="57" fillId="0" borderId="1" xfId="0" applyFont="1" applyBorder="1" applyAlignment="1" applyProtection="1">
      <alignment horizontal="left" vertical="top" wrapText="1"/>
    </xf>
    <xf numFmtId="4" fontId="26" fillId="0" borderId="1" xfId="0" applyNumberFormat="1" applyFont="1" applyBorder="1" applyAlignment="1" applyProtection="1">
      <alignment horizontal="center" vertical="center"/>
    </xf>
    <xf numFmtId="4" fontId="0" fillId="0" borderId="0" xfId="0" applyNumberFormat="1" applyAlignment="1" applyProtection="1">
      <alignment horizontal="center" vertical="center"/>
      <protection locked="0"/>
    </xf>
    <xf numFmtId="4" fontId="0" fillId="0" borderId="1" xfId="0" applyNumberFormat="1" applyBorder="1" applyAlignment="1" applyProtection="1">
      <alignment horizontal="center" vertical="center"/>
      <protection locked="0"/>
    </xf>
    <xf numFmtId="0" fontId="23" fillId="3" borderId="0" xfId="0" applyFont="1" applyFill="1" applyAlignment="1" applyProtection="1">
      <alignment horizontal="center" vertical="top"/>
    </xf>
    <xf numFmtId="4" fontId="23" fillId="3" borderId="0" xfId="0" applyNumberFormat="1" applyFont="1" applyFill="1" applyAlignment="1" applyProtection="1">
      <alignment horizontal="center" vertical="top" wrapText="1"/>
    </xf>
    <xf numFmtId="4" fontId="23" fillId="3" borderId="0" xfId="0" applyNumberFormat="1" applyFont="1" applyFill="1" applyAlignment="1" applyProtection="1">
      <alignment horizontal="center" vertical="top"/>
    </xf>
    <xf numFmtId="0" fontId="0" fillId="0" borderId="0" xfId="0" applyAlignment="1" applyProtection="1">
      <alignment horizontal="right" vertical="top"/>
    </xf>
    <xf numFmtId="0" fontId="0" fillId="0" borderId="0" xfId="0" applyAlignment="1" applyProtection="1">
      <alignment horizontal="left" vertical="top"/>
    </xf>
    <xf numFmtId="0" fontId="5" fillId="0" borderId="0" xfId="0" applyFont="1" applyAlignment="1" applyProtection="1">
      <alignment horizontal="right" vertical="top"/>
    </xf>
    <xf numFmtId="0" fontId="5" fillId="0" borderId="0" xfId="0" applyFont="1" applyAlignment="1" applyProtection="1">
      <alignment horizontal="center" vertical="center"/>
    </xf>
    <xf numFmtId="0" fontId="0" fillId="0" borderId="0" xfId="0" applyBorder="1" applyAlignment="1" applyProtection="1">
      <alignment horizontal="right" vertical="top"/>
    </xf>
    <xf numFmtId="0" fontId="0" fillId="0" borderId="0" xfId="0" applyBorder="1" applyAlignment="1" applyProtection="1">
      <alignment horizontal="left" vertical="top"/>
    </xf>
    <xf numFmtId="0" fontId="37" fillId="0" borderId="0" xfId="0" applyFont="1" applyBorder="1" applyAlignment="1" applyProtection="1">
      <alignment horizontal="left" vertical="top" wrapText="1"/>
    </xf>
    <xf numFmtId="0" fontId="5" fillId="0" borderId="0" xfId="0" applyFont="1" applyBorder="1" applyAlignment="1" applyProtection="1">
      <alignment horizontal="center" vertical="center"/>
    </xf>
    <xf numFmtId="0" fontId="0" fillId="0" borderId="0" xfId="0" applyBorder="1" applyAlignment="1" applyProtection="1">
      <alignment horizontal="center" vertical="center"/>
    </xf>
    <xf numFmtId="4" fontId="0" fillId="0" borderId="0" xfId="0" applyNumberFormat="1" applyBorder="1" applyAlignment="1" applyProtection="1">
      <alignment horizontal="center" vertical="center"/>
    </xf>
    <xf numFmtId="0" fontId="3" fillId="0" borderId="0" xfId="0" applyFont="1" applyBorder="1" applyAlignment="1" applyProtection="1">
      <alignment horizontal="center" vertical="center"/>
    </xf>
    <xf numFmtId="0" fontId="79" fillId="0" borderId="0" xfId="0" applyFont="1" applyBorder="1" applyAlignment="1" applyProtection="1">
      <alignment horizontal="center" vertical="center"/>
    </xf>
    <xf numFmtId="49" fontId="21" fillId="0" borderId="0" xfId="0" applyNumberFormat="1" applyFont="1" applyAlignment="1" applyProtection="1">
      <alignment horizontal="right" vertical="top"/>
    </xf>
    <xf numFmtId="49" fontId="21" fillId="0" borderId="0" xfId="0" applyNumberFormat="1" applyFont="1" applyBorder="1" applyAlignment="1" applyProtection="1">
      <alignment horizontal="right" vertical="top"/>
    </xf>
    <xf numFmtId="49" fontId="21" fillId="0" borderId="1" xfId="0" applyNumberFormat="1" applyFont="1" applyBorder="1" applyAlignment="1" applyProtection="1">
      <alignment horizontal="right" vertical="top"/>
    </xf>
    <xf numFmtId="0" fontId="37" fillId="0" borderId="1" xfId="0" applyFont="1" applyBorder="1" applyAlignment="1" applyProtection="1">
      <alignment horizontal="left" vertical="top" wrapText="1"/>
    </xf>
    <xf numFmtId="0" fontId="0" fillId="0" borderId="0" xfId="0" applyFill="1" applyAlignment="1" applyProtection="1">
      <alignment vertical="center"/>
    </xf>
    <xf numFmtId="0" fontId="0" fillId="0" borderId="1" xfId="0" applyFill="1" applyBorder="1" applyAlignment="1" applyProtection="1">
      <alignment vertical="center"/>
    </xf>
    <xf numFmtId="0" fontId="0" fillId="0" borderId="0" xfId="0" applyFill="1" applyBorder="1" applyAlignment="1" applyProtection="1">
      <alignment vertical="center"/>
    </xf>
    <xf numFmtId="0" fontId="0" fillId="0" borderId="0" xfId="0" applyFill="1" applyAlignment="1" applyProtection="1">
      <alignment horizontal="right" vertical="top"/>
    </xf>
    <xf numFmtId="0" fontId="0" fillId="0" borderId="0" xfId="0" applyFill="1" applyAlignment="1" applyProtection="1">
      <alignment horizontal="left" vertical="top"/>
    </xf>
    <xf numFmtId="0" fontId="0" fillId="0" borderId="0" xfId="0" applyFill="1" applyAlignment="1" applyProtection="1">
      <alignment horizontal="center" vertical="center"/>
    </xf>
    <xf numFmtId="4" fontId="0" fillId="0" borderId="0" xfId="0" applyNumberFormat="1" applyFill="1" applyAlignment="1" applyProtection="1">
      <alignment horizontal="center" vertical="center"/>
    </xf>
    <xf numFmtId="0" fontId="0" fillId="2" borderId="0" xfId="0" applyFill="1" applyAlignment="1" applyProtection="1">
      <alignment horizontal="right" vertical="top"/>
    </xf>
    <xf numFmtId="0" fontId="0" fillId="2" borderId="0" xfId="0" applyFill="1" applyAlignment="1" applyProtection="1">
      <alignment horizontal="left" vertical="top"/>
    </xf>
    <xf numFmtId="0" fontId="0" fillId="2" borderId="0" xfId="0" applyFill="1" applyAlignment="1" applyProtection="1">
      <alignment horizontal="center" vertical="center"/>
    </xf>
    <xf numFmtId="0" fontId="0" fillId="0" borderId="0" xfId="0" applyFill="1" applyProtection="1">
      <alignment vertical="center"/>
    </xf>
    <xf numFmtId="4" fontId="0" fillId="0" borderId="0" xfId="0" applyNumberFormat="1" applyBorder="1" applyAlignment="1" applyProtection="1">
      <alignment horizontal="center" vertical="center"/>
      <protection locked="0"/>
    </xf>
    <xf numFmtId="4" fontId="0" fillId="0" borderId="0" xfId="0" applyNumberFormat="1" applyFill="1" applyAlignment="1" applyProtection="1">
      <alignment horizontal="center" vertical="center"/>
      <protection locked="0"/>
    </xf>
    <xf numFmtId="4" fontId="0" fillId="2" borderId="0" xfId="0" applyNumberFormat="1" applyFill="1" applyAlignment="1" applyProtection="1">
      <alignment horizontal="center" vertical="center"/>
      <protection locked="0"/>
    </xf>
    <xf numFmtId="4" fontId="6" fillId="0" borderId="0" xfId="0" applyNumberFormat="1" applyFont="1" applyFill="1" applyAlignment="1" applyProtection="1">
      <alignment horizontal="center" vertical="center"/>
      <protection locked="0"/>
    </xf>
    <xf numFmtId="1" fontId="28" fillId="0" borderId="0" xfId="0" applyNumberFormat="1" applyFont="1" applyAlignment="1" applyProtection="1">
      <alignment horizontal="center" vertical="top"/>
    </xf>
    <xf numFmtId="0" fontId="12" fillId="0" borderId="0" xfId="0" applyFont="1" applyAlignment="1" applyProtection="1"/>
    <xf numFmtId="0" fontId="12" fillId="0" borderId="0" xfId="0" applyFont="1" applyAlignment="1" applyProtection="1">
      <alignment horizontal="center"/>
    </xf>
    <xf numFmtId="4" fontId="12" fillId="0" borderId="0" xfId="0" applyNumberFormat="1" applyFont="1" applyAlignment="1" applyProtection="1">
      <alignment horizontal="center"/>
    </xf>
    <xf numFmtId="0" fontId="20" fillId="0" borderId="0" xfId="0" applyFont="1" applyAlignment="1" applyProtection="1"/>
    <xf numFmtId="0" fontId="20" fillId="0" borderId="0" xfId="0" applyFont="1" applyAlignment="1" applyProtection="1">
      <alignment horizontal="center"/>
    </xf>
    <xf numFmtId="4" fontId="20" fillId="0" borderId="0" xfId="0" applyNumberFormat="1" applyFont="1" applyAlignment="1" applyProtection="1">
      <alignment horizontal="center"/>
    </xf>
    <xf numFmtId="49" fontId="22" fillId="0" borderId="0" xfId="0" applyNumberFormat="1" applyFont="1" applyAlignment="1" applyProtection="1">
      <alignment horizontal="left" vertical="top"/>
    </xf>
    <xf numFmtId="0" fontId="22" fillId="0" borderId="0" xfId="0" applyFont="1" applyAlignment="1" applyProtection="1"/>
    <xf numFmtId="0" fontId="22" fillId="0" borderId="0" xfId="0" applyFont="1" applyAlignment="1" applyProtection="1">
      <alignment horizontal="center"/>
    </xf>
    <xf numFmtId="4" fontId="22" fillId="0" borderId="0" xfId="0" applyNumberFormat="1" applyFont="1" applyAlignment="1" applyProtection="1">
      <alignment horizontal="center"/>
    </xf>
    <xf numFmtId="0" fontId="22" fillId="0" borderId="0" xfId="0" applyFont="1" applyAlignment="1" applyProtection="1">
      <alignment vertical="top"/>
    </xf>
    <xf numFmtId="0" fontId="21" fillId="0" borderId="0" xfId="0" applyFont="1" applyAlignment="1" applyProtection="1">
      <alignment vertical="top" wrapText="1"/>
    </xf>
    <xf numFmtId="0" fontId="21" fillId="0" borderId="0" xfId="0" applyFont="1" applyAlignment="1" applyProtection="1"/>
    <xf numFmtId="4" fontId="21" fillId="0" borderId="0" xfId="0" applyNumberFormat="1" applyFont="1" applyAlignment="1" applyProtection="1">
      <alignment horizontal="center"/>
    </xf>
    <xf numFmtId="0" fontId="23" fillId="3" borderId="0" xfId="0" applyFont="1" applyFill="1" applyAlignment="1" applyProtection="1">
      <alignment vertical="top"/>
    </xf>
    <xf numFmtId="49" fontId="23" fillId="3" borderId="0" xfId="0" applyNumberFormat="1" applyFont="1" applyFill="1" applyAlignment="1" applyProtection="1">
      <alignment horizontal="left" vertical="top" wrapText="1"/>
    </xf>
    <xf numFmtId="0" fontId="23" fillId="3" borderId="0" xfId="0" applyFont="1" applyFill="1" applyAlignment="1" applyProtection="1"/>
    <xf numFmtId="0" fontId="23" fillId="3" borderId="0" xfId="0" applyFont="1" applyFill="1" applyAlignment="1" applyProtection="1">
      <alignment horizontal="center"/>
    </xf>
    <xf numFmtId="4" fontId="23" fillId="3" borderId="0" xfId="0" applyNumberFormat="1" applyFont="1" applyFill="1" applyAlignment="1" applyProtection="1">
      <alignment horizontal="center"/>
    </xf>
    <xf numFmtId="49" fontId="21" fillId="0" borderId="0" xfId="0" applyNumberFormat="1" applyFont="1" applyAlignment="1" applyProtection="1">
      <alignment horizontal="left" vertical="top" wrapText="1"/>
    </xf>
    <xf numFmtId="0" fontId="21" fillId="0" borderId="0" xfId="0" applyFont="1" applyAlignment="1" applyProtection="1">
      <alignment horizontal="center"/>
    </xf>
    <xf numFmtId="49" fontId="19" fillId="0" borderId="2" xfId="0" applyNumberFormat="1" applyFont="1" applyBorder="1" applyAlignment="1" applyProtection="1">
      <alignment vertical="top"/>
    </xf>
    <xf numFmtId="0" fontId="19" fillId="0" borderId="2" xfId="0" applyFont="1" applyBorder="1" applyAlignment="1" applyProtection="1">
      <alignment vertical="top" wrapText="1"/>
    </xf>
    <xf numFmtId="0" fontId="24" fillId="0" borderId="2" xfId="0" applyFont="1" applyBorder="1" applyAlignment="1" applyProtection="1"/>
    <xf numFmtId="3" fontId="24" fillId="0" borderId="2" xfId="0" applyNumberFormat="1" applyFont="1" applyBorder="1" applyAlignment="1" applyProtection="1">
      <alignment horizontal="center"/>
    </xf>
    <xf numFmtId="4" fontId="24" fillId="0" borderId="2" xfId="0" applyNumberFormat="1" applyFont="1" applyBorder="1" applyAlignment="1" applyProtection="1">
      <alignment horizontal="center"/>
    </xf>
    <xf numFmtId="49" fontId="29" fillId="0" borderId="0" xfId="0" applyNumberFormat="1" applyFont="1" applyAlignment="1" applyProtection="1">
      <alignment vertical="top" wrapText="1"/>
    </xf>
    <xf numFmtId="0" fontId="14" fillId="0" borderId="0" xfId="0" applyFont="1" applyAlignment="1" applyProtection="1"/>
    <xf numFmtId="3" fontId="14" fillId="0" borderId="0" xfId="0" applyNumberFormat="1" applyFont="1" applyAlignment="1" applyProtection="1"/>
    <xf numFmtId="4" fontId="14" fillId="0" borderId="0" xfId="0" applyNumberFormat="1" applyFont="1" applyAlignment="1" applyProtection="1">
      <alignment horizontal="center"/>
    </xf>
    <xf numFmtId="1" fontId="32" fillId="0" borderId="0" xfId="0" applyNumberFormat="1" applyFont="1" applyAlignment="1" applyProtection="1">
      <alignment horizontal="center"/>
    </xf>
    <xf numFmtId="3" fontId="34" fillId="0" borderId="0" xfId="0" applyNumberFormat="1" applyFont="1" applyAlignment="1" applyProtection="1">
      <alignment horizontal="center"/>
    </xf>
    <xf numFmtId="4" fontId="0" fillId="0" borderId="0" xfId="0" applyNumberFormat="1" applyAlignment="1" applyProtection="1">
      <alignment horizontal="center"/>
    </xf>
    <xf numFmtId="1" fontId="33" fillId="0" borderId="0" xfId="0" applyNumberFormat="1" applyFont="1" applyAlignment="1" applyProtection="1">
      <alignment horizontal="center"/>
    </xf>
    <xf numFmtId="3" fontId="35" fillId="0" borderId="0" xfId="0" applyNumberFormat="1" applyFont="1" applyAlignment="1" applyProtection="1">
      <alignment horizontal="center"/>
    </xf>
    <xf numFmtId="49" fontId="29" fillId="0" borderId="0" xfId="0" applyNumberFormat="1" applyFont="1" applyAlignment="1" applyProtection="1">
      <alignment horizontal="center" wrapText="1"/>
    </xf>
    <xf numFmtId="0" fontId="29" fillId="0" borderId="0" xfId="0" applyNumberFormat="1" applyFont="1" applyAlignment="1" applyProtection="1">
      <alignment horizontal="center" wrapText="1"/>
    </xf>
    <xf numFmtId="49" fontId="21" fillId="0" borderId="0" xfId="0" applyNumberFormat="1" applyFont="1" applyAlignment="1" applyProtection="1">
      <alignment horizontal="left" vertical="top"/>
    </xf>
    <xf numFmtId="1" fontId="35" fillId="0" borderId="0" xfId="0" applyNumberFormat="1" applyFont="1" applyAlignment="1" applyProtection="1">
      <alignment horizontal="center"/>
    </xf>
    <xf numFmtId="0" fontId="24" fillId="0" borderId="0" xfId="0" applyFont="1" applyAlignment="1" applyProtection="1"/>
    <xf numFmtId="0" fontId="37" fillId="0" borderId="0" xfId="0" quotePrefix="1" applyFont="1" applyAlignment="1" applyProtection="1">
      <alignment horizontal="left" vertical="top" wrapText="1"/>
    </xf>
    <xf numFmtId="0" fontId="18" fillId="0" borderId="0" xfId="0" applyFont="1" applyAlignment="1" applyProtection="1">
      <alignment vertical="top" wrapText="1"/>
    </xf>
    <xf numFmtId="0" fontId="18" fillId="0" borderId="0" xfId="0" applyFont="1" applyAlignment="1" applyProtection="1"/>
    <xf numFmtId="0" fontId="45" fillId="0" borderId="0" xfId="0" quotePrefix="1" applyFont="1" applyAlignment="1" applyProtection="1">
      <alignment horizontal="left" vertical="top" wrapText="1"/>
    </xf>
    <xf numFmtId="49" fontId="29" fillId="0" borderId="0" xfId="0" applyNumberFormat="1" applyFont="1" applyAlignment="1" applyProtection="1">
      <alignment horizontal="right" vertical="top" wrapText="1"/>
    </xf>
    <xf numFmtId="49" fontId="18" fillId="0" borderId="0" xfId="0" applyNumberFormat="1" applyFont="1" applyAlignment="1" applyProtection="1">
      <alignment vertical="top" wrapText="1"/>
    </xf>
    <xf numFmtId="0" fontId="39" fillId="0" borderId="0" xfId="9" applyAlignment="1" applyProtection="1">
      <alignment horizontal="left" vertical="top" wrapText="1"/>
    </xf>
    <xf numFmtId="49" fontId="29" fillId="0" borderId="0" xfId="0" applyNumberFormat="1" applyFont="1" applyFill="1" applyAlignment="1" applyProtection="1">
      <alignment horizontal="right" vertical="top" wrapText="1"/>
    </xf>
    <xf numFmtId="49" fontId="29" fillId="0" borderId="0" xfId="0" applyNumberFormat="1" applyFont="1" applyFill="1" applyAlignment="1" applyProtection="1">
      <alignment vertical="top" wrapText="1"/>
    </xf>
    <xf numFmtId="0" fontId="18" fillId="0" borderId="0" xfId="0" applyFont="1" applyFill="1" applyAlignment="1" applyProtection="1">
      <alignment vertical="top" wrapText="1"/>
    </xf>
    <xf numFmtId="1" fontId="35" fillId="0" borderId="0" xfId="0" applyNumberFormat="1" applyFont="1" applyFill="1" applyAlignment="1" applyProtection="1">
      <alignment horizontal="center"/>
    </xf>
    <xf numFmtId="3" fontId="35" fillId="0" borderId="0" xfId="0" applyNumberFormat="1" applyFont="1" applyFill="1" applyAlignment="1" applyProtection="1">
      <alignment horizontal="center"/>
    </xf>
    <xf numFmtId="4" fontId="0" fillId="0" borderId="0" xfId="0" applyNumberFormat="1" applyFill="1" applyAlignment="1" applyProtection="1">
      <alignment horizontal="center"/>
    </xf>
    <xf numFmtId="49" fontId="29" fillId="0" borderId="0" xfId="0" applyNumberFormat="1" applyFont="1" applyBorder="1" applyAlignment="1" applyProtection="1">
      <alignment horizontal="right" vertical="top" wrapText="1"/>
    </xf>
    <xf numFmtId="49" fontId="29" fillId="0" borderId="0" xfId="0" applyNumberFormat="1" applyFont="1" applyBorder="1" applyAlignment="1" applyProtection="1">
      <alignment vertical="top" wrapText="1"/>
    </xf>
    <xf numFmtId="0" fontId="1" fillId="0" borderId="0" xfId="0" applyFont="1" applyAlignment="1" applyProtection="1">
      <alignment horizontal="center"/>
    </xf>
    <xf numFmtId="0" fontId="0" fillId="0" borderId="0" xfId="0" applyAlignment="1" applyProtection="1">
      <alignment horizontal="center"/>
    </xf>
    <xf numFmtId="0" fontId="18" fillId="0" borderId="0" xfId="0" applyFont="1" applyBorder="1" applyAlignment="1" applyProtection="1">
      <alignment vertical="top" wrapText="1"/>
    </xf>
    <xf numFmtId="1" fontId="35" fillId="0" borderId="0" xfId="0" applyNumberFormat="1" applyFont="1" applyBorder="1" applyAlignment="1" applyProtection="1">
      <alignment horizontal="center"/>
    </xf>
    <xf numFmtId="3" fontId="35" fillId="0" borderId="0" xfId="0" applyNumberFormat="1" applyFont="1" applyBorder="1" applyAlignment="1" applyProtection="1">
      <alignment horizontal="center"/>
    </xf>
    <xf numFmtId="0" fontId="51" fillId="0" borderId="0" xfId="0" applyFont="1" applyAlignment="1" applyProtection="1">
      <alignment wrapText="1"/>
    </xf>
    <xf numFmtId="4" fontId="0" fillId="0" borderId="0" xfId="0" applyNumberFormat="1" applyBorder="1" applyAlignment="1" applyProtection="1">
      <alignment horizontal="center"/>
    </xf>
    <xf numFmtId="0" fontId="0" fillId="0" borderId="0" xfId="0" applyBorder="1" applyProtection="1">
      <alignment vertical="center"/>
    </xf>
    <xf numFmtId="0" fontId="21" fillId="0" borderId="0" xfId="0" applyFont="1" applyBorder="1" applyAlignment="1" applyProtection="1">
      <alignment horizontal="left" vertical="top"/>
    </xf>
    <xf numFmtId="0" fontId="3" fillId="0" borderId="0" xfId="0" applyFont="1" applyAlignment="1" applyProtection="1">
      <alignment horizontal="center"/>
    </xf>
    <xf numFmtId="0" fontId="21" fillId="0" borderId="1" xfId="0" applyFont="1" applyBorder="1" applyAlignment="1" applyProtection="1">
      <alignment horizontal="left" vertical="top"/>
    </xf>
    <xf numFmtId="0" fontId="51" fillId="0" borderId="1" xfId="0" applyFont="1" applyBorder="1" applyAlignment="1" applyProtection="1">
      <alignment wrapText="1"/>
    </xf>
    <xf numFmtId="0" fontId="3" fillId="0" borderId="1" xfId="0" applyFont="1" applyBorder="1" applyAlignment="1" applyProtection="1">
      <alignment horizontal="center"/>
    </xf>
    <xf numFmtId="0" fontId="0" fillId="0" borderId="1" xfId="0" applyBorder="1" applyAlignment="1" applyProtection="1">
      <alignment horizontal="center"/>
    </xf>
    <xf numFmtId="4" fontId="0" fillId="0" borderId="1" xfId="0" applyNumberFormat="1" applyBorder="1" applyAlignment="1" applyProtection="1">
      <alignment horizontal="center"/>
    </xf>
    <xf numFmtId="0" fontId="0" fillId="0" borderId="0" xfId="0" applyAlignment="1" applyProtection="1"/>
    <xf numFmtId="0" fontId="50" fillId="0" borderId="0" xfId="0" applyFont="1" applyAlignment="1" applyProtection="1"/>
    <xf numFmtId="0" fontId="26" fillId="0" borderId="1" xfId="0" applyFont="1" applyBorder="1" applyProtection="1">
      <alignment vertical="center"/>
    </xf>
    <xf numFmtId="0" fontId="0" fillId="0" borderId="1" xfId="0" applyBorder="1" applyAlignment="1" applyProtection="1"/>
    <xf numFmtId="0" fontId="50" fillId="0" borderId="1" xfId="0" applyFont="1" applyBorder="1" applyAlignment="1" applyProtection="1"/>
    <xf numFmtId="4" fontId="26" fillId="0" borderId="1" xfId="0" applyNumberFormat="1" applyFont="1" applyBorder="1" applyAlignment="1" applyProtection="1">
      <alignment horizontal="center"/>
    </xf>
    <xf numFmtId="4" fontId="0" fillId="0" borderId="0" xfId="0" applyNumberFormat="1" applyAlignment="1" applyProtection="1">
      <alignment horizontal="center"/>
      <protection locked="0"/>
    </xf>
    <xf numFmtId="4" fontId="0" fillId="0" borderId="0" xfId="0" applyNumberFormat="1" applyFill="1" applyAlignment="1" applyProtection="1">
      <alignment horizontal="center"/>
      <protection locked="0"/>
    </xf>
    <xf numFmtId="4" fontId="0" fillId="0" borderId="0" xfId="0" applyNumberFormat="1" applyBorder="1" applyAlignment="1" applyProtection="1">
      <alignment horizontal="center"/>
      <protection locked="0"/>
    </xf>
    <xf numFmtId="4" fontId="0" fillId="0" borderId="1" xfId="0" applyNumberFormat="1" applyBorder="1" applyAlignment="1" applyProtection="1">
      <alignment horizontal="center"/>
      <protection locked="0"/>
    </xf>
    <xf numFmtId="0" fontId="12" fillId="0" borderId="0" xfId="0" applyFont="1" applyAlignment="1" applyProtection="1">
      <alignment vertical="top"/>
    </xf>
    <xf numFmtId="1" fontId="28" fillId="0" borderId="0" xfId="0" applyNumberFormat="1" applyFont="1" applyAlignment="1" applyProtection="1">
      <alignment horizontal="center"/>
    </xf>
    <xf numFmtId="0" fontId="20" fillId="0" borderId="0" xfId="0" applyFont="1" applyAlignment="1" applyProtection="1">
      <alignment vertical="top"/>
    </xf>
    <xf numFmtId="1" fontId="40" fillId="0" borderId="0" xfId="0" applyNumberFormat="1" applyFont="1" applyAlignment="1" applyProtection="1">
      <alignment horizontal="center"/>
    </xf>
    <xf numFmtId="0" fontId="41" fillId="0" borderId="0" xfId="0" quotePrefix="1" applyFont="1" applyAlignment="1" applyProtection="1">
      <alignment vertical="top" wrapText="1"/>
    </xf>
    <xf numFmtId="0" fontId="41" fillId="0" borderId="0" xfId="0" quotePrefix="1" applyFont="1" applyAlignment="1" applyProtection="1">
      <alignment wrapText="1"/>
    </xf>
    <xf numFmtId="4" fontId="41" fillId="0" borderId="0" xfId="0" quotePrefix="1" applyNumberFormat="1" applyFont="1" applyAlignment="1" applyProtection="1">
      <alignment horizontal="center" vertical="top" wrapText="1"/>
    </xf>
    <xf numFmtId="1" fontId="34" fillId="0" borderId="0" xfId="0" applyNumberFormat="1" applyFont="1" applyAlignment="1" applyProtection="1">
      <alignment horizontal="center"/>
    </xf>
    <xf numFmtId="1" fontId="37" fillId="0" borderId="0" xfId="0" applyNumberFormat="1" applyFont="1" applyAlignment="1" applyProtection="1"/>
    <xf numFmtId="4" fontId="14" fillId="0" borderId="0" xfId="0" applyNumberFormat="1" applyFont="1" applyAlignment="1" applyProtection="1">
      <alignment horizontal="center" vertical="top"/>
    </xf>
    <xf numFmtId="0" fontId="43" fillId="0" borderId="0" xfId="0" quotePrefix="1" applyFont="1" applyAlignment="1" applyProtection="1">
      <alignment vertical="top" wrapText="1"/>
    </xf>
    <xf numFmtId="0" fontId="18" fillId="0" borderId="0" xfId="9" quotePrefix="1" applyFont="1" applyAlignment="1" applyProtection="1">
      <alignment horizontal="left" vertical="top" wrapText="1"/>
    </xf>
    <xf numFmtId="49" fontId="18" fillId="0" borderId="0" xfId="9" quotePrefix="1" applyNumberFormat="1" applyFont="1" applyAlignment="1" applyProtection="1">
      <alignment horizontal="left" vertical="top" wrapText="1"/>
    </xf>
    <xf numFmtId="49" fontId="18" fillId="0" borderId="0" xfId="9" quotePrefix="1" applyNumberFormat="1" applyFont="1" applyAlignment="1" applyProtection="1">
      <alignment horizontal="right" vertical="top" wrapText="1"/>
    </xf>
    <xf numFmtId="3" fontId="80" fillId="0" borderId="0" xfId="0" applyNumberFormat="1" applyFont="1" applyAlignment="1" applyProtection="1">
      <alignment horizontal="center"/>
    </xf>
    <xf numFmtId="0" fontId="21" fillId="0" borderId="0" xfId="0" applyNumberFormat="1" applyFont="1" applyAlignment="1" applyProtection="1">
      <alignment horizontal="left" vertical="top"/>
    </xf>
    <xf numFmtId="0" fontId="84" fillId="0" borderId="0" xfId="9" quotePrefix="1" applyFont="1" applyAlignment="1" applyProtection="1">
      <alignment horizontal="left" vertical="top" wrapText="1"/>
    </xf>
    <xf numFmtId="0" fontId="58" fillId="0" borderId="0" xfId="9" quotePrefix="1" applyFont="1" applyAlignment="1" applyProtection="1">
      <alignment horizontal="left" vertical="top" wrapText="1"/>
    </xf>
    <xf numFmtId="3" fontId="33" fillId="0" borderId="0" xfId="0" applyNumberFormat="1" applyFont="1" applyAlignment="1" applyProtection="1">
      <alignment horizontal="center"/>
    </xf>
    <xf numFmtId="4" fontId="6" fillId="0" borderId="0" xfId="0" applyNumberFormat="1" applyFont="1" applyAlignment="1" applyProtection="1">
      <alignment horizontal="center" vertical="center"/>
    </xf>
    <xf numFmtId="0" fontId="6" fillId="0" borderId="0" xfId="0" applyFont="1" applyProtection="1">
      <alignment vertical="center"/>
    </xf>
    <xf numFmtId="49" fontId="41" fillId="0" borderId="0" xfId="9" quotePrefix="1" applyNumberFormat="1" applyFont="1" applyAlignment="1" applyProtection="1">
      <alignment horizontal="left" vertical="top" wrapText="1"/>
    </xf>
    <xf numFmtId="49" fontId="18" fillId="0" borderId="0" xfId="9" quotePrefix="1" applyNumberFormat="1" applyFont="1" applyBorder="1" applyAlignment="1" applyProtection="1">
      <alignment horizontal="left" vertical="top" wrapText="1"/>
    </xf>
    <xf numFmtId="49" fontId="21" fillId="0" borderId="0" xfId="0" applyNumberFormat="1" applyFont="1" applyFill="1" applyAlignment="1" applyProtection="1">
      <alignment horizontal="right" vertical="top"/>
    </xf>
    <xf numFmtId="0" fontId="21" fillId="0" borderId="0" xfId="0" applyFont="1" applyFill="1" applyAlignment="1" applyProtection="1">
      <alignment horizontal="left" vertical="top"/>
    </xf>
    <xf numFmtId="49" fontId="18" fillId="0" borderId="0" xfId="9" quotePrefix="1" applyNumberFormat="1" applyFont="1" applyFill="1" applyAlignment="1" applyProtection="1">
      <alignment horizontal="left" vertical="top" wrapText="1"/>
    </xf>
    <xf numFmtId="4" fontId="6" fillId="0" borderId="0" xfId="0" applyNumberFormat="1" applyFont="1" applyAlignment="1" applyProtection="1">
      <alignment horizontal="center" vertical="center"/>
      <protection locked="0"/>
    </xf>
    <xf numFmtId="0" fontId="37" fillId="0" borderId="0" xfId="0" applyFont="1" applyAlignment="1" applyProtection="1"/>
    <xf numFmtId="49" fontId="19" fillId="0" borderId="0" xfId="0" applyNumberFormat="1" applyFont="1" applyAlignment="1" applyProtection="1">
      <alignment horizontal="right" vertical="top"/>
    </xf>
    <xf numFmtId="49" fontId="19" fillId="0" borderId="0" xfId="0" applyNumberFormat="1" applyFont="1" applyAlignment="1" applyProtection="1">
      <alignment vertical="top"/>
    </xf>
    <xf numFmtId="0" fontId="19" fillId="0" borderId="0" xfId="0" applyFont="1" applyAlignment="1" applyProtection="1">
      <alignment vertical="top" wrapText="1"/>
    </xf>
    <xf numFmtId="3" fontId="24" fillId="0" borderId="0" xfId="0" applyNumberFormat="1" applyFont="1" applyAlignment="1" applyProtection="1">
      <alignment horizontal="center"/>
    </xf>
    <xf numFmtId="4" fontId="24" fillId="0" borderId="0" xfId="0" applyNumberFormat="1" applyFont="1" applyAlignment="1" applyProtection="1">
      <alignment horizontal="center"/>
    </xf>
    <xf numFmtId="0" fontId="46" fillId="0" borderId="0" xfId="0" applyFont="1" applyAlignment="1" applyProtection="1"/>
    <xf numFmtId="0" fontId="47" fillId="0" borderId="0" xfId="0" applyFont="1" applyAlignment="1" applyProtection="1"/>
    <xf numFmtId="3" fontId="22" fillId="0" borderId="0" xfId="0" applyNumberFormat="1" applyFont="1" applyAlignment="1" applyProtection="1">
      <alignment horizontal="center"/>
    </xf>
    <xf numFmtId="0" fontId="24" fillId="0" borderId="0" xfId="0" applyFont="1" applyAlignment="1" applyProtection="1">
      <alignment wrapText="1"/>
    </xf>
    <xf numFmtId="0" fontId="37" fillId="0" borderId="0" xfId="0" applyFont="1" applyAlignment="1" applyProtection="1">
      <alignment wrapText="1"/>
    </xf>
    <xf numFmtId="4" fontId="41" fillId="0" borderId="0" xfId="1" applyNumberFormat="1" applyFont="1" applyBorder="1" applyAlignment="1" applyProtection="1">
      <alignment horizontal="center"/>
    </xf>
    <xf numFmtId="0" fontId="48" fillId="0" borderId="0" xfId="0" applyFont="1" applyAlignment="1" applyProtection="1"/>
    <xf numFmtId="0" fontId="24" fillId="0" borderId="0" xfId="0" applyFont="1" applyAlignment="1" applyProtection="1">
      <alignment horizontal="center"/>
    </xf>
    <xf numFmtId="49" fontId="21" fillId="0" borderId="0" xfId="0" applyNumberFormat="1" applyFont="1" applyAlignment="1" applyProtection="1">
      <alignment horizontal="right"/>
    </xf>
    <xf numFmtId="0" fontId="21" fillId="0" borderId="0" xfId="0" applyFont="1" applyAlignment="1" applyProtection="1">
      <alignment horizontal="left"/>
    </xf>
    <xf numFmtId="0" fontId="29" fillId="0" borderId="0" xfId="0" applyFont="1" applyAlignment="1" applyProtection="1">
      <alignment vertical="top" wrapText="1"/>
    </xf>
    <xf numFmtId="49" fontId="37" fillId="0" borderId="0" xfId="0" applyNumberFormat="1" applyFont="1" applyAlignment="1" applyProtection="1"/>
    <xf numFmtId="4" fontId="37" fillId="0" borderId="0" xfId="10" applyNumberFormat="1" applyFont="1" applyAlignment="1" applyProtection="1">
      <alignment vertical="top" wrapText="1"/>
    </xf>
    <xf numFmtId="4" fontId="37" fillId="0" borderId="0" xfId="10" applyNumberFormat="1" applyFont="1" applyAlignment="1" applyProtection="1">
      <alignment horizontal="right" vertical="top" wrapText="1"/>
    </xf>
    <xf numFmtId="4" fontId="24" fillId="0" borderId="0" xfId="10" applyNumberFormat="1" applyFont="1" applyAlignment="1" applyProtection="1">
      <alignment vertical="top" wrapText="1"/>
    </xf>
    <xf numFmtId="4" fontId="49" fillId="0" borderId="0" xfId="10" applyNumberFormat="1" applyFont="1" applyAlignment="1" applyProtection="1">
      <alignment vertical="top" wrapText="1"/>
    </xf>
    <xf numFmtId="1" fontId="22" fillId="0" borderId="0" xfId="0" applyNumberFormat="1" applyFont="1" applyAlignment="1" applyProtection="1">
      <alignment horizontal="center"/>
    </xf>
    <xf numFmtId="4" fontId="49" fillId="0" borderId="0" xfId="10" quotePrefix="1" applyNumberFormat="1" applyFont="1" applyAlignment="1" applyProtection="1">
      <alignment vertical="top" wrapText="1"/>
    </xf>
    <xf numFmtId="4" fontId="49" fillId="0" borderId="0" xfId="10" quotePrefix="1" applyNumberFormat="1" applyFont="1" applyBorder="1" applyAlignment="1" applyProtection="1">
      <alignment vertical="top" wrapText="1"/>
    </xf>
    <xf numFmtId="1" fontId="34" fillId="0" borderId="0" xfId="0" applyNumberFormat="1" applyFont="1" applyBorder="1" applyAlignment="1" applyProtection="1">
      <alignment horizontal="center"/>
    </xf>
    <xf numFmtId="1" fontId="37" fillId="0" borderId="0" xfId="0" applyNumberFormat="1" applyFont="1" applyBorder="1" applyAlignment="1" applyProtection="1"/>
    <xf numFmtId="0" fontId="14" fillId="0" borderId="1" xfId="0" applyFont="1" applyBorder="1" applyAlignment="1" applyProtection="1">
      <alignment horizontal="right" vertical="top"/>
    </xf>
    <xf numFmtId="0" fontId="14" fillId="0" borderId="1" xfId="0" applyFont="1" applyBorder="1" applyAlignment="1" applyProtection="1">
      <alignment horizontal="left" vertical="top"/>
    </xf>
    <xf numFmtId="0" fontId="24" fillId="0" borderId="2" xfId="0" applyFont="1" applyBorder="1" applyAlignment="1" applyProtection="1">
      <alignment horizontal="center"/>
    </xf>
    <xf numFmtId="0" fontId="14" fillId="0" borderId="0" xfId="0" applyFont="1" applyAlignment="1" applyProtection="1">
      <alignment horizontal="right" vertical="top"/>
    </xf>
    <xf numFmtId="0" fontId="14" fillId="0" borderId="0" xfId="0" applyFont="1" applyAlignment="1" applyProtection="1">
      <alignment horizontal="left" vertical="top"/>
    </xf>
    <xf numFmtId="49" fontId="34" fillId="0" borderId="0" xfId="0" applyNumberFormat="1" applyFont="1" applyAlignment="1" applyProtection="1">
      <alignment horizontal="left" vertical="top" wrapText="1"/>
    </xf>
    <xf numFmtId="0" fontId="14" fillId="0" borderId="0" xfId="0" applyFont="1" applyAlignment="1" applyProtection="1">
      <alignment horizontal="center"/>
    </xf>
    <xf numFmtId="3" fontId="14" fillId="0" borderId="0" xfId="0" applyNumberFormat="1" applyFont="1" applyAlignment="1" applyProtection="1">
      <alignment horizontal="center"/>
    </xf>
    <xf numFmtId="0" fontId="29" fillId="0" borderId="0" xfId="0" applyFont="1" applyFill="1" applyAlignment="1" applyProtection="1">
      <alignment vertical="top" wrapText="1"/>
    </xf>
    <xf numFmtId="0" fontId="14" fillId="0" borderId="0" xfId="0" applyFont="1" applyFill="1" applyAlignment="1" applyProtection="1">
      <alignment horizontal="center"/>
    </xf>
    <xf numFmtId="3" fontId="14" fillId="0" borderId="0" xfId="0" applyNumberFormat="1" applyFont="1" applyFill="1" applyAlignment="1" applyProtection="1">
      <alignment horizontal="center"/>
    </xf>
    <xf numFmtId="4" fontId="14" fillId="0" borderId="0" xfId="0" applyNumberFormat="1" applyFont="1" applyFill="1" applyAlignment="1" applyProtection="1">
      <alignment horizontal="center"/>
    </xf>
    <xf numFmtId="0" fontId="21" fillId="0" borderId="0" xfId="0" applyFont="1" applyFill="1" applyAlignment="1" applyProtection="1">
      <alignment vertical="top"/>
    </xf>
    <xf numFmtId="0" fontId="0" fillId="0" borderId="0" xfId="0" applyFill="1" applyAlignment="1" applyProtection="1">
      <alignment horizontal="center"/>
    </xf>
    <xf numFmtId="0" fontId="45" fillId="0" borderId="0" xfId="0" applyFont="1" applyAlignment="1" applyProtection="1">
      <alignment wrapText="1"/>
    </xf>
    <xf numFmtId="0" fontId="36" fillId="0" borderId="0" xfId="0" applyFont="1" applyAlignment="1" applyProtection="1">
      <alignment horizontal="left" vertical="top" wrapText="1"/>
    </xf>
    <xf numFmtId="49" fontId="25" fillId="0" borderId="0" xfId="0" applyNumberFormat="1" applyFont="1" applyAlignment="1" applyProtection="1">
      <alignment horizontal="right" vertical="top"/>
    </xf>
    <xf numFmtId="49" fontId="25" fillId="0" borderId="0" xfId="0" applyNumberFormat="1" applyFont="1" applyAlignment="1" applyProtection="1">
      <alignment horizontal="left" vertical="top"/>
    </xf>
    <xf numFmtId="49" fontId="18" fillId="0" borderId="0" xfId="1" applyNumberFormat="1" applyFont="1" applyAlignment="1" applyProtection="1">
      <alignment horizontal="left" vertical="center" wrapText="1"/>
    </xf>
    <xf numFmtId="0" fontId="5" fillId="0" borderId="1" xfId="0" applyFont="1" applyBorder="1" applyProtection="1">
      <alignment vertical="center"/>
    </xf>
    <xf numFmtId="0" fontId="50" fillId="0" borderId="1" xfId="0" applyFont="1" applyBorder="1" applyAlignment="1" applyProtection="1">
      <alignment horizontal="center"/>
    </xf>
    <xf numFmtId="0" fontId="50" fillId="0" borderId="0" xfId="0" applyFont="1" applyAlignment="1" applyProtection="1">
      <alignment horizontal="center"/>
    </xf>
    <xf numFmtId="4" fontId="0" fillId="0" borderId="0" xfId="0" applyNumberFormat="1" applyProtection="1">
      <alignment vertical="center"/>
    </xf>
    <xf numFmtId="4" fontId="2" fillId="0" borderId="0" xfId="0" applyNumberFormat="1" applyFont="1" applyAlignment="1" applyProtection="1">
      <alignment horizontal="center"/>
      <protection locked="0"/>
    </xf>
    <xf numFmtId="4" fontId="36" fillId="0" borderId="0" xfId="0" applyNumberFormat="1" applyFont="1" applyAlignment="1" applyProtection="1">
      <alignment horizontal="center" wrapText="1"/>
      <protection locked="0"/>
    </xf>
    <xf numFmtId="4" fontId="0" fillId="0" borderId="0" xfId="0" applyNumberFormat="1" applyProtection="1">
      <alignment vertical="center"/>
      <protection locked="0"/>
    </xf>
    <xf numFmtId="49" fontId="19" fillId="0" borderId="2" xfId="0" applyNumberFormat="1" applyFont="1" applyBorder="1" applyAlignment="1" applyProtection="1">
      <alignment horizontal="center" vertical="top"/>
    </xf>
    <xf numFmtId="0" fontId="24" fillId="0" borderId="2" xfId="0" applyFont="1" applyBorder="1" applyAlignment="1" applyProtection="1">
      <alignment vertical="top"/>
    </xf>
    <xf numFmtId="0" fontId="4" fillId="0" borderId="0" xfId="0" applyFont="1" applyFill="1" applyAlignment="1" applyProtection="1">
      <alignment horizontal="center" vertical="top"/>
    </xf>
    <xf numFmtId="0" fontId="5" fillId="0" borderId="0" xfId="0" applyFont="1" applyFill="1" applyAlignment="1" applyProtection="1">
      <alignment horizontal="center"/>
    </xf>
    <xf numFmtId="0" fontId="0" fillId="0" borderId="0" xfId="0" applyFill="1" applyAlignment="1" applyProtection="1">
      <alignment horizontal="center" vertical="top"/>
    </xf>
    <xf numFmtId="0" fontId="18" fillId="0" borderId="0" xfId="11" applyFont="1" applyFill="1" applyBorder="1" applyAlignment="1" applyProtection="1">
      <alignment horizontal="left" vertical="top" wrapText="1"/>
    </xf>
    <xf numFmtId="0" fontId="0" fillId="0" borderId="0" xfId="0" applyFill="1" applyBorder="1" applyAlignment="1" applyProtection="1">
      <alignment horizontal="center"/>
    </xf>
    <xf numFmtId="0" fontId="5" fillId="0" borderId="0" xfId="0" applyFont="1" applyFill="1" applyBorder="1" applyAlignment="1" applyProtection="1">
      <alignment horizontal="center"/>
    </xf>
    <xf numFmtId="0" fontId="0" fillId="0" borderId="0" xfId="0" applyAlignment="1" applyProtection="1">
      <alignment horizontal="center" vertical="top"/>
    </xf>
    <xf numFmtId="0" fontId="5" fillId="0" borderId="0" xfId="0" applyFont="1" applyBorder="1" applyProtection="1">
      <alignment vertical="center"/>
    </xf>
    <xf numFmtId="0" fontId="0" fillId="0" borderId="0" xfId="0" applyBorder="1" applyAlignment="1" applyProtection="1">
      <alignment horizontal="center"/>
    </xf>
    <xf numFmtId="0" fontId="4" fillId="0" borderId="0" xfId="0" applyFont="1" applyAlignment="1" applyProtection="1">
      <alignment horizontal="center" vertical="top"/>
    </xf>
    <xf numFmtId="0" fontId="5" fillId="0" borderId="0" xfId="0" applyFont="1" applyBorder="1" applyAlignment="1" applyProtection="1">
      <alignment horizontal="center"/>
    </xf>
    <xf numFmtId="0" fontId="18" fillId="0" borderId="0" xfId="0" applyFont="1" applyFill="1" applyBorder="1" applyProtection="1">
      <alignment vertical="center"/>
    </xf>
    <xf numFmtId="0" fontId="5" fillId="0" borderId="0" xfId="0" applyFont="1" applyAlignment="1" applyProtection="1">
      <alignment horizontal="center" vertical="top"/>
    </xf>
    <xf numFmtId="0" fontId="4" fillId="0" borderId="0" xfId="0" applyFont="1" applyBorder="1" applyAlignment="1" applyProtection="1">
      <alignment horizontal="center" vertical="top"/>
    </xf>
    <xf numFmtId="0" fontId="0" fillId="0" borderId="1" xfId="0" applyBorder="1" applyAlignment="1" applyProtection="1">
      <alignment horizontal="center" vertical="top"/>
    </xf>
    <xf numFmtId="4" fontId="23" fillId="3" borderId="0" xfId="0" applyNumberFormat="1" applyFont="1" applyFill="1" applyAlignment="1" applyProtection="1">
      <alignment horizontal="center" vertical="center"/>
    </xf>
    <xf numFmtId="0" fontId="58" fillId="0" borderId="0" xfId="0" applyFont="1" applyAlignment="1" applyProtection="1">
      <alignment vertical="center" wrapText="1"/>
    </xf>
    <xf numFmtId="0" fontId="4" fillId="0" borderId="0" xfId="0" applyFont="1" applyFill="1" applyAlignment="1" applyProtection="1">
      <alignment horizontal="right" vertical="top"/>
    </xf>
    <xf numFmtId="0" fontId="18" fillId="0" borderId="0" xfId="0" applyFont="1" applyFill="1" applyAlignment="1" applyProtection="1">
      <alignment vertical="center" wrapText="1"/>
    </xf>
    <xf numFmtId="0" fontId="4" fillId="0" borderId="0" xfId="0" applyFont="1" applyFill="1" applyAlignment="1" applyProtection="1">
      <alignment horizontal="center"/>
    </xf>
    <xf numFmtId="0" fontId="58" fillId="0" borderId="0" xfId="0" applyFont="1" applyFill="1" applyAlignment="1" applyProtection="1">
      <alignment vertical="center" wrapText="1"/>
    </xf>
    <xf numFmtId="0" fontId="18" fillId="0" borderId="0" xfId="0" applyFont="1" applyAlignment="1" applyProtection="1">
      <alignment vertical="center" wrapText="1"/>
    </xf>
    <xf numFmtId="0" fontId="4" fillId="0" borderId="0" xfId="0" applyFont="1" applyAlignment="1" applyProtection="1">
      <alignment horizontal="center"/>
    </xf>
    <xf numFmtId="0" fontId="4" fillId="0" borderId="0" xfId="0" applyFont="1" applyAlignment="1" applyProtection="1">
      <alignment horizontal="right" vertical="top"/>
    </xf>
    <xf numFmtId="0" fontId="58" fillId="0" borderId="0" xfId="0" applyFont="1" applyBorder="1" applyAlignment="1" applyProtection="1">
      <alignment vertical="center" wrapText="1"/>
    </xf>
    <xf numFmtId="0" fontId="4" fillId="0" borderId="0" xfId="0" applyFont="1" applyBorder="1" applyAlignment="1" applyProtection="1">
      <alignment horizontal="center"/>
    </xf>
    <xf numFmtId="0" fontId="0" fillId="0" borderId="0" xfId="0" applyAlignment="1" applyProtection="1">
      <alignment vertical="top"/>
    </xf>
    <xf numFmtId="4" fontId="58" fillId="0" borderId="0" xfId="0" applyNumberFormat="1" applyFont="1" applyFill="1" applyAlignment="1" applyProtection="1">
      <alignment horizontal="center"/>
      <protection locked="0"/>
    </xf>
    <xf numFmtId="0" fontId="17" fillId="0" borderId="0" xfId="0" applyFont="1" applyAlignment="1" applyProtection="1">
      <alignment vertical="top"/>
    </xf>
    <xf numFmtId="0" fontId="18" fillId="0" borderId="0" xfId="0" applyFont="1" applyAlignment="1" applyProtection="1">
      <alignment horizontal="left" vertical="top" wrapText="1"/>
    </xf>
    <xf numFmtId="49" fontId="17" fillId="3" borderId="0" xfId="0" applyNumberFormat="1" applyFont="1" applyFill="1" applyAlignment="1" applyProtection="1">
      <alignment horizontal="left" vertical="top" wrapText="1"/>
    </xf>
    <xf numFmtId="49" fontId="18" fillId="0" borderId="0" xfId="0" applyNumberFormat="1" applyFont="1" applyAlignment="1" applyProtection="1">
      <alignment horizontal="left" vertical="top" wrapText="1"/>
    </xf>
    <xf numFmtId="0" fontId="17" fillId="0" borderId="2" xfId="0" applyFont="1" applyBorder="1" applyAlignment="1" applyProtection="1">
      <alignment vertical="top" wrapText="1"/>
    </xf>
    <xf numFmtId="3" fontId="22" fillId="0" borderId="0" xfId="0" applyNumberFormat="1" applyFont="1" applyAlignment="1" applyProtection="1">
      <alignment horizontal="center" vertical="top"/>
    </xf>
    <xf numFmtId="0" fontId="51" fillId="0" borderId="0" xfId="0" applyFont="1" applyFill="1" applyAlignment="1" applyProtection="1">
      <alignment wrapText="1"/>
    </xf>
    <xf numFmtId="0" fontId="18" fillId="0" borderId="0" xfId="0" applyFont="1" applyBorder="1" applyAlignment="1" applyProtection="1">
      <alignment horizontal="left" vertical="top" wrapText="1"/>
    </xf>
    <xf numFmtId="0" fontId="18" fillId="0" borderId="0" xfId="0" applyFont="1" applyBorder="1" applyAlignment="1" applyProtection="1">
      <alignment horizontal="left" vertical="center" wrapText="1"/>
    </xf>
    <xf numFmtId="49" fontId="21" fillId="0" borderId="0" xfId="0" applyNumberFormat="1" applyFont="1" applyFill="1" applyAlignment="1" applyProtection="1">
      <alignment horizontal="left" vertical="top"/>
    </xf>
    <xf numFmtId="0" fontId="18" fillId="0" borderId="0" xfId="0" applyFont="1" applyFill="1" applyBorder="1" applyAlignment="1" applyProtection="1">
      <alignment horizontal="left" vertical="top" wrapText="1"/>
    </xf>
    <xf numFmtId="0" fontId="2" fillId="0" borderId="0" xfId="0" applyFont="1" applyAlignment="1" applyProtection="1">
      <alignment horizontal="center" vertical="center"/>
    </xf>
    <xf numFmtId="0" fontId="2" fillId="0" borderId="0" xfId="0" applyFont="1" applyProtection="1">
      <alignment vertical="center"/>
    </xf>
    <xf numFmtId="49" fontId="21" fillId="0" borderId="0" xfId="0" applyNumberFormat="1" applyFont="1" applyBorder="1" applyAlignment="1" applyProtection="1">
      <alignment horizontal="left" vertical="top"/>
    </xf>
    <xf numFmtId="0" fontId="21" fillId="0" borderId="0" xfId="0" applyNumberFormat="1" applyFont="1" applyBorder="1" applyAlignment="1" applyProtection="1">
      <alignment horizontal="left" vertical="top"/>
    </xf>
    <xf numFmtId="0" fontId="21" fillId="0" borderId="1" xfId="0" applyNumberFormat="1" applyFont="1" applyBorder="1" applyAlignment="1" applyProtection="1">
      <alignment horizontal="left" vertical="top"/>
    </xf>
    <xf numFmtId="1" fontId="34" fillId="0" borderId="0" xfId="0" applyNumberFormat="1" applyFont="1" applyAlignment="1" applyProtection="1">
      <alignment horizontal="center" vertical="top"/>
    </xf>
    <xf numFmtId="0" fontId="82" fillId="0" borderId="1" xfId="0" applyFont="1" applyBorder="1" applyProtection="1">
      <alignment vertical="center"/>
    </xf>
    <xf numFmtId="0" fontId="1" fillId="0" borderId="0" xfId="0" applyFont="1" applyAlignment="1" applyProtection="1">
      <alignment horizontal="right" vertical="center"/>
    </xf>
    <xf numFmtId="166" fontId="18" fillId="0" borderId="0" xfId="16" applyFont="1" applyProtection="1"/>
    <xf numFmtId="0" fontId="3" fillId="0" borderId="1" xfId="0" applyFont="1" applyBorder="1" applyAlignment="1" applyProtection="1">
      <alignment horizontal="right" vertical="center"/>
    </xf>
    <xf numFmtId="0" fontId="58" fillId="0" borderId="1" xfId="0" applyFont="1" applyBorder="1" applyAlignment="1" applyProtection="1">
      <alignment vertical="center" wrapText="1"/>
    </xf>
    <xf numFmtId="0" fontId="58" fillId="0" borderId="1" xfId="0" applyFont="1" applyBorder="1" applyAlignment="1" applyProtection="1">
      <alignment horizontal="center" vertical="center"/>
    </xf>
    <xf numFmtId="0" fontId="77" fillId="0" borderId="1" xfId="0" applyFont="1" applyBorder="1" applyAlignment="1" applyProtection="1">
      <alignment horizontal="left" vertical="top" wrapText="1"/>
    </xf>
    <xf numFmtId="0" fontId="37" fillId="0" borderId="0" xfId="0" applyFont="1" applyAlignment="1" applyProtection="1">
      <alignment horizontal="justify" vertical="top"/>
    </xf>
    <xf numFmtId="0" fontId="37" fillId="0" borderId="0" xfId="0" applyFont="1" applyAlignment="1" applyProtection="1">
      <alignment horizontal="justify" vertical="top" wrapText="1"/>
    </xf>
    <xf numFmtId="1" fontId="35" fillId="0" borderId="0" xfId="0" applyNumberFormat="1" applyFont="1" applyAlignment="1" applyProtection="1">
      <alignment horizontal="center" vertical="top"/>
    </xf>
    <xf numFmtId="0" fontId="35" fillId="0" borderId="0" xfId="0" applyFont="1" applyAlignment="1" applyProtection="1">
      <alignment vertical="top"/>
    </xf>
    <xf numFmtId="3" fontId="35" fillId="0" borderId="0" xfId="0" applyNumberFormat="1" applyFont="1" applyAlignment="1" applyProtection="1">
      <alignment vertical="top"/>
    </xf>
    <xf numFmtId="0" fontId="36" fillId="0" borderId="1" xfId="0" applyFont="1" applyBorder="1" applyAlignment="1" applyProtection="1">
      <alignment horizontal="left" vertical="top" wrapText="1"/>
    </xf>
    <xf numFmtId="1" fontId="35" fillId="0" borderId="1" xfId="0" applyNumberFormat="1" applyFont="1" applyBorder="1" applyAlignment="1" applyProtection="1">
      <alignment horizontal="center" vertical="top"/>
    </xf>
    <xf numFmtId="3" fontId="35" fillId="0" borderId="1" xfId="0" applyNumberFormat="1" applyFont="1" applyBorder="1" applyAlignment="1" applyProtection="1">
      <alignment horizontal="center" vertical="top"/>
    </xf>
    <xf numFmtId="164" fontId="6" fillId="0" borderId="0" xfId="0" applyNumberFormat="1" applyFont="1" applyFill="1" applyAlignment="1" applyProtection="1">
      <alignment horizontal="center" vertical="center"/>
    </xf>
    <xf numFmtId="0" fontId="42" fillId="0" borderId="0" xfId="0" applyFont="1" applyAlignment="1" applyProtection="1">
      <alignment horizontal="left" vertical="top" wrapText="1"/>
    </xf>
  </cellXfs>
  <cellStyles count="71">
    <cellStyle name="20 % – Poudarek1 2" xfId="20" xr:uid="{BF96F688-AB22-4814-868D-1842C3DCE0DB}"/>
    <cellStyle name="20 % – Poudarek2 2" xfId="21" xr:uid="{B88977BC-48AA-4957-AE72-90596BF7D88D}"/>
    <cellStyle name="20 % – Poudarek3 2" xfId="22" xr:uid="{C0A74E60-EE2F-44B8-8EDB-0C943BE947C0}"/>
    <cellStyle name="20 % – Poudarek4 2" xfId="23" xr:uid="{377AD85F-AC12-4085-96A9-5E13BC983231}"/>
    <cellStyle name="20 % – Poudarek5 2" xfId="24" xr:uid="{6F10B14F-4E53-40A9-92EE-FE480AE8B898}"/>
    <cellStyle name="20 % – Poudarek6 2" xfId="25" xr:uid="{227F616F-4088-4BB3-A827-43959E7622EE}"/>
    <cellStyle name="40 % – Poudarek1 2" xfId="26" xr:uid="{94ABA0F1-6F34-4DD5-B3C3-0A80F0196FEC}"/>
    <cellStyle name="40 % – Poudarek2 2" xfId="27" xr:uid="{FFD46338-22E6-4B0F-B711-15C0F1237D54}"/>
    <cellStyle name="40 % – Poudarek3 2" xfId="28" xr:uid="{B665EBAC-FE73-49B9-83E3-3FA6D1F87C50}"/>
    <cellStyle name="40 % – Poudarek4 2" xfId="29" xr:uid="{5CACC2C1-1E72-43E6-9C04-FFA7CAB8A93C}"/>
    <cellStyle name="40 % – Poudarek5 2" xfId="30" xr:uid="{57E6F42F-5AA6-4139-A08E-492E148733FA}"/>
    <cellStyle name="40 % – Poudarek6 2" xfId="31" xr:uid="{85A49DDC-E7CE-4384-854C-B666D934E2D5}"/>
    <cellStyle name="60 % – Poudarek1 2" xfId="32" xr:uid="{6ADE6909-936C-4683-BCB8-84FFE8D1BF99}"/>
    <cellStyle name="60 % – Poudarek2 2" xfId="33" xr:uid="{0CCA0BB8-F511-434A-83BD-7476A4FB7956}"/>
    <cellStyle name="60 % – Poudarek3 2" xfId="34" xr:uid="{72C088B5-8B74-409A-80E6-3951FFA28EF4}"/>
    <cellStyle name="60 % – Poudarek4 2" xfId="35" xr:uid="{A527D100-BCAB-4A92-AA30-FED05E1CF9E7}"/>
    <cellStyle name="60 % – Poudarek5 2" xfId="36" xr:uid="{96AAC03F-B8A3-489B-A4B4-2F79954AE9D8}"/>
    <cellStyle name="60 % – Poudarek6 2" xfId="37" xr:uid="{2F4D4FE7-CF58-45AC-BD1F-AE329144C9C9}"/>
    <cellStyle name="A4 Small 210 x 297 mm" xfId="7" xr:uid="{00000000-0005-0000-0000-000036000000}"/>
    <cellStyle name="Dobro 2" xfId="38" xr:uid="{352F7332-A9D0-49FF-B0CA-5B0A2B200E59}"/>
    <cellStyle name="Excel Built-in Normal" xfId="8" xr:uid="{00000000-0005-0000-0000-000037000000}"/>
    <cellStyle name="Excel Built-in Normal 1" xfId="4" xr:uid="{00000000-0005-0000-0000-000015000000}"/>
    <cellStyle name="Excel Built-in Normal 2" xfId="5" xr:uid="{00000000-0005-0000-0000-000017000000}"/>
    <cellStyle name="Excel Built-in Normal 3" xfId="2" xr:uid="{00000000-0005-0000-0000-000007000000}"/>
    <cellStyle name="Izhod 2" xfId="39" xr:uid="{BCB1390F-A137-441D-B4E6-A2799E9F7514}"/>
    <cellStyle name="Naslov 1 2" xfId="40" xr:uid="{C6B75812-63EF-4070-A148-C4140DAAD280}"/>
    <cellStyle name="Naslov 2 2" xfId="41" xr:uid="{FDC9D18B-0553-4CDE-97C2-C64E8B3AA105}"/>
    <cellStyle name="Naslov 3 2" xfId="42" xr:uid="{680A2FB6-79FF-41C4-938E-770F37CCB31B}"/>
    <cellStyle name="Naslov 4 2" xfId="43" xr:uid="{BEEBD8C2-5337-4E38-B00A-454744BB3839}"/>
    <cellStyle name="Naslov 5" xfId="44" xr:uid="{8DEEF59B-25AF-4765-88BF-A03075D0CABD}"/>
    <cellStyle name="Navadno" xfId="0" builtinId="0"/>
    <cellStyle name="Navadno 2" xfId="1" xr:uid="{00000000-0005-0000-0000-000006000000}"/>
    <cellStyle name="Navadno 2 2" xfId="46" xr:uid="{0ACE5E5C-F851-4223-BD4A-2C047421D424}"/>
    <cellStyle name="Navadno 2 3" xfId="45" xr:uid="{187F3DA5-B5B1-41E3-B224-77BB1BBB967B}"/>
    <cellStyle name="Navadno 22" xfId="70" xr:uid="{7C0F74BF-8248-409B-8D72-51A1881E3919}"/>
    <cellStyle name="Navadno 3" xfId="11" xr:uid="{BDA877DF-B6FE-4462-B0C5-C45B44983A81}"/>
    <cellStyle name="Navadno 4" xfId="16" xr:uid="{EC2FE3F7-DB6B-4532-B067-C1A5705E3691}"/>
    <cellStyle name="Navadno 4 2" xfId="48" xr:uid="{36541F38-7A37-43FD-ABA4-1C3E7C58F388}"/>
    <cellStyle name="Navadno 4 3" xfId="47" xr:uid="{10D66CEB-017B-4623-BCCD-1FC18000F829}"/>
    <cellStyle name="Navadno 5" xfId="19" xr:uid="{62E90645-2E8E-4F17-80B0-EE60B4022AC7}"/>
    <cellStyle name="Navadno_100527_popis_4.2_brez skritih" xfId="9" xr:uid="{26DA500F-3D25-46EF-A269-05BD41D862F5}"/>
    <cellStyle name="Navadno_List1" xfId="10" xr:uid="{3E14BAFC-655E-45C8-A9ED-D6B34CD7A01C}"/>
    <cellStyle name="Nevtralno 2" xfId="49" xr:uid="{1B9AAB5C-5BD5-4BB2-B004-11D974641190}"/>
    <cellStyle name="Normal 2" xfId="12" xr:uid="{E9991693-B2D3-477B-AA40-3ACC195647B9}"/>
    <cellStyle name="Normal 3" xfId="13" xr:uid="{654113F2-C257-4188-998D-D12E4E91C390}"/>
    <cellStyle name="Normal_List1" xfId="50" xr:uid="{19D9E18F-4609-41E8-988C-BF670CE6C597}"/>
    <cellStyle name="Normale_CCTV Price List Jan-Jun 2005" xfId="14" xr:uid="{00D25B36-92D1-4A2E-8D15-470E81BE6AD9}"/>
    <cellStyle name="Normalny 4" xfId="6" xr:uid="{00000000-0005-0000-0000-000028000000}"/>
    <cellStyle name="Note 2" xfId="51" xr:uid="{FBBD81D0-2051-40FF-B693-595558A43B1B}"/>
    <cellStyle name="Odstotek" xfId="3" builtinId="5"/>
    <cellStyle name="Opomba 2" xfId="52" xr:uid="{A91CC020-4D24-467F-8240-A025A7E5D5BF}"/>
    <cellStyle name="Opomba 2 2" xfId="53" xr:uid="{474D3A18-07F5-4096-8C57-24C3708D2A79}"/>
    <cellStyle name="Opozorilo 2" xfId="54" xr:uid="{B0417413-4918-493D-95A1-2AC6AFBA3663}"/>
    <cellStyle name="Pojasnjevalno besedilo 2" xfId="55" xr:uid="{72353C38-82B0-44C6-BCDE-BE86CF05A3AA}"/>
    <cellStyle name="Poudarek1 2" xfId="56" xr:uid="{801AB2DD-96F3-48B8-A071-0C7D9B480392}"/>
    <cellStyle name="Poudarek2 2" xfId="57" xr:uid="{40E365C9-5243-4B84-8270-E542AEFA05C5}"/>
    <cellStyle name="Poudarek3 2" xfId="58" xr:uid="{C235551C-6C32-4477-BF16-E9065AAA98C0}"/>
    <cellStyle name="Poudarek4 2" xfId="59" xr:uid="{6774FBBB-96F3-436A-9658-64360170AFB1}"/>
    <cellStyle name="Poudarek5 2" xfId="60" xr:uid="{59EA3A0D-5B6D-43FC-B50E-D99B68DFE068}"/>
    <cellStyle name="Poudarek6 2" xfId="61" xr:uid="{7633AFFA-DFC8-442D-8978-61344B5DCD0F}"/>
    <cellStyle name="Povezana celica 2" xfId="62" xr:uid="{65F13454-30EF-4FDC-85BD-9BCDE1A4F054}"/>
    <cellStyle name="Preveri celico 2" xfId="63" xr:uid="{2B37C849-46BF-45AA-926F-0D49FEC46EB2}"/>
    <cellStyle name="Računanje 2" xfId="64" xr:uid="{59D92612-025C-45EC-B99C-C187A1A442E2}"/>
    <cellStyle name="Slabo 2" xfId="65" xr:uid="{F5689EAB-9701-4486-89F0-8B830B3A2E40}"/>
    <cellStyle name="Slog 1" xfId="15" xr:uid="{353F16FB-B6AC-40A1-B5B7-89099EDB9F55}"/>
    <cellStyle name="Valuta 2" xfId="66" xr:uid="{2D55169D-5E32-4454-AF27-917B71C9CE9E}"/>
    <cellStyle name="Vejica 2" xfId="17" xr:uid="{46DA50A4-5A2E-46F7-9D49-5AA13821E9CE}"/>
    <cellStyle name="Vejica 2 2" xfId="67" xr:uid="{53A4AB70-FF2F-43F5-A467-73892DD7FC80}"/>
    <cellStyle name="Vejica 3" xfId="18" xr:uid="{25A7088E-AD87-4061-9880-0C335A80DBC4}"/>
    <cellStyle name="Vnos 2" xfId="68" xr:uid="{7E8D4C80-9063-45E6-B65C-89E56DCDAC36}"/>
    <cellStyle name="Vsota 2" xfId="69" xr:uid="{08460506-181B-46A0-8AEA-1908E034D8D3}"/>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ROJEKTI/REGION/KON&#268;ANO%202019/URGENCA%20BOLNICA%20BRE&#381;ICE/POPISI/MAPA%204%20-Elektro%20del-skupna-r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UVOD V PREDRAČUN"/>
      <sheetName val="1.Razsvetljava"/>
      <sheetName val="2.Vodovni material"/>
      <sheetName val="3.Razdelilniki"/>
      <sheetName val="4.IKS"/>
      <sheetName val="5.POŽARNO J."/>
      <sheetName val="6.VLOM"/>
      <sheetName val="7.VIDEONADZOR"/>
      <sheetName val="8.KONTROLA P."/>
      <sheetName val="9.KKS"/>
      <sheetName val="10.EL. URE"/>
      <sheetName val="11. OZV. in KLIC"/>
      <sheetName val="12. PRIP. IN ZAK. DELA."/>
      <sheetName val="REKAPITULACIJA VSEH DEL"/>
      <sheetName val="HPR_SD_stara verzija"/>
    </sheetNames>
    <sheetDataSet>
      <sheetData sheetId="0"/>
      <sheetData sheetId="1"/>
      <sheetData sheetId="2">
        <row r="5">
          <cell r="A5" t="str">
            <v>E1.</v>
          </cell>
          <cell r="C5" t="str">
            <v>RAZSVETLJAVA</v>
          </cell>
        </row>
      </sheetData>
      <sheetData sheetId="3">
        <row r="5">
          <cell r="A5" t="str">
            <v>E2.</v>
          </cell>
          <cell r="C5" t="str">
            <v>VODOVNI MATERIAL</v>
          </cell>
        </row>
      </sheetData>
      <sheetData sheetId="4">
        <row r="5">
          <cell r="A5" t="str">
            <v>E3.</v>
          </cell>
          <cell r="C5" t="str">
            <v>RAZDELILNIKI</v>
          </cell>
        </row>
      </sheetData>
      <sheetData sheetId="5">
        <row r="5">
          <cell r="A5" t="str">
            <v>E4.</v>
          </cell>
          <cell r="C5" t="str">
            <v>INTEGRIRAN TELEKOMUNIKACIJSKI SISTEM</v>
          </cell>
        </row>
      </sheetData>
      <sheetData sheetId="6">
        <row r="5">
          <cell r="A5" t="str">
            <v>E5.</v>
          </cell>
          <cell r="C5" t="str">
            <v>POŽARNO JAVLJANJE</v>
          </cell>
        </row>
      </sheetData>
      <sheetData sheetId="7">
        <row r="5">
          <cell r="A5" t="str">
            <v>E6.</v>
          </cell>
          <cell r="C5" t="str">
            <v>VLOM</v>
          </cell>
        </row>
      </sheetData>
      <sheetData sheetId="8">
        <row r="5">
          <cell r="A5" t="str">
            <v>E7.</v>
          </cell>
          <cell r="C5" t="str">
            <v>VIDEONADZOR</v>
          </cell>
        </row>
      </sheetData>
      <sheetData sheetId="9">
        <row r="5">
          <cell r="A5" t="str">
            <v>E8.</v>
          </cell>
          <cell r="C5" t="str">
            <v>KONTROLA PRISTOPA</v>
          </cell>
        </row>
      </sheetData>
      <sheetData sheetId="10"/>
      <sheetData sheetId="11"/>
      <sheetData sheetId="12"/>
      <sheetData sheetId="13">
        <row r="5">
          <cell r="C5" t="str">
            <v>PRIPRAVLJALNA IN ZAKLJUČNA DELA</v>
          </cell>
        </row>
      </sheetData>
      <sheetData sheetId="14"/>
      <sheetData sheetId="15"/>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8837D-BF58-4AF4-BC88-44F70DA62C84}">
  <dimension ref="A1:D31"/>
  <sheetViews>
    <sheetView workbookViewId="0">
      <selection activeCell="B26" sqref="B26"/>
    </sheetView>
  </sheetViews>
  <sheetFormatPr defaultRowHeight="15"/>
  <cols>
    <col min="2" max="2" width="49.140625" customWidth="1"/>
    <col min="3" max="3" width="7.140625" customWidth="1"/>
    <col min="4" max="4" width="14.140625" customWidth="1"/>
  </cols>
  <sheetData>
    <row r="1" spans="1:4" ht="18">
      <c r="A1" s="2" t="s">
        <v>8</v>
      </c>
      <c r="B1" s="2"/>
      <c r="C1" s="2"/>
      <c r="D1" s="13"/>
    </row>
    <row r="2" spans="1:4" ht="18">
      <c r="A2" s="2"/>
      <c r="B2" s="2"/>
      <c r="C2" s="2"/>
      <c r="D2" s="13"/>
    </row>
    <row r="3" spans="1:4" ht="18">
      <c r="A3" s="2" t="s">
        <v>203</v>
      </c>
      <c r="B3" s="2" t="s">
        <v>11</v>
      </c>
      <c r="C3" s="2"/>
      <c r="D3" s="13"/>
    </row>
    <row r="4" spans="1:4" ht="18">
      <c r="A4" s="2"/>
      <c r="B4" s="2"/>
      <c r="C4" s="2"/>
      <c r="D4" s="13"/>
    </row>
    <row r="5" spans="1:4" ht="19.5" thickBot="1">
      <c r="A5" s="3" t="s">
        <v>9</v>
      </c>
      <c r="B5" s="3"/>
      <c r="C5" s="3"/>
      <c r="D5" s="3"/>
    </row>
    <row r="6" spans="1:4">
      <c r="A6" s="4" t="s">
        <v>10</v>
      </c>
      <c r="B6" s="7"/>
      <c r="C6" s="4"/>
      <c r="D6" s="4"/>
    </row>
    <row r="7" spans="1:4">
      <c r="A7" s="5"/>
      <c r="B7" s="8"/>
      <c r="C7" s="11"/>
      <c r="D7" s="11"/>
    </row>
    <row r="8" spans="1:4" s="1" customFormat="1">
      <c r="A8" s="9" t="str">
        <f>'ELKTROENERGETSKI PRIKLJUČEK'!A5</f>
        <v>E0.</v>
      </c>
      <c r="B8" s="9" t="str">
        <f>'ELKTROENERGETSKI PRIKLJUČEK'!C5</f>
        <v>ELEKTROENERGETSKI PRIKLJUČEK</v>
      </c>
      <c r="C8"/>
      <c r="D8" s="14">
        <f>'ELKTROENERGETSKI PRIKLJUČEK'!G42</f>
        <v>0</v>
      </c>
    </row>
    <row r="10" spans="1:4">
      <c r="A10" s="6" t="str">
        <f>+'[1]1.Razsvetljava'!A5</f>
        <v>E1.</v>
      </c>
      <c r="B10" s="9" t="str">
        <f>+'[1]1.Razsvetljava'!C5</f>
        <v>RAZSVETLJAVA</v>
      </c>
      <c r="D10" s="14">
        <f>RAZSVETLJAVA!H63</f>
        <v>0</v>
      </c>
    </row>
    <row r="11" spans="1:4">
      <c r="A11" s="6"/>
      <c r="B11" s="9"/>
      <c r="D11" s="12"/>
    </row>
    <row r="12" spans="1:4">
      <c r="A12" s="6" t="str">
        <f>'[1]2.Vodovni material'!A5</f>
        <v>E2.</v>
      </c>
      <c r="B12" s="9" t="str">
        <f>'[1]2.Vodovni material'!C5</f>
        <v>VODOVNI MATERIAL</v>
      </c>
      <c r="D12" s="14">
        <f>'VODOVNI MATERIAL'!G89</f>
        <v>0</v>
      </c>
    </row>
    <row r="13" spans="1:4">
      <c r="A13" s="6"/>
      <c r="B13" s="9"/>
      <c r="D13" s="12"/>
    </row>
    <row r="14" spans="1:4">
      <c r="A14" s="6" t="str">
        <f>'[1]3.Razdelilniki'!A5</f>
        <v>E3.</v>
      </c>
      <c r="B14" s="9" t="str">
        <f>'[1]3.Razdelilniki'!C5</f>
        <v>RAZDELILNIKI</v>
      </c>
      <c r="D14" s="14">
        <f>RAZDELILNIKI!G83</f>
        <v>0</v>
      </c>
    </row>
    <row r="15" spans="1:4">
      <c r="A15" s="6"/>
      <c r="B15" s="9"/>
      <c r="D15" s="12"/>
    </row>
    <row r="16" spans="1:4" ht="18.75" customHeight="1">
      <c r="A16" s="6" t="str">
        <f>'[1]4.IKS'!A5</f>
        <v>E4.</v>
      </c>
      <c r="B16" s="9" t="str">
        <f>'[1]4.IKS'!C5</f>
        <v>INTEGRIRAN TELEKOMUNIKACIJSKI SISTEM</v>
      </c>
      <c r="D16" s="14">
        <f>IKS!G65</f>
        <v>0</v>
      </c>
    </row>
    <row r="17" spans="1:4">
      <c r="A17" s="6"/>
      <c r="B17" s="9"/>
      <c r="D17" s="12"/>
    </row>
    <row r="18" spans="1:4">
      <c r="A18" s="6" t="str">
        <f>'[1]5.POŽARNO J.'!A5</f>
        <v>E5.</v>
      </c>
      <c r="B18" s="9" t="str">
        <f>'[1]5.POŽARNO J.'!C5</f>
        <v>POŽARNO JAVLJANJE</v>
      </c>
      <c r="D18" s="14">
        <f>POŽAR!G87</f>
        <v>0</v>
      </c>
    </row>
    <row r="19" spans="1:4">
      <c r="A19" s="6"/>
      <c r="B19" s="9"/>
      <c r="D19" s="12"/>
    </row>
    <row r="20" spans="1:4">
      <c r="A20" s="6" t="str">
        <f>'[1]6.VLOM'!A5</f>
        <v>E6.</v>
      </c>
      <c r="B20" s="9" t="str">
        <f>'[1]6.VLOM'!C5</f>
        <v>VLOM</v>
      </c>
      <c r="D20" s="14">
        <f>VLOM!G46</f>
        <v>0</v>
      </c>
    </row>
    <row r="21" spans="1:4">
      <c r="A21" s="6"/>
      <c r="B21" s="9"/>
      <c r="D21" s="12"/>
    </row>
    <row r="22" spans="1:4">
      <c r="A22" s="6" t="str">
        <f>'[1]7.VIDEONADZOR'!A5</f>
        <v>E7.</v>
      </c>
      <c r="B22" s="9" t="str">
        <f>'[1]7.VIDEONADZOR'!C5</f>
        <v>VIDEONADZOR</v>
      </c>
      <c r="D22" s="14">
        <f>VIDEO!G45</f>
        <v>0</v>
      </c>
    </row>
    <row r="23" spans="1:4">
      <c r="A23" s="6"/>
      <c r="B23" s="9"/>
      <c r="D23" s="12"/>
    </row>
    <row r="24" spans="1:4">
      <c r="A24" s="6" t="str">
        <f>'[1]8.KONTROLA P.'!A5</f>
        <v>E8.</v>
      </c>
      <c r="B24" s="9" t="str">
        <f>'[1]8.KONTROLA P.'!C5</f>
        <v>KONTROLA PRISTOPA</v>
      </c>
      <c r="D24" s="14">
        <f>'PRISTOPNA KONTROLA'!G47</f>
        <v>0</v>
      </c>
    </row>
    <row r="25" spans="1:4">
      <c r="A25" s="6"/>
      <c r="B25" s="9"/>
      <c r="D25" s="12"/>
    </row>
    <row r="26" spans="1:4">
      <c r="A26" s="6" t="str">
        <f>STRELOVOD!A5</f>
        <v>E9.</v>
      </c>
      <c r="B26" s="9" t="str">
        <f>STRELOVOD!C5</f>
        <v>STRELOVOD IN OZEMLJITVE</v>
      </c>
      <c r="D26" s="14">
        <f>STRELOVOD!G53</f>
        <v>0</v>
      </c>
    </row>
    <row r="27" spans="1:4">
      <c r="A27" s="6" t="s">
        <v>29</v>
      </c>
      <c r="B27" s="9" t="s">
        <v>29</v>
      </c>
      <c r="D27" s="12"/>
    </row>
    <row r="28" spans="1:4">
      <c r="A28" s="38" t="str">
        <f>'PRIP IN ZAKLJ DELA'!A5:C5</f>
        <v>E10.</v>
      </c>
      <c r="B28" s="39" t="str">
        <f>'[1]12. PRIP. IN ZAK. DELA.'!C5</f>
        <v>PRIPRAVLJALNA IN ZAKLJUČNA DELA</v>
      </c>
      <c r="C28" s="25"/>
      <c r="D28" s="40">
        <f>'PRIP IN ZAKLJ DELA'!G23</f>
        <v>0</v>
      </c>
    </row>
    <row r="29" spans="1:4">
      <c r="A29" s="6"/>
      <c r="B29" s="9"/>
      <c r="C29" s="12"/>
      <c r="D29" s="6"/>
    </row>
    <row r="30" spans="1:4">
      <c r="A30" s="6"/>
      <c r="B30" s="9"/>
      <c r="C30" s="12"/>
      <c r="D30" s="6"/>
    </row>
    <row r="31" spans="1:4">
      <c r="A31" s="6"/>
      <c r="B31" s="9"/>
      <c r="C31" s="12" t="s">
        <v>12</v>
      </c>
      <c r="D31" s="35">
        <f>SUM(D8:D30)</f>
        <v>0</v>
      </c>
    </row>
  </sheetData>
  <sheetProtection algorithmName="SHA-512" hashValue="/4EbkoGF16cfk6wTAYmnsL2q/2Ao0V81J6LK8sOY4uw+LpN79ertICOQydy1beABP2KVDjDYaxHju1BNFV6yJw==" saltValue="CLRTiivxdcmkw+qtRpATxg==" spinCount="100000" sheet="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4309B-6F9D-4EAC-92ED-41C79112776F}">
  <dimension ref="A1:G51"/>
  <sheetViews>
    <sheetView workbookViewId="0">
      <selection activeCell="B44" sqref="B44"/>
    </sheetView>
  </sheetViews>
  <sheetFormatPr defaultRowHeight="15"/>
  <cols>
    <col min="1" max="1" width="5.85546875" style="52" customWidth="1"/>
    <col min="2" max="2" width="5.140625" style="52" customWidth="1"/>
    <col min="3" max="3" width="51.85546875" style="52" customWidth="1"/>
    <col min="4" max="5" width="9.140625" style="52"/>
    <col min="6" max="6" width="9.140625" style="222"/>
    <col min="7" max="7" width="9.140625" style="178"/>
    <col min="8" max="16384" width="9.140625" style="52"/>
  </cols>
  <sheetData>
    <row r="1" spans="1:7" ht="18">
      <c r="A1" s="226" t="s">
        <v>8</v>
      </c>
      <c r="B1" s="226"/>
      <c r="C1" s="226"/>
      <c r="D1" s="226"/>
      <c r="E1" s="50"/>
      <c r="F1" s="30"/>
      <c r="G1" s="148"/>
    </row>
    <row r="2" spans="1:7" ht="18">
      <c r="A2" s="226"/>
      <c r="B2" s="226"/>
      <c r="C2" s="226"/>
      <c r="D2" s="226"/>
      <c r="E2" s="50"/>
      <c r="F2" s="30"/>
      <c r="G2" s="148"/>
    </row>
    <row r="3" spans="1:7" ht="18">
      <c r="A3" s="226" t="s">
        <v>203</v>
      </c>
      <c r="B3" s="226"/>
      <c r="C3" s="226" t="s">
        <v>11</v>
      </c>
      <c r="D3" s="226"/>
      <c r="E3" s="50"/>
      <c r="F3" s="30"/>
      <c r="G3" s="148"/>
    </row>
    <row r="4" spans="1:7" ht="18">
      <c r="A4" s="226"/>
      <c r="B4" s="226"/>
      <c r="C4" s="226"/>
      <c r="D4" s="226"/>
      <c r="E4" s="50"/>
      <c r="F4" s="30"/>
      <c r="G4" s="148"/>
    </row>
    <row r="5" spans="1:7" ht="18">
      <c r="A5" s="228" t="s">
        <v>190</v>
      </c>
      <c r="B5" s="228"/>
      <c r="C5" s="228" t="s">
        <v>191</v>
      </c>
      <c r="D5" s="228"/>
      <c r="E5" s="56"/>
      <c r="F5" s="31"/>
      <c r="G5" s="151"/>
    </row>
    <row r="6" spans="1:7">
      <c r="A6" s="58" t="s">
        <v>180</v>
      </c>
      <c r="B6" s="58"/>
      <c r="C6" s="49"/>
      <c r="D6" s="156"/>
      <c r="E6" s="60"/>
      <c r="F6" s="32"/>
      <c r="G6" s="155"/>
    </row>
    <row r="7" spans="1:7">
      <c r="A7" s="156"/>
      <c r="B7" s="156"/>
      <c r="C7" s="157"/>
      <c r="D7" s="58"/>
      <c r="E7" s="58"/>
      <c r="F7" s="33"/>
      <c r="G7" s="159"/>
    </row>
    <row r="8" spans="1:7">
      <c r="A8" s="58" t="s">
        <v>24</v>
      </c>
      <c r="B8" s="58"/>
      <c r="C8" s="157"/>
      <c r="D8" s="58"/>
      <c r="E8" s="58"/>
      <c r="F8" s="33"/>
      <c r="G8" s="159"/>
    </row>
    <row r="9" spans="1:7" ht="25.5">
      <c r="A9" s="160" t="s">
        <v>25</v>
      </c>
      <c r="B9" s="160"/>
      <c r="C9" s="161" t="s">
        <v>26</v>
      </c>
      <c r="D9" s="160" t="s">
        <v>27</v>
      </c>
      <c r="E9" s="111" t="s">
        <v>28</v>
      </c>
      <c r="F9" s="28" t="s">
        <v>30</v>
      </c>
      <c r="G9" s="323" t="s">
        <v>142</v>
      </c>
    </row>
    <row r="10" spans="1:7">
      <c r="A10" s="66"/>
      <c r="B10" s="59"/>
      <c r="C10" s="165"/>
      <c r="D10" s="58"/>
      <c r="E10" s="64"/>
      <c r="F10" s="33"/>
      <c r="G10" s="159"/>
    </row>
    <row r="11" spans="1:7" ht="16.5" thickBot="1">
      <c r="A11" s="72"/>
      <c r="B11" s="167" t="s">
        <v>32</v>
      </c>
      <c r="C11" s="168" t="s">
        <v>33</v>
      </c>
      <c r="D11" s="307"/>
      <c r="E11" s="76" t="s">
        <v>29</v>
      </c>
      <c r="F11" s="34"/>
      <c r="G11" s="171"/>
    </row>
    <row r="12" spans="1:7">
      <c r="A12" s="96"/>
      <c r="C12" s="324"/>
    </row>
    <row r="13" spans="1:7" s="140" customFormat="1" ht="72">
      <c r="A13" s="325" t="s">
        <v>32</v>
      </c>
      <c r="B13" s="134">
        <v>1</v>
      </c>
      <c r="C13" s="326" t="s">
        <v>270</v>
      </c>
      <c r="D13" s="327" t="s">
        <v>34</v>
      </c>
      <c r="E13" s="293">
        <v>1</v>
      </c>
      <c r="F13" s="335"/>
      <c r="G13" s="198">
        <f>E13*F13</f>
        <v>0</v>
      </c>
    </row>
    <row r="14" spans="1:7" s="140" customFormat="1">
      <c r="A14" s="133"/>
      <c r="B14" s="134"/>
      <c r="C14" s="328"/>
      <c r="D14" s="293"/>
      <c r="E14" s="293"/>
      <c r="F14" s="223"/>
      <c r="G14" s="198"/>
    </row>
    <row r="15" spans="1:7" s="140" customFormat="1" ht="36">
      <c r="A15" s="325" t="s">
        <v>32</v>
      </c>
      <c r="B15" s="134">
        <v>2</v>
      </c>
      <c r="C15" s="326" t="s">
        <v>271</v>
      </c>
      <c r="D15" s="327" t="s">
        <v>34</v>
      </c>
      <c r="E15" s="293">
        <v>1</v>
      </c>
      <c r="F15" s="223"/>
      <c r="G15" s="198">
        <f>E15*F15</f>
        <v>0</v>
      </c>
    </row>
    <row r="16" spans="1:7">
      <c r="A16" s="114"/>
      <c r="B16" s="115"/>
      <c r="C16" s="329"/>
      <c r="D16" s="330"/>
      <c r="E16" s="202"/>
    </row>
    <row r="17" spans="1:7" ht="48">
      <c r="A17" s="331" t="s">
        <v>32</v>
      </c>
      <c r="B17" s="115">
        <v>3</v>
      </c>
      <c r="C17" s="329" t="s">
        <v>196</v>
      </c>
      <c r="D17" s="330" t="s">
        <v>34</v>
      </c>
      <c r="E17" s="202">
        <v>1</v>
      </c>
      <c r="G17" s="178">
        <f>E17*F17</f>
        <v>0</v>
      </c>
    </row>
    <row r="18" spans="1:7">
      <c r="A18" s="114"/>
      <c r="B18" s="115"/>
      <c r="C18" s="329"/>
      <c r="D18" s="202"/>
      <c r="E18" s="202"/>
    </row>
    <row r="19" spans="1:7" s="140" customFormat="1" ht="120">
      <c r="A19" s="325" t="s">
        <v>32</v>
      </c>
      <c r="B19" s="134">
        <v>4</v>
      </c>
      <c r="C19" s="326" t="s">
        <v>272</v>
      </c>
      <c r="D19" s="327" t="s">
        <v>34</v>
      </c>
      <c r="E19" s="293">
        <v>8</v>
      </c>
      <c r="F19" s="223"/>
      <c r="G19" s="198">
        <f>E19*F19</f>
        <v>0</v>
      </c>
    </row>
    <row r="20" spans="1:7" s="140" customFormat="1">
      <c r="A20" s="133"/>
      <c r="B20" s="134"/>
      <c r="C20" s="326"/>
      <c r="D20" s="293"/>
      <c r="E20" s="293"/>
      <c r="F20" s="223"/>
      <c r="G20" s="198"/>
    </row>
    <row r="21" spans="1:7" s="140" customFormat="1" ht="108">
      <c r="A21" s="325" t="s">
        <v>32</v>
      </c>
      <c r="B21" s="134">
        <v>5</v>
      </c>
      <c r="C21" s="326" t="s">
        <v>273</v>
      </c>
      <c r="D21" s="327" t="s">
        <v>34</v>
      </c>
      <c r="E21" s="293">
        <v>2</v>
      </c>
      <c r="F21" s="223"/>
      <c r="G21" s="198">
        <f>E21*F21</f>
        <v>0</v>
      </c>
    </row>
    <row r="22" spans="1:7">
      <c r="A22" s="331"/>
      <c r="B22" s="115"/>
      <c r="C22" s="329"/>
      <c r="D22" s="330"/>
      <c r="E22" s="202"/>
    </row>
    <row r="23" spans="1:7">
      <c r="A23" s="331" t="s">
        <v>32</v>
      </c>
      <c r="B23" s="115">
        <v>6</v>
      </c>
      <c r="C23" s="329" t="s">
        <v>192</v>
      </c>
      <c r="D23" s="330" t="s">
        <v>34</v>
      </c>
      <c r="E23" s="202">
        <v>8</v>
      </c>
      <c r="G23" s="178">
        <f>E23*F23</f>
        <v>0</v>
      </c>
    </row>
    <row r="24" spans="1:7">
      <c r="A24" s="114"/>
      <c r="B24" s="115"/>
      <c r="C24" s="329"/>
      <c r="D24" s="330"/>
      <c r="E24" s="202"/>
    </row>
    <row r="25" spans="1:7">
      <c r="A25" s="331" t="s">
        <v>32</v>
      </c>
      <c r="B25" s="115">
        <v>7</v>
      </c>
      <c r="C25" s="329" t="s">
        <v>199</v>
      </c>
      <c r="D25" s="330" t="s">
        <v>34</v>
      </c>
      <c r="E25" s="202">
        <v>8</v>
      </c>
      <c r="G25" s="178">
        <f>E25*F25</f>
        <v>0</v>
      </c>
    </row>
    <row r="26" spans="1:7">
      <c r="A26" s="114"/>
      <c r="B26" s="115"/>
      <c r="C26" s="324"/>
      <c r="D26" s="330"/>
      <c r="E26" s="202"/>
    </row>
    <row r="27" spans="1:7">
      <c r="A27" s="331" t="s">
        <v>32</v>
      </c>
      <c r="B27" s="115">
        <v>8</v>
      </c>
      <c r="C27" s="324" t="s">
        <v>198</v>
      </c>
      <c r="D27" s="330" t="s">
        <v>34</v>
      </c>
      <c r="E27" s="202">
        <v>2</v>
      </c>
      <c r="G27" s="178">
        <f>E27*F27</f>
        <v>0</v>
      </c>
    </row>
    <row r="28" spans="1:7">
      <c r="A28" s="114"/>
      <c r="B28" s="115"/>
      <c r="C28" s="324"/>
      <c r="D28" s="202"/>
      <c r="E28" s="202"/>
    </row>
    <row r="29" spans="1:7" ht="24">
      <c r="A29" s="331" t="s">
        <v>32</v>
      </c>
      <c r="B29" s="115">
        <v>9</v>
      </c>
      <c r="C29" s="324" t="s">
        <v>193</v>
      </c>
      <c r="D29" s="330" t="s">
        <v>34</v>
      </c>
      <c r="E29" s="202">
        <v>1</v>
      </c>
      <c r="G29" s="178">
        <f>E29*F29</f>
        <v>0</v>
      </c>
    </row>
    <row r="30" spans="1:7">
      <c r="A30" s="114"/>
      <c r="B30" s="115"/>
      <c r="C30" s="324"/>
      <c r="D30" s="330"/>
      <c r="E30" s="202"/>
    </row>
    <row r="31" spans="1:7" ht="36">
      <c r="A31" s="331" t="s">
        <v>32</v>
      </c>
      <c r="B31" s="115">
        <v>10</v>
      </c>
      <c r="C31" s="324" t="s">
        <v>274</v>
      </c>
      <c r="D31" s="330" t="s">
        <v>34</v>
      </c>
      <c r="E31" s="202">
        <v>1</v>
      </c>
      <c r="G31" s="178">
        <f>E31*F31</f>
        <v>0</v>
      </c>
    </row>
    <row r="32" spans="1:7">
      <c r="A32" s="114"/>
      <c r="B32" s="115"/>
      <c r="C32" s="324"/>
      <c r="D32" s="330"/>
      <c r="E32" s="202"/>
    </row>
    <row r="33" spans="1:7">
      <c r="A33" s="331" t="s">
        <v>32</v>
      </c>
      <c r="B33" s="115">
        <v>11</v>
      </c>
      <c r="C33" s="324" t="s">
        <v>194</v>
      </c>
      <c r="D33" s="330" t="s">
        <v>34</v>
      </c>
      <c r="E33" s="202">
        <v>2</v>
      </c>
      <c r="G33" s="178">
        <f>E33*F33</f>
        <v>0</v>
      </c>
    </row>
    <row r="34" spans="1:7">
      <c r="A34" s="114"/>
      <c r="B34" s="115"/>
      <c r="C34" s="324"/>
      <c r="D34" s="202"/>
      <c r="E34" s="202"/>
    </row>
    <row r="35" spans="1:7" ht="36">
      <c r="A35" s="331" t="s">
        <v>32</v>
      </c>
      <c r="B35" s="115">
        <v>12</v>
      </c>
      <c r="C35" s="324" t="s">
        <v>197</v>
      </c>
      <c r="D35" s="330" t="s">
        <v>86</v>
      </c>
      <c r="E35" s="202">
        <v>1</v>
      </c>
      <c r="G35" s="178">
        <f>E35*F35</f>
        <v>0</v>
      </c>
    </row>
    <row r="36" spans="1:7">
      <c r="A36" s="114"/>
      <c r="B36" s="115"/>
      <c r="C36" s="324"/>
      <c r="D36" s="202"/>
      <c r="E36" s="202"/>
    </row>
    <row r="37" spans="1:7">
      <c r="A37" s="331" t="s">
        <v>32</v>
      </c>
      <c r="B37" s="115">
        <v>13</v>
      </c>
      <c r="C37" s="206" t="s">
        <v>326</v>
      </c>
      <c r="D37" s="330" t="s">
        <v>86</v>
      </c>
      <c r="E37" s="202">
        <v>1</v>
      </c>
      <c r="G37" s="83">
        <f>E37*F37</f>
        <v>0</v>
      </c>
    </row>
    <row r="38" spans="1:7">
      <c r="A38" s="331"/>
      <c r="B38" s="115"/>
      <c r="C38" s="324"/>
      <c r="D38" s="330"/>
      <c r="E38" s="202"/>
    </row>
    <row r="39" spans="1:7">
      <c r="A39" s="331" t="s">
        <v>32</v>
      </c>
      <c r="B39" s="115">
        <v>14</v>
      </c>
      <c r="C39" s="332" t="s">
        <v>195</v>
      </c>
      <c r="D39" s="333" t="s">
        <v>86</v>
      </c>
      <c r="E39" s="316">
        <v>1</v>
      </c>
      <c r="F39" s="224"/>
      <c r="G39" s="178">
        <f>E39*F39</f>
        <v>0</v>
      </c>
    </row>
    <row r="40" spans="1:7">
      <c r="A40" s="114"/>
      <c r="B40" s="115"/>
    </row>
    <row r="41" spans="1:7">
      <c r="A41" s="127" t="str">
        <f>$B$11</f>
        <v>I.</v>
      </c>
      <c r="B41" s="209">
        <v>15</v>
      </c>
      <c r="C41" s="206" t="s">
        <v>330</v>
      </c>
      <c r="D41" s="81" t="s">
        <v>86</v>
      </c>
      <c r="E41" s="82">
        <v>1</v>
      </c>
      <c r="G41" s="178">
        <f>E41*F41</f>
        <v>0</v>
      </c>
    </row>
    <row r="42" spans="1:7">
      <c r="A42" s="127"/>
      <c r="B42" s="59"/>
      <c r="C42" s="206"/>
      <c r="D42" s="82"/>
      <c r="E42" s="82"/>
    </row>
    <row r="43" spans="1:7">
      <c r="A43" s="128" t="str">
        <f>$B$11</f>
        <v>I.</v>
      </c>
      <c r="B43" s="211">
        <v>16</v>
      </c>
      <c r="C43" s="212" t="s">
        <v>220</v>
      </c>
      <c r="D43" s="102" t="s">
        <v>86</v>
      </c>
      <c r="E43" s="103">
        <v>1</v>
      </c>
      <c r="F43" s="225"/>
      <c r="G43" s="215">
        <f>E43*F43</f>
        <v>0</v>
      </c>
    </row>
    <row r="44" spans="1:7">
      <c r="A44" s="126"/>
      <c r="B44" s="59"/>
    </row>
    <row r="45" spans="1:7" s="208" customFormat="1">
      <c r="A45" s="128" t="s">
        <v>29</v>
      </c>
      <c r="B45" s="211" t="s">
        <v>29</v>
      </c>
      <c r="C45" s="218" t="s">
        <v>53</v>
      </c>
      <c r="D45" s="101"/>
      <c r="E45" s="101"/>
      <c r="F45" s="225"/>
      <c r="G45" s="221">
        <f>SUM(G13:G44)</f>
        <v>0</v>
      </c>
    </row>
    <row r="46" spans="1:7">
      <c r="A46" s="334"/>
      <c r="B46" s="334"/>
    </row>
    <row r="47" spans="1:7">
      <c r="A47" s="52" t="s">
        <v>29</v>
      </c>
      <c r="B47" s="52" t="s">
        <v>29</v>
      </c>
    </row>
    <row r="49" spans="1:2">
      <c r="A49" s="52" t="s">
        <v>29</v>
      </c>
      <c r="B49" s="52" t="s">
        <v>29</v>
      </c>
    </row>
    <row r="51" spans="1:2">
      <c r="A51" s="52" t="s">
        <v>29</v>
      </c>
      <c r="B51" s="52" t="s">
        <v>29</v>
      </c>
    </row>
  </sheetData>
  <sheetProtection algorithmName="SHA-512" hashValue="IDReFc6sWImvHox8fFk88VGuTAcpx37p9yuOnQHZ3cXdg7K+RPFqCrwwfZeUIvT0KeacuXj5w6/dlmEUQXTKDQ==" saltValue="DkHu8EacZ/teUuMedlQkbg==" spinCount="100000" sheet="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0A187-3A4C-4253-AEA5-D61175BBC103}">
  <dimension ref="A1:H47"/>
  <sheetViews>
    <sheetView workbookViewId="0">
      <selection activeCell="F40" sqref="F40"/>
    </sheetView>
  </sheetViews>
  <sheetFormatPr defaultRowHeight="15"/>
  <cols>
    <col min="1" max="1" width="4.85546875" style="52" customWidth="1"/>
    <col min="2" max="2" width="4" style="52" customWidth="1"/>
    <col min="3" max="3" width="45.5703125" style="94" customWidth="1"/>
    <col min="4" max="5" width="9.140625" style="52"/>
    <col min="6" max="6" width="9.140625" style="222"/>
    <col min="7" max="7" width="9.140625" style="178"/>
    <col min="8" max="16384" width="9.140625" style="52"/>
  </cols>
  <sheetData>
    <row r="1" spans="1:7" ht="18">
      <c r="A1" s="226" t="s">
        <v>8</v>
      </c>
      <c r="B1" s="226"/>
      <c r="C1" s="336"/>
      <c r="D1" s="226"/>
      <c r="E1" s="50"/>
      <c r="F1" s="30"/>
      <c r="G1" s="148"/>
    </row>
    <row r="2" spans="1:7" ht="18">
      <c r="A2" s="226"/>
      <c r="B2" s="226"/>
      <c r="C2" s="336"/>
      <c r="D2" s="226"/>
      <c r="E2" s="50"/>
      <c r="F2" s="30"/>
      <c r="G2" s="148"/>
    </row>
    <row r="3" spans="1:7" ht="18">
      <c r="A3" s="226" t="s">
        <v>203</v>
      </c>
      <c r="B3" s="226"/>
      <c r="C3" s="336" t="s">
        <v>11</v>
      </c>
      <c r="D3" s="226"/>
      <c r="E3" s="50"/>
      <c r="F3" s="30"/>
      <c r="G3" s="148"/>
    </row>
    <row r="4" spans="1:7" ht="18">
      <c r="A4" s="226"/>
      <c r="B4" s="226"/>
      <c r="C4" s="336"/>
      <c r="D4" s="226"/>
      <c r="E4" s="50"/>
      <c r="F4" s="30"/>
      <c r="G4" s="148"/>
    </row>
    <row r="5" spans="1:7" ht="18">
      <c r="A5" s="228" t="s">
        <v>140</v>
      </c>
      <c r="B5" s="228"/>
      <c r="C5" s="228" t="s">
        <v>141</v>
      </c>
      <c r="D5" s="228"/>
      <c r="E5" s="56"/>
      <c r="F5" s="31"/>
      <c r="G5" s="151"/>
    </row>
    <row r="6" spans="1:7">
      <c r="A6" s="58" t="s">
        <v>23</v>
      </c>
      <c r="B6" s="58" t="s">
        <v>180</v>
      </c>
      <c r="C6" s="337"/>
      <c r="D6" s="156"/>
      <c r="E6" s="60"/>
      <c r="F6" s="32"/>
      <c r="G6" s="155"/>
    </row>
    <row r="7" spans="1:7">
      <c r="A7" s="156"/>
      <c r="B7" s="156"/>
      <c r="C7" s="187"/>
      <c r="D7" s="58"/>
      <c r="E7" s="58"/>
      <c r="F7" s="33"/>
      <c r="G7" s="159"/>
    </row>
    <row r="8" spans="1:7">
      <c r="A8" s="58" t="s">
        <v>24</v>
      </c>
      <c r="B8" s="58"/>
      <c r="C8" s="187"/>
      <c r="D8" s="58"/>
      <c r="E8" s="58"/>
      <c r="F8" s="33"/>
      <c r="G8" s="159"/>
    </row>
    <row r="9" spans="1:7" ht="25.5">
      <c r="A9" s="160" t="s">
        <v>25</v>
      </c>
      <c r="B9" s="160"/>
      <c r="C9" s="338" t="s">
        <v>26</v>
      </c>
      <c r="D9" s="160" t="s">
        <v>27</v>
      </c>
      <c r="E9" s="111" t="s">
        <v>28</v>
      </c>
      <c r="F9" s="28" t="s">
        <v>30</v>
      </c>
      <c r="G9" s="164" t="s">
        <v>142</v>
      </c>
    </row>
    <row r="10" spans="1:7">
      <c r="A10" s="66"/>
      <c r="B10" s="59"/>
      <c r="C10" s="339"/>
      <c r="D10" s="58"/>
      <c r="E10" s="64"/>
      <c r="F10" s="33"/>
      <c r="G10" s="159"/>
    </row>
    <row r="11" spans="1:7" ht="16.5" thickBot="1">
      <c r="A11" s="72"/>
      <c r="B11" s="167" t="s">
        <v>32</v>
      </c>
      <c r="C11" s="340" t="s">
        <v>33</v>
      </c>
      <c r="D11" s="307"/>
      <c r="E11" s="76" t="s">
        <v>29</v>
      </c>
      <c r="F11" s="34"/>
      <c r="G11" s="171"/>
    </row>
    <row r="12" spans="1:7">
      <c r="A12" s="62"/>
      <c r="B12" s="63"/>
      <c r="C12" s="339"/>
      <c r="D12" s="156"/>
      <c r="E12" s="341"/>
      <c r="F12" s="32"/>
      <c r="G12" s="155"/>
    </row>
    <row r="13" spans="1:7" s="140" customFormat="1" ht="125.25" customHeight="1">
      <c r="A13" s="249" t="str">
        <f>$B$11</f>
        <v>I.</v>
      </c>
      <c r="B13" s="250">
        <f>1</f>
        <v>1</v>
      </c>
      <c r="C13" s="342" t="s">
        <v>248</v>
      </c>
      <c r="D13" s="196" t="s">
        <v>34</v>
      </c>
      <c r="E13" s="197">
        <v>1</v>
      </c>
      <c r="F13" s="223"/>
      <c r="G13" s="198">
        <f>E13*F13</f>
        <v>0</v>
      </c>
    </row>
    <row r="14" spans="1:7">
      <c r="A14" s="126"/>
      <c r="B14" s="59"/>
      <c r="C14" s="206"/>
      <c r="D14" s="184"/>
      <c r="E14" s="180"/>
    </row>
    <row r="15" spans="1:7" ht="38.25" customHeight="1">
      <c r="A15" s="126" t="str">
        <f>$B$11</f>
        <v>I.</v>
      </c>
      <c r="B15" s="59">
        <f>COUNT($A$13:B13)+1</f>
        <v>2</v>
      </c>
      <c r="C15" s="343" t="s">
        <v>250</v>
      </c>
      <c r="D15" s="184" t="s">
        <v>34</v>
      </c>
      <c r="E15" s="180">
        <v>1</v>
      </c>
      <c r="G15" s="178">
        <f>E15*F15</f>
        <v>0</v>
      </c>
    </row>
    <row r="16" spans="1:7" ht="12.75" customHeight="1">
      <c r="A16" s="283"/>
      <c r="B16" s="284"/>
      <c r="C16" s="343"/>
      <c r="D16" s="184"/>
      <c r="E16" s="180"/>
    </row>
    <row r="17" spans="1:7">
      <c r="A17" s="126" t="str">
        <f>$B$11</f>
        <v>I.</v>
      </c>
      <c r="B17" s="59">
        <f>COUNT($A$13:B15)+1</f>
        <v>3</v>
      </c>
      <c r="C17" s="344" t="s">
        <v>249</v>
      </c>
      <c r="D17" s="184" t="s">
        <v>34</v>
      </c>
      <c r="E17" s="180">
        <v>1</v>
      </c>
      <c r="G17" s="178">
        <f>E17*F17</f>
        <v>0</v>
      </c>
    </row>
    <row r="18" spans="1:7" ht="14.25" customHeight="1">
      <c r="A18" s="126"/>
      <c r="B18" s="59"/>
    </row>
    <row r="19" spans="1:7" ht="27" customHeight="1">
      <c r="A19" s="126" t="str">
        <f>$B$11</f>
        <v>I.</v>
      </c>
      <c r="B19" s="59">
        <f>COUNT($A$13:B17)+1</f>
        <v>4</v>
      </c>
      <c r="C19" s="343" t="s">
        <v>143</v>
      </c>
      <c r="D19" s="184" t="s">
        <v>34</v>
      </c>
      <c r="E19" s="180">
        <v>3</v>
      </c>
      <c r="G19" s="178">
        <f>E19*F19</f>
        <v>0</v>
      </c>
    </row>
    <row r="20" spans="1:7">
      <c r="A20" s="126"/>
      <c r="B20" s="59"/>
      <c r="C20" s="206"/>
      <c r="D20" s="184"/>
      <c r="E20" s="180"/>
    </row>
    <row r="21" spans="1:7" ht="24.75">
      <c r="A21" s="126" t="str">
        <f>$B$11</f>
        <v>I.</v>
      </c>
      <c r="B21" s="183">
        <f>COUNT($A$13:B19)+1</f>
        <v>5</v>
      </c>
      <c r="C21" s="206" t="s">
        <v>265</v>
      </c>
      <c r="D21" s="184" t="s">
        <v>34</v>
      </c>
      <c r="E21" s="180">
        <v>3</v>
      </c>
      <c r="G21" s="178">
        <f>E21*F21</f>
        <v>0</v>
      </c>
    </row>
    <row r="22" spans="1:7">
      <c r="A22" s="126"/>
      <c r="B22" s="59"/>
      <c r="C22" s="206"/>
      <c r="D22" s="184"/>
      <c r="E22" s="180"/>
    </row>
    <row r="23" spans="1:7" s="140" customFormat="1" ht="36">
      <c r="A23" s="249" t="str">
        <f>$B$11</f>
        <v>I.</v>
      </c>
      <c r="B23" s="345">
        <f>COUNT($A$13:B21)+1</f>
        <v>6</v>
      </c>
      <c r="C23" s="346" t="s">
        <v>275</v>
      </c>
      <c r="D23" s="196" t="s">
        <v>34</v>
      </c>
      <c r="E23" s="197">
        <v>3</v>
      </c>
      <c r="F23" s="223"/>
      <c r="G23" s="198">
        <f>E23*F23</f>
        <v>0</v>
      </c>
    </row>
    <row r="24" spans="1:7">
      <c r="A24" s="126"/>
      <c r="B24" s="183"/>
    </row>
    <row r="25" spans="1:7" ht="24">
      <c r="A25" s="126" t="str">
        <f>$B$11</f>
        <v>I.</v>
      </c>
      <c r="B25" s="183">
        <f>COUNT($A$13:B23)+1</f>
        <v>7</v>
      </c>
      <c r="C25" s="343" t="s">
        <v>276</v>
      </c>
      <c r="D25" s="347" t="s">
        <v>34</v>
      </c>
      <c r="E25" s="82">
        <v>3</v>
      </c>
      <c r="G25" s="178">
        <f>E25*F25</f>
        <v>0</v>
      </c>
    </row>
    <row r="26" spans="1:7">
      <c r="A26" s="126"/>
      <c r="B26" s="59"/>
    </row>
    <row r="27" spans="1:7">
      <c r="A27" s="126" t="str">
        <f>$B$11</f>
        <v>I.</v>
      </c>
      <c r="B27" s="183">
        <f>COUNT($A$13:B25)+1</f>
        <v>8</v>
      </c>
      <c r="C27" s="206" t="s">
        <v>144</v>
      </c>
      <c r="D27" s="184" t="s">
        <v>58</v>
      </c>
      <c r="E27" s="180">
        <v>248</v>
      </c>
      <c r="G27" s="178">
        <f>E27*F27</f>
        <v>0</v>
      </c>
    </row>
    <row r="28" spans="1:7">
      <c r="A28" s="126"/>
      <c r="B28" s="59"/>
      <c r="C28" s="206"/>
      <c r="D28" s="184"/>
      <c r="E28" s="180"/>
    </row>
    <row r="29" spans="1:7">
      <c r="A29" s="126" t="str">
        <f>$B$11</f>
        <v>I.</v>
      </c>
      <c r="B29" s="183">
        <f>COUNT($A$13:B27)+1</f>
        <v>9</v>
      </c>
      <c r="C29" s="206" t="s">
        <v>145</v>
      </c>
      <c r="D29" s="184" t="s">
        <v>58</v>
      </c>
      <c r="E29" s="180">
        <v>150</v>
      </c>
      <c r="G29" s="178">
        <f>E29*F29</f>
        <v>0</v>
      </c>
    </row>
    <row r="30" spans="1:7">
      <c r="A30" s="126"/>
      <c r="B30" s="59"/>
      <c r="C30" s="206"/>
      <c r="D30" s="184"/>
      <c r="E30" s="180"/>
    </row>
    <row r="31" spans="1:7">
      <c r="A31" s="126" t="str">
        <f>$B$11</f>
        <v>I.</v>
      </c>
      <c r="B31" s="59">
        <f>COUNT($A$13:B29)+1</f>
        <v>10</v>
      </c>
      <c r="C31" s="206" t="s">
        <v>146</v>
      </c>
      <c r="D31" s="184" t="s">
        <v>58</v>
      </c>
      <c r="E31" s="180">
        <v>50</v>
      </c>
      <c r="G31" s="178">
        <f>E31*F31</f>
        <v>0</v>
      </c>
    </row>
    <row r="33" spans="1:8">
      <c r="A33" s="126" t="str">
        <f>$B$11</f>
        <v>I.</v>
      </c>
      <c r="B33" s="59">
        <f>COUNT($A$13:B31)+1</f>
        <v>11</v>
      </c>
      <c r="C33" s="206" t="s">
        <v>277</v>
      </c>
      <c r="D33" s="348" t="s">
        <v>34</v>
      </c>
      <c r="E33" s="52">
        <v>3</v>
      </c>
      <c r="G33" s="178">
        <f>E33*F33</f>
        <v>0</v>
      </c>
    </row>
    <row r="34" spans="1:8">
      <c r="A34" s="126"/>
      <c r="B34" s="59"/>
      <c r="C34" s="206"/>
      <c r="D34" s="184"/>
      <c r="E34" s="180"/>
    </row>
    <row r="35" spans="1:8" ht="25.5" customHeight="1">
      <c r="A35" s="126" t="str">
        <f>$B$11</f>
        <v>I.</v>
      </c>
      <c r="B35" s="59">
        <f>COUNT($A$13:B33)+1</f>
        <v>12</v>
      </c>
      <c r="C35" s="206" t="s">
        <v>147</v>
      </c>
      <c r="D35" s="184" t="s">
        <v>58</v>
      </c>
      <c r="E35" s="180">
        <v>40</v>
      </c>
      <c r="G35" s="178">
        <f>E35*F35</f>
        <v>0</v>
      </c>
    </row>
    <row r="36" spans="1:8">
      <c r="A36" s="126"/>
      <c r="B36" s="59"/>
      <c r="C36" s="206"/>
      <c r="D36" s="184"/>
      <c r="E36" s="180"/>
    </row>
    <row r="37" spans="1:8" ht="24.75">
      <c r="A37" s="127" t="str">
        <f>$B$11</f>
        <v>I.</v>
      </c>
      <c r="B37" s="209">
        <f>COUNT($A$13:B36)+1</f>
        <v>13</v>
      </c>
      <c r="C37" s="206" t="s">
        <v>148</v>
      </c>
      <c r="D37" s="184" t="s">
        <v>86</v>
      </c>
      <c r="E37" s="180">
        <v>1</v>
      </c>
      <c r="G37" s="178">
        <f>E37*F37</f>
        <v>0</v>
      </c>
    </row>
    <row r="38" spans="1:8">
      <c r="A38" s="127"/>
      <c r="B38" s="59"/>
    </row>
    <row r="39" spans="1:8">
      <c r="A39" s="84" t="s">
        <v>32</v>
      </c>
      <c r="B39" s="85">
        <v>14</v>
      </c>
      <c r="C39" s="206" t="s">
        <v>326</v>
      </c>
      <c r="D39" s="98" t="s">
        <v>86</v>
      </c>
      <c r="E39" s="82">
        <v>1</v>
      </c>
      <c r="G39" s="83">
        <f>E39*F39</f>
        <v>0</v>
      </c>
    </row>
    <row r="41" spans="1:8" ht="14.25" customHeight="1">
      <c r="A41" s="127" t="str">
        <f>$B$11</f>
        <v>I.</v>
      </c>
      <c r="B41" s="349">
        <f>COUNT($A$13:B40)+1</f>
        <v>15</v>
      </c>
      <c r="C41" s="206" t="s">
        <v>278</v>
      </c>
      <c r="D41" s="184" t="s">
        <v>86</v>
      </c>
      <c r="E41" s="180">
        <v>1</v>
      </c>
      <c r="G41" s="178">
        <f>E41*F41</f>
        <v>0</v>
      </c>
    </row>
    <row r="42" spans="1:8">
      <c r="C42" s="206"/>
      <c r="D42" s="82"/>
      <c r="E42" s="82"/>
    </row>
    <row r="43" spans="1:8" ht="24.75">
      <c r="A43" s="127" t="str">
        <f>$B$11</f>
        <v>I.</v>
      </c>
      <c r="B43" s="350">
        <v>16</v>
      </c>
      <c r="C43" s="206" t="s">
        <v>331</v>
      </c>
      <c r="D43" s="81" t="s">
        <v>86</v>
      </c>
      <c r="E43" s="82">
        <v>1</v>
      </c>
      <c r="G43" s="178">
        <f>E43*F43</f>
        <v>0</v>
      </c>
    </row>
    <row r="44" spans="1:8">
      <c r="C44" s="206"/>
      <c r="D44" s="82"/>
      <c r="E44" s="82"/>
    </row>
    <row r="45" spans="1:8">
      <c r="A45" s="128" t="str">
        <f>$B$11</f>
        <v>I.</v>
      </c>
      <c r="B45" s="351">
        <v>17</v>
      </c>
      <c r="C45" s="212" t="s">
        <v>220</v>
      </c>
      <c r="D45" s="102" t="s">
        <v>86</v>
      </c>
      <c r="E45" s="103">
        <v>1</v>
      </c>
      <c r="F45" s="225"/>
      <c r="G45" s="215">
        <f>E45*F45</f>
        <v>0</v>
      </c>
    </row>
    <row r="46" spans="1:8">
      <c r="A46" s="126"/>
      <c r="B46" s="59"/>
      <c r="C46" s="206"/>
      <c r="D46" s="352"/>
      <c r="E46" s="87"/>
      <c r="F46" s="29"/>
      <c r="G46" s="175"/>
    </row>
    <row r="47" spans="1:8">
      <c r="A47" s="101"/>
      <c r="B47" s="101"/>
      <c r="C47" s="353" t="s">
        <v>53</v>
      </c>
      <c r="D47" s="101"/>
      <c r="E47" s="101"/>
      <c r="F47" s="225"/>
      <c r="G47" s="221">
        <f>SUM(G13:G46)</f>
        <v>0</v>
      </c>
      <c r="H47" s="302"/>
    </row>
  </sheetData>
  <sheetProtection algorithmName="SHA-512" hashValue="8PKTXeJhjJMcfR32uPoBoce263q80UPCmjnPex/N3nrbs+eAvGPAIVGD8eQC2EgRA0+f3w6NXBBbSW2tB82atg==" saltValue="j7t3EHr8xw6mv1rULtUrlg==" spinCount="100000" sheet="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FFAC6-62BE-4B9D-AE7E-913259011F67}">
  <dimension ref="A1:G53"/>
  <sheetViews>
    <sheetView workbookViewId="0">
      <selection activeCell="E47" sqref="E47"/>
    </sheetView>
  </sheetViews>
  <sheetFormatPr defaultRowHeight="15"/>
  <cols>
    <col min="1" max="1" width="5" style="52" customWidth="1"/>
    <col min="2" max="2" width="5.7109375" style="52" customWidth="1"/>
    <col min="3" max="3" width="45.42578125" style="52" customWidth="1"/>
    <col min="4" max="5" width="9.140625" style="82"/>
    <col min="6" max="6" width="9.140625" style="109"/>
    <col min="7" max="7" width="9.140625" style="83"/>
    <col min="8" max="16384" width="9.140625" style="52"/>
  </cols>
  <sheetData>
    <row r="1" spans="1:7" ht="18">
      <c r="A1" s="226" t="s">
        <v>8</v>
      </c>
      <c r="B1" s="226"/>
      <c r="C1" s="226"/>
      <c r="D1" s="50"/>
      <c r="E1" s="50"/>
      <c r="F1" s="41"/>
      <c r="G1" s="51"/>
    </row>
    <row r="2" spans="1:7" ht="18">
      <c r="A2" s="226"/>
      <c r="B2" s="226"/>
      <c r="C2" s="226"/>
      <c r="D2" s="50"/>
      <c r="E2" s="50"/>
      <c r="F2" s="41"/>
      <c r="G2" s="51"/>
    </row>
    <row r="3" spans="1:7" ht="18">
      <c r="A3" s="226" t="s">
        <v>203</v>
      </c>
      <c r="B3" s="226"/>
      <c r="C3" s="226" t="s">
        <v>11</v>
      </c>
      <c r="D3" s="50"/>
      <c r="E3" s="50"/>
      <c r="F3" s="41"/>
      <c r="G3" s="51"/>
    </row>
    <row r="4" spans="1:7" ht="18">
      <c r="A4" s="226"/>
      <c r="B4" s="226"/>
      <c r="C4" s="226"/>
      <c r="D4" s="50"/>
      <c r="E4" s="50"/>
      <c r="F4" s="41"/>
      <c r="G4" s="51"/>
    </row>
    <row r="5" spans="1:7" ht="18">
      <c r="A5" s="228" t="s">
        <v>204</v>
      </c>
      <c r="B5" s="228"/>
      <c r="C5" s="228" t="s">
        <v>205</v>
      </c>
      <c r="D5" s="56"/>
      <c r="E5" s="56"/>
      <c r="F5" s="42"/>
      <c r="G5" s="57"/>
    </row>
    <row r="6" spans="1:7">
      <c r="A6" s="58" t="s">
        <v>226</v>
      </c>
      <c r="B6" s="58"/>
      <c r="C6" s="49"/>
      <c r="D6" s="60"/>
      <c r="E6" s="60"/>
      <c r="F6" s="45"/>
      <c r="G6" s="61"/>
    </row>
    <row r="7" spans="1:7">
      <c r="A7" s="156"/>
      <c r="B7" s="156"/>
      <c r="C7" s="157"/>
      <c r="D7" s="64"/>
      <c r="E7" s="64"/>
      <c r="F7" s="43"/>
      <c r="G7" s="65"/>
    </row>
    <row r="8" spans="1:7">
      <c r="A8" s="58" t="s">
        <v>24</v>
      </c>
      <c r="B8" s="58"/>
      <c r="C8" s="157"/>
      <c r="D8" s="64"/>
      <c r="E8" s="64"/>
      <c r="F8" s="43"/>
      <c r="G8" s="65"/>
    </row>
    <row r="9" spans="1:7" ht="25.5">
      <c r="A9" s="160" t="s">
        <v>25</v>
      </c>
      <c r="B9" s="160"/>
      <c r="C9" s="161" t="s">
        <v>26</v>
      </c>
      <c r="D9" s="111" t="s">
        <v>27</v>
      </c>
      <c r="E9" s="111" t="s">
        <v>28</v>
      </c>
      <c r="F9" s="27" t="s">
        <v>30</v>
      </c>
      <c r="G9" s="113" t="s">
        <v>142</v>
      </c>
    </row>
    <row r="10" spans="1:7">
      <c r="A10" s="66"/>
      <c r="B10" s="59"/>
      <c r="C10" s="165"/>
      <c r="D10" s="64"/>
      <c r="E10" s="64"/>
      <c r="F10" s="43"/>
      <c r="G10" s="65"/>
    </row>
    <row r="11" spans="1:7" ht="21.75" customHeight="1" thickBot="1">
      <c r="A11" s="72"/>
      <c r="B11" s="167" t="s">
        <v>32</v>
      </c>
      <c r="C11" s="168" t="s">
        <v>33</v>
      </c>
      <c r="D11" s="75"/>
      <c r="E11" s="76" t="s">
        <v>29</v>
      </c>
      <c r="F11" s="44"/>
      <c r="G11" s="77"/>
    </row>
    <row r="13" spans="1:7" ht="24">
      <c r="A13" s="84" t="s">
        <v>32</v>
      </c>
      <c r="B13" s="85">
        <v>1</v>
      </c>
      <c r="C13" s="324" t="s">
        <v>207</v>
      </c>
      <c r="D13" s="93" t="s">
        <v>58</v>
      </c>
      <c r="E13" s="93">
        <v>370</v>
      </c>
      <c r="G13" s="83">
        <f>E13*F13</f>
        <v>0</v>
      </c>
    </row>
    <row r="14" spans="1:7">
      <c r="A14" s="84"/>
      <c r="B14" s="85"/>
      <c r="C14" s="324"/>
      <c r="D14" s="93"/>
      <c r="E14" s="93"/>
    </row>
    <row r="15" spans="1:7">
      <c r="A15" s="84"/>
      <c r="B15" s="85"/>
      <c r="C15" s="324" t="s">
        <v>224</v>
      </c>
      <c r="D15" s="93" t="s">
        <v>58</v>
      </c>
      <c r="E15" s="93">
        <v>148</v>
      </c>
      <c r="G15" s="83">
        <f>E15*F15</f>
        <v>0</v>
      </c>
    </row>
    <row r="16" spans="1:7">
      <c r="A16" s="84"/>
      <c r="C16" s="324"/>
      <c r="D16" s="93"/>
      <c r="E16" s="93"/>
    </row>
    <row r="17" spans="1:7" ht="36">
      <c r="A17" s="354" t="s">
        <v>32</v>
      </c>
      <c r="B17" s="85">
        <v>2</v>
      </c>
      <c r="C17" s="324" t="s">
        <v>208</v>
      </c>
      <c r="D17" s="93" t="s">
        <v>34</v>
      </c>
      <c r="E17" s="93">
        <v>28</v>
      </c>
      <c r="G17" s="83">
        <f>E17*F17</f>
        <v>0</v>
      </c>
    </row>
    <row r="18" spans="1:7">
      <c r="C18" s="324"/>
      <c r="D18" s="93"/>
      <c r="E18" s="93"/>
    </row>
    <row r="19" spans="1:7" ht="24">
      <c r="A19" s="84" t="s">
        <v>32</v>
      </c>
      <c r="B19" s="85">
        <v>3</v>
      </c>
      <c r="C19" s="324" t="s">
        <v>210</v>
      </c>
      <c r="D19" s="93" t="s">
        <v>34</v>
      </c>
      <c r="E19" s="93">
        <v>10</v>
      </c>
      <c r="G19" s="83">
        <f>E19*F19</f>
        <v>0</v>
      </c>
    </row>
    <row r="20" spans="1:7">
      <c r="C20" s="324"/>
      <c r="D20" s="93"/>
      <c r="E20" s="93"/>
    </row>
    <row r="21" spans="1:7" ht="24">
      <c r="A21" s="84" t="s">
        <v>32</v>
      </c>
      <c r="B21" s="85">
        <v>4</v>
      </c>
      <c r="C21" s="324" t="s">
        <v>211</v>
      </c>
      <c r="D21" s="93" t="s">
        <v>34</v>
      </c>
      <c r="E21" s="93">
        <v>10</v>
      </c>
      <c r="G21" s="83">
        <f>E21*F21</f>
        <v>0</v>
      </c>
    </row>
    <row r="22" spans="1:7">
      <c r="C22" s="324"/>
      <c r="D22" s="93"/>
      <c r="E22" s="93"/>
    </row>
    <row r="23" spans="1:7" ht="24">
      <c r="A23" s="84" t="s">
        <v>32</v>
      </c>
      <c r="B23" s="85">
        <v>5</v>
      </c>
      <c r="C23" s="324" t="s">
        <v>223</v>
      </c>
      <c r="D23" s="93" t="s">
        <v>34</v>
      </c>
      <c r="E23" s="93">
        <v>8</v>
      </c>
      <c r="G23" s="83">
        <f>E23*F23</f>
        <v>0</v>
      </c>
    </row>
    <row r="24" spans="1:7">
      <c r="C24" s="324"/>
      <c r="D24" s="93"/>
      <c r="E24" s="93"/>
    </row>
    <row r="25" spans="1:7" ht="24">
      <c r="A25" s="84" t="s">
        <v>32</v>
      </c>
      <c r="B25" s="85">
        <v>6</v>
      </c>
      <c r="C25" s="324" t="s">
        <v>222</v>
      </c>
      <c r="D25" s="93" t="s">
        <v>34</v>
      </c>
      <c r="E25" s="93">
        <v>6</v>
      </c>
      <c r="G25" s="83">
        <f>E25*F25</f>
        <v>0</v>
      </c>
    </row>
    <row r="26" spans="1:7">
      <c r="C26" s="324"/>
      <c r="D26" s="93"/>
      <c r="E26" s="93"/>
    </row>
    <row r="27" spans="1:7" ht="24">
      <c r="A27" s="84" t="s">
        <v>32</v>
      </c>
      <c r="B27" s="85">
        <v>7</v>
      </c>
      <c r="C27" s="324" t="s">
        <v>212</v>
      </c>
      <c r="D27" s="93" t="s">
        <v>34</v>
      </c>
      <c r="E27" s="93">
        <v>47</v>
      </c>
      <c r="G27" s="83">
        <f>E27*F27</f>
        <v>0</v>
      </c>
    </row>
    <row r="28" spans="1:7">
      <c r="C28" s="324"/>
      <c r="D28" s="93"/>
      <c r="E28" s="93"/>
    </row>
    <row r="29" spans="1:7" ht="24">
      <c r="A29" s="84" t="s">
        <v>32</v>
      </c>
      <c r="B29" s="85">
        <v>8</v>
      </c>
      <c r="C29" s="324" t="s">
        <v>213</v>
      </c>
      <c r="D29" s="93" t="s">
        <v>34</v>
      </c>
      <c r="E29" s="93">
        <v>70</v>
      </c>
      <c r="G29" s="83">
        <f>E29*F29</f>
        <v>0</v>
      </c>
    </row>
    <row r="30" spans="1:7">
      <c r="C30" s="324"/>
      <c r="D30" s="93"/>
      <c r="E30" s="93"/>
    </row>
    <row r="31" spans="1:7" ht="36">
      <c r="A31" s="84" t="s">
        <v>32</v>
      </c>
      <c r="B31" s="85">
        <v>9</v>
      </c>
      <c r="C31" s="324" t="s">
        <v>225</v>
      </c>
      <c r="D31" s="93" t="s">
        <v>86</v>
      </c>
      <c r="E31" s="93">
        <v>2</v>
      </c>
      <c r="G31" s="83">
        <f>E31*F31</f>
        <v>0</v>
      </c>
    </row>
    <row r="32" spans="1:7">
      <c r="C32" s="324"/>
      <c r="D32" s="93"/>
      <c r="E32" s="93"/>
    </row>
    <row r="33" spans="1:7" ht="36">
      <c r="A33" s="84" t="s">
        <v>32</v>
      </c>
      <c r="B33" s="85">
        <v>10</v>
      </c>
      <c r="C33" s="324" t="s">
        <v>214</v>
      </c>
      <c r="D33" s="93" t="s">
        <v>86</v>
      </c>
      <c r="E33" s="93">
        <v>4</v>
      </c>
      <c r="G33" s="83">
        <f>E33*F33</f>
        <v>0</v>
      </c>
    </row>
    <row r="34" spans="1:7">
      <c r="C34" s="355"/>
      <c r="D34" s="93"/>
      <c r="E34" s="93"/>
    </row>
    <row r="35" spans="1:7" ht="24">
      <c r="A35" s="84" t="s">
        <v>32</v>
      </c>
      <c r="B35" s="85">
        <v>11</v>
      </c>
      <c r="C35" s="324" t="s">
        <v>215</v>
      </c>
      <c r="D35" s="93"/>
      <c r="E35" s="93"/>
    </row>
    <row r="36" spans="1:7">
      <c r="C36" s="324" t="s">
        <v>297</v>
      </c>
      <c r="D36" s="93" t="s">
        <v>58</v>
      </c>
      <c r="E36" s="93">
        <v>98</v>
      </c>
      <c r="G36" s="83">
        <f>E36*F36</f>
        <v>0</v>
      </c>
    </row>
    <row r="37" spans="1:7">
      <c r="C37" s="324" t="s">
        <v>298</v>
      </c>
      <c r="D37" s="93" t="s">
        <v>58</v>
      </c>
      <c r="E37" s="93">
        <v>112</v>
      </c>
      <c r="G37" s="83">
        <f>E37*F37</f>
        <v>0</v>
      </c>
    </row>
    <row r="38" spans="1:7">
      <c r="C38" s="324"/>
      <c r="D38" s="93"/>
      <c r="E38" s="93"/>
    </row>
    <row r="39" spans="1:7" ht="24">
      <c r="A39" s="84" t="s">
        <v>32</v>
      </c>
      <c r="B39" s="85">
        <v>12</v>
      </c>
      <c r="C39" s="324" t="s">
        <v>216</v>
      </c>
      <c r="D39" s="93" t="s">
        <v>34</v>
      </c>
      <c r="E39" s="93">
        <v>6</v>
      </c>
      <c r="G39" s="83">
        <f>E39*F39</f>
        <v>0</v>
      </c>
    </row>
    <row r="40" spans="1:7">
      <c r="C40" s="324"/>
      <c r="D40" s="93"/>
      <c r="E40" s="93"/>
    </row>
    <row r="41" spans="1:7" ht="36">
      <c r="A41" s="84" t="s">
        <v>32</v>
      </c>
      <c r="B41" s="85">
        <v>13</v>
      </c>
      <c r="C41" s="324" t="s">
        <v>217</v>
      </c>
      <c r="D41" s="93" t="s">
        <v>34</v>
      </c>
      <c r="E41" s="93">
        <v>1</v>
      </c>
      <c r="G41" s="83">
        <f>E41*F41</f>
        <v>0</v>
      </c>
    </row>
    <row r="42" spans="1:7">
      <c r="C42" s="324"/>
      <c r="D42" s="93"/>
      <c r="E42" s="93"/>
    </row>
    <row r="43" spans="1:7" ht="48">
      <c r="A43" s="84" t="s">
        <v>32</v>
      </c>
      <c r="B43" s="85">
        <v>14</v>
      </c>
      <c r="C43" s="324" t="s">
        <v>218</v>
      </c>
      <c r="D43" s="93" t="s">
        <v>34</v>
      </c>
      <c r="E43" s="93">
        <v>16</v>
      </c>
      <c r="G43" s="83">
        <f>E43*F43</f>
        <v>0</v>
      </c>
    </row>
    <row r="44" spans="1:7">
      <c r="C44" s="324"/>
      <c r="D44" s="93"/>
      <c r="E44" s="93"/>
    </row>
    <row r="45" spans="1:7" ht="36">
      <c r="A45" s="84" t="s">
        <v>32</v>
      </c>
      <c r="B45" s="85">
        <v>15</v>
      </c>
      <c r="C45" s="324" t="s">
        <v>219</v>
      </c>
      <c r="D45" s="93" t="s">
        <v>34</v>
      </c>
      <c r="E45" s="93">
        <v>56</v>
      </c>
      <c r="G45" s="83">
        <f>E45*F45</f>
        <v>0</v>
      </c>
    </row>
    <row r="46" spans="1:7">
      <c r="A46" s="84"/>
      <c r="B46" s="85"/>
      <c r="C46" s="324"/>
      <c r="D46" s="93"/>
      <c r="E46" s="93"/>
    </row>
    <row r="47" spans="1:7" ht="36">
      <c r="A47" s="84" t="s">
        <v>32</v>
      </c>
      <c r="B47" s="85">
        <v>16</v>
      </c>
      <c r="C47" s="324" t="s">
        <v>332</v>
      </c>
      <c r="D47" s="93" t="s">
        <v>86</v>
      </c>
      <c r="E47" s="93">
        <v>1</v>
      </c>
      <c r="G47" s="83">
        <f>E47*F47</f>
        <v>0</v>
      </c>
    </row>
    <row r="48" spans="1:7">
      <c r="A48" s="84"/>
      <c r="B48" s="85"/>
      <c r="C48" s="324"/>
      <c r="D48" s="93"/>
      <c r="E48" s="93"/>
    </row>
    <row r="49" spans="1:7">
      <c r="A49" s="84" t="s">
        <v>32</v>
      </c>
      <c r="B49" s="85">
        <v>17</v>
      </c>
      <c r="C49" s="324" t="s">
        <v>247</v>
      </c>
      <c r="D49" s="93" t="s">
        <v>86</v>
      </c>
      <c r="E49" s="93">
        <v>1</v>
      </c>
      <c r="G49" s="83">
        <f>E49*F49</f>
        <v>0</v>
      </c>
    </row>
    <row r="50" spans="1:7">
      <c r="C50" s="324"/>
      <c r="D50" s="93"/>
      <c r="E50" s="93"/>
    </row>
    <row r="51" spans="1:7">
      <c r="A51" s="356" t="s">
        <v>32</v>
      </c>
      <c r="B51" s="100">
        <v>18</v>
      </c>
      <c r="C51" s="357" t="s">
        <v>220</v>
      </c>
      <c r="D51" s="358" t="s">
        <v>86</v>
      </c>
      <c r="E51" s="358">
        <v>1</v>
      </c>
      <c r="F51" s="110"/>
      <c r="G51" s="104">
        <f>E51*F51</f>
        <v>0</v>
      </c>
    </row>
    <row r="53" spans="1:7">
      <c r="A53" s="101"/>
      <c r="B53" s="101"/>
      <c r="C53" s="359" t="s">
        <v>53</v>
      </c>
      <c r="D53" s="103"/>
      <c r="E53" s="103"/>
      <c r="F53" s="110"/>
      <c r="G53" s="108">
        <f>SUM(G13:G52)</f>
        <v>0</v>
      </c>
    </row>
  </sheetData>
  <sheetProtection algorithmName="SHA-512" hashValue="YeF3xpg+oNyskrgUGkJyQzbIlueDuKmHFqg6rbTtwT8pRe6Gp2kkwrAYnXFH4AxURNBPe2iVwFt48eTei706qw==" saltValue="ze036/rqyqi6R+TPAwVDFQ==" spinCount="100000" sheet="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5CB99-B492-4826-AFD8-559D80BC1F2D}">
  <dimension ref="A1:G23"/>
  <sheetViews>
    <sheetView tabSelected="1" workbookViewId="0">
      <selection activeCell="C30" sqref="C30"/>
    </sheetView>
  </sheetViews>
  <sheetFormatPr defaultRowHeight="15"/>
  <cols>
    <col min="1" max="1" width="6" style="52" customWidth="1"/>
    <col min="2" max="2" width="5.42578125" style="52" customWidth="1"/>
    <col min="3" max="3" width="53.85546875" style="52" customWidth="1"/>
    <col min="4" max="5" width="9.140625" style="52"/>
    <col min="6" max="6" width="9.140625" style="109"/>
    <col min="7" max="7" width="9.140625" style="83"/>
    <col min="8" max="16384" width="9.140625" style="52"/>
  </cols>
  <sheetData>
    <row r="1" spans="1:7" ht="18">
      <c r="A1" s="226" t="s">
        <v>8</v>
      </c>
      <c r="B1" s="226"/>
      <c r="C1" s="226"/>
      <c r="D1" s="228"/>
      <c r="E1" s="56"/>
      <c r="F1" s="42"/>
      <c r="G1" s="57"/>
    </row>
    <row r="2" spans="1:7" ht="18">
      <c r="A2" s="226"/>
      <c r="B2" s="226"/>
      <c r="C2" s="226"/>
      <c r="D2" s="156"/>
      <c r="E2" s="60"/>
      <c r="F2" s="45"/>
      <c r="G2" s="61"/>
    </row>
    <row r="3" spans="1:7" ht="18">
      <c r="A3" s="226" t="s">
        <v>203</v>
      </c>
      <c r="B3" s="226"/>
      <c r="C3" s="226" t="s">
        <v>11</v>
      </c>
      <c r="D3" s="58"/>
      <c r="E3" s="58"/>
      <c r="F3" s="43"/>
      <c r="G3" s="65"/>
    </row>
    <row r="4" spans="1:7" ht="18">
      <c r="A4" s="226"/>
      <c r="B4" s="226"/>
      <c r="C4" s="226"/>
      <c r="D4" s="58"/>
      <c r="E4" s="58"/>
      <c r="F4" s="43"/>
      <c r="G4" s="65"/>
    </row>
    <row r="5" spans="1:7" ht="18">
      <c r="A5" s="228" t="s">
        <v>206</v>
      </c>
      <c r="B5" s="228"/>
      <c r="C5" s="228" t="s">
        <v>200</v>
      </c>
      <c r="D5" s="58"/>
      <c r="E5" s="58"/>
      <c r="F5" s="43"/>
      <c r="G5" s="65"/>
    </row>
    <row r="6" spans="1:7">
      <c r="A6" s="58" t="s">
        <v>23</v>
      </c>
      <c r="B6" s="58"/>
      <c r="C6" s="49"/>
    </row>
    <row r="7" spans="1:7">
      <c r="A7" s="156"/>
      <c r="B7" s="156"/>
      <c r="C7" s="253"/>
    </row>
    <row r="8" spans="1:7">
      <c r="A8" s="58" t="s">
        <v>24</v>
      </c>
      <c r="B8" s="58"/>
      <c r="C8" s="157"/>
    </row>
    <row r="9" spans="1:7" ht="25.5">
      <c r="A9" s="160" t="s">
        <v>25</v>
      </c>
      <c r="B9" s="160"/>
      <c r="C9" s="161" t="s">
        <v>26</v>
      </c>
      <c r="D9" s="160" t="s">
        <v>27</v>
      </c>
      <c r="E9" s="111" t="s">
        <v>28</v>
      </c>
      <c r="F9" s="27" t="s">
        <v>30</v>
      </c>
      <c r="G9" s="113" t="s">
        <v>31</v>
      </c>
    </row>
    <row r="10" spans="1:7">
      <c r="A10" s="66"/>
      <c r="B10" s="59"/>
      <c r="C10" s="165"/>
      <c r="D10" s="58"/>
      <c r="E10" s="64"/>
      <c r="F10" s="43"/>
      <c r="G10" s="65"/>
    </row>
    <row r="11" spans="1:7" ht="16.5" thickBot="1">
      <c r="A11" s="72"/>
      <c r="B11" s="167" t="s">
        <v>32</v>
      </c>
      <c r="C11" s="168" t="s">
        <v>33</v>
      </c>
      <c r="D11" s="307"/>
      <c r="E11" s="76" t="s">
        <v>29</v>
      </c>
      <c r="F11" s="44"/>
      <c r="G11" s="77"/>
    </row>
    <row r="12" spans="1:7">
      <c r="A12" s="126"/>
      <c r="B12" s="59"/>
      <c r="C12" s="360"/>
      <c r="D12" s="352"/>
      <c r="E12" s="87"/>
      <c r="F12" s="24"/>
      <c r="G12" s="235"/>
    </row>
    <row r="13" spans="1:7">
      <c r="A13" s="126" t="s">
        <v>32</v>
      </c>
      <c r="B13" s="59">
        <f>COUNT(#REF!)+1</f>
        <v>1</v>
      </c>
      <c r="C13" s="361" t="s">
        <v>324</v>
      </c>
      <c r="D13" s="362" t="s">
        <v>86</v>
      </c>
      <c r="E13" s="89">
        <v>1</v>
      </c>
      <c r="G13" s="83">
        <f>F13*E13</f>
        <v>0</v>
      </c>
    </row>
    <row r="14" spans="1:7">
      <c r="A14" s="283"/>
      <c r="B14" s="284"/>
      <c r="C14" s="269"/>
      <c r="D14" s="362"/>
      <c r="E14" s="89"/>
    </row>
    <row r="15" spans="1:7" ht="38.25">
      <c r="A15" s="126" t="s">
        <v>32</v>
      </c>
      <c r="B15" s="59">
        <f ca="1">COUNT($A13:B$16)+1</f>
        <v>2</v>
      </c>
      <c r="C15" s="361" t="s">
        <v>323</v>
      </c>
      <c r="D15" s="362" t="s">
        <v>86</v>
      </c>
      <c r="E15" s="89">
        <v>1</v>
      </c>
      <c r="G15" s="83">
        <f>F15*E15</f>
        <v>0</v>
      </c>
    </row>
    <row r="16" spans="1:7">
      <c r="A16" s="126"/>
      <c r="B16" s="59"/>
      <c r="C16" s="58"/>
      <c r="D16" s="363"/>
      <c r="E16" s="364"/>
    </row>
    <row r="17" spans="1:7">
      <c r="A17" s="126" t="str">
        <f ca="1">$B$15</f>
        <v>I.</v>
      </c>
      <c r="B17" s="59">
        <f ca="1">COUNT($A15:B$16)+1</f>
        <v>3</v>
      </c>
      <c r="C17" s="361" t="s">
        <v>201</v>
      </c>
      <c r="D17" s="362" t="s">
        <v>86</v>
      </c>
      <c r="E17" s="89">
        <v>1</v>
      </c>
      <c r="G17" s="83">
        <f>F17*E17</f>
        <v>0</v>
      </c>
    </row>
    <row r="18" spans="1:7">
      <c r="A18" s="126"/>
      <c r="B18" s="59"/>
      <c r="C18" s="172"/>
      <c r="D18" s="363"/>
      <c r="E18" s="364"/>
    </row>
    <row r="19" spans="1:7" ht="25.5">
      <c r="A19" s="126" t="str">
        <f ca="1">$B$15</f>
        <v>I.</v>
      </c>
      <c r="B19" s="183">
        <f ca="1">COUNT($A$16:B18)+1</f>
        <v>4</v>
      </c>
      <c r="C19" s="49" t="s">
        <v>202</v>
      </c>
      <c r="D19" s="362" t="s">
        <v>86</v>
      </c>
      <c r="E19" s="89">
        <v>1</v>
      </c>
      <c r="G19" s="83">
        <f>F19*E19</f>
        <v>0</v>
      </c>
    </row>
    <row r="20" spans="1:7">
      <c r="A20" s="126" t="s">
        <v>29</v>
      </c>
      <c r="B20" s="183"/>
      <c r="C20" s="361"/>
      <c r="D20" s="362"/>
      <c r="E20" s="89"/>
    </row>
    <row r="21" spans="1:7">
      <c r="A21" s="128" t="str">
        <f ca="1">$B$15</f>
        <v>I.</v>
      </c>
      <c r="B21" s="351">
        <v>7</v>
      </c>
      <c r="C21" s="365" t="s">
        <v>254</v>
      </c>
      <c r="D21" s="366" t="s">
        <v>86</v>
      </c>
      <c r="E21" s="367">
        <v>1</v>
      </c>
      <c r="F21" s="110"/>
      <c r="G21" s="104">
        <f>F21*E21</f>
        <v>0</v>
      </c>
    </row>
    <row r="22" spans="1:7">
      <c r="A22" s="126"/>
      <c r="B22" s="183"/>
    </row>
    <row r="23" spans="1:7">
      <c r="A23" s="101"/>
      <c r="B23" s="101"/>
      <c r="C23" s="218" t="s">
        <v>53</v>
      </c>
      <c r="D23" s="101"/>
      <c r="E23" s="101"/>
      <c r="F23" s="110"/>
      <c r="G23" s="108">
        <f>SUM(G13:G22)</f>
        <v>0</v>
      </c>
    </row>
  </sheetData>
  <sheetProtection algorithmName="SHA-512" hashValue="j1xVAXNhIf5aaVoOgHycHVJny7+RTEeZcPwbC+CgX3lWVXoqAI5UM66SG5E8pDhVAPekCfyhVkEbwxkymcuqBQ==" saltValue="wVpKrH+pVK/l44/6s8qAGw==" spinCount="100000" sheet="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1E43D-4930-4ACA-8EE5-E5DF9E18BC19}">
  <dimension ref="A1:E16"/>
  <sheetViews>
    <sheetView zoomScale="130" zoomScaleNormal="130" workbookViewId="0">
      <selection activeCell="B19" sqref="B19"/>
    </sheetView>
  </sheetViews>
  <sheetFormatPr defaultRowHeight="15"/>
  <cols>
    <col min="2" max="2" width="77" customWidth="1"/>
    <col min="4" max="4" width="12.42578125" customWidth="1"/>
  </cols>
  <sheetData>
    <row r="1" spans="1:5" ht="18">
      <c r="A1" s="10" t="e">
        <f>+#REF!</f>
        <v>#REF!</v>
      </c>
      <c r="B1" s="2"/>
      <c r="C1" s="2"/>
      <c r="D1" s="2"/>
      <c r="E1" s="13"/>
    </row>
    <row r="2" spans="1:5" ht="18">
      <c r="A2" s="10"/>
      <c r="B2" s="10"/>
    </row>
    <row r="3" spans="1:5" ht="18">
      <c r="A3" s="10" t="e">
        <f>+OZN</f>
        <v>#REF!</v>
      </c>
      <c r="B3" s="10" t="e">
        <f>+DEL</f>
        <v>#REF!</v>
      </c>
    </row>
    <row r="4" spans="1:5" ht="18">
      <c r="A4" s="10"/>
      <c r="B4" s="15"/>
    </row>
    <row r="5" spans="1:5">
      <c r="A5" s="16"/>
      <c r="B5" s="17"/>
    </row>
    <row r="6" spans="1:5" ht="16.5" thickBot="1">
      <c r="A6" s="18" t="s">
        <v>13</v>
      </c>
      <c r="B6" s="19"/>
    </row>
    <row r="7" spans="1:5">
      <c r="A7" s="16"/>
      <c r="B7" s="17"/>
    </row>
    <row r="8" spans="1:5" ht="24">
      <c r="A8" s="20">
        <f>1</f>
        <v>1</v>
      </c>
      <c r="B8" s="21" t="s">
        <v>14</v>
      </c>
    </row>
    <row r="9" spans="1:5" ht="24">
      <c r="A9" s="20">
        <f>COUNT($A$8:A8)+1</f>
        <v>2</v>
      </c>
      <c r="B9" s="17" t="s">
        <v>15</v>
      </c>
      <c r="C9" s="6"/>
      <c r="D9" s="12"/>
      <c r="E9" s="6"/>
    </row>
    <row r="10" spans="1:5" ht="24">
      <c r="A10" s="20">
        <f>COUNT($A$8:A9)+1</f>
        <v>3</v>
      </c>
      <c r="B10" s="17" t="s">
        <v>16</v>
      </c>
      <c r="C10" s="6"/>
      <c r="D10" s="12"/>
      <c r="E10" s="6"/>
    </row>
    <row r="11" spans="1:5">
      <c r="A11" s="20"/>
      <c r="B11" s="17" t="s">
        <v>17</v>
      </c>
      <c r="C11" s="6"/>
      <c r="D11" s="12"/>
      <c r="E11" s="6"/>
    </row>
    <row r="12" spans="1:5" ht="24">
      <c r="A12" s="20"/>
      <c r="B12" s="17" t="s">
        <v>18</v>
      </c>
      <c r="C12" s="6"/>
      <c r="D12" s="12"/>
      <c r="E12" s="6"/>
    </row>
    <row r="13" spans="1:5">
      <c r="A13" s="20"/>
      <c r="B13" s="17" t="s">
        <v>19</v>
      </c>
      <c r="C13" s="6"/>
      <c r="D13" s="12"/>
      <c r="E13" s="6"/>
    </row>
    <row r="14" spans="1:5" ht="24">
      <c r="A14" s="20"/>
      <c r="B14" s="17" t="s">
        <v>20</v>
      </c>
      <c r="C14" s="6"/>
      <c r="D14" s="12"/>
      <c r="E14" s="6"/>
    </row>
    <row r="15" spans="1:5">
      <c r="A15" s="16"/>
      <c r="B15" s="22"/>
      <c r="C15" s="6"/>
      <c r="D15" s="12"/>
      <c r="E15" s="6"/>
    </row>
    <row r="16" spans="1:5">
      <c r="A16" s="6"/>
      <c r="B16" s="9"/>
      <c r="C16" s="6"/>
      <c r="D16" s="12"/>
      <c r="E16" s="6"/>
    </row>
  </sheetData>
  <sheetProtection algorithmName="SHA-512" hashValue="lA7znmlfXhiyAMGO3Jq7sRckpDTh1AdCVxgWOAue2PsA2KKwJ8IXmWcfEAC1hwE9Lfg74pJv4fPUfYiSRKhWtg==" saltValue="pEAArCLC7tgp/iwAuT+p8w==" spinCount="100000"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2864F-B1CC-4233-80A2-B00C28FB1DD9}">
  <dimension ref="A1:L42"/>
  <sheetViews>
    <sheetView topLeftCell="A46" workbookViewId="0">
      <selection activeCell="C23" sqref="C23"/>
    </sheetView>
  </sheetViews>
  <sheetFormatPr defaultRowHeight="15"/>
  <cols>
    <col min="1" max="1" width="4.7109375" style="52" customWidth="1"/>
    <col min="2" max="2" width="4.5703125" style="52" customWidth="1"/>
    <col min="3" max="3" width="46" style="52" customWidth="1"/>
    <col min="4" max="5" width="9.140625" style="52"/>
    <col min="6" max="6" width="9.140625" style="109"/>
    <col min="7" max="7" width="9.140625" style="83"/>
    <col min="8" max="16384" width="9.140625" style="52"/>
  </cols>
  <sheetData>
    <row r="1" spans="1:7" ht="18">
      <c r="A1" s="48" t="s">
        <v>8</v>
      </c>
      <c r="B1" s="48"/>
      <c r="C1" s="49"/>
      <c r="D1" s="50"/>
      <c r="E1" s="50"/>
      <c r="F1" s="41"/>
      <c r="G1" s="51"/>
    </row>
    <row r="2" spans="1:7" ht="18">
      <c r="A2" s="53"/>
      <c r="B2" s="48"/>
      <c r="C2" s="49"/>
      <c r="D2" s="50"/>
      <c r="E2" s="50"/>
      <c r="F2" s="41"/>
      <c r="G2" s="51"/>
    </row>
    <row r="3" spans="1:7" ht="18">
      <c r="A3" s="53" t="s">
        <v>203</v>
      </c>
      <c r="B3" s="48"/>
      <c r="C3" s="48" t="s">
        <v>11</v>
      </c>
      <c r="D3" s="50"/>
      <c r="E3" s="50"/>
      <c r="F3" s="41"/>
      <c r="G3" s="51"/>
    </row>
    <row r="4" spans="1:7" ht="18">
      <c r="A4" s="53"/>
      <c r="B4" s="48"/>
      <c r="D4" s="50"/>
      <c r="E4" s="50"/>
      <c r="F4" s="41"/>
      <c r="G4" s="51"/>
    </row>
    <row r="5" spans="1:7" ht="18">
      <c r="A5" s="54" t="s">
        <v>228</v>
      </c>
      <c r="B5" s="55"/>
      <c r="C5" s="48" t="s">
        <v>229</v>
      </c>
      <c r="D5" s="56"/>
      <c r="E5" s="56"/>
      <c r="F5" s="42"/>
      <c r="G5" s="57"/>
    </row>
    <row r="6" spans="1:7">
      <c r="A6" s="58" t="s">
        <v>181</v>
      </c>
      <c r="B6" s="59"/>
      <c r="C6" s="49"/>
      <c r="D6" s="60"/>
      <c r="E6" s="60"/>
      <c r="F6" s="45"/>
      <c r="G6" s="61"/>
    </row>
    <row r="7" spans="1:7">
      <c r="A7" s="62"/>
      <c r="B7" s="63"/>
      <c r="C7" s="49"/>
      <c r="D7" s="64"/>
      <c r="E7" s="58"/>
      <c r="F7" s="43"/>
      <c r="G7" s="65"/>
    </row>
    <row r="8" spans="1:7">
      <c r="A8" s="66" t="s">
        <v>24</v>
      </c>
      <c r="B8" s="59"/>
      <c r="C8" s="49"/>
      <c r="D8" s="64"/>
      <c r="E8" s="58"/>
      <c r="F8" s="43"/>
      <c r="G8" s="65"/>
    </row>
    <row r="9" spans="1:7" ht="25.5">
      <c r="A9" s="67" t="s">
        <v>25</v>
      </c>
      <c r="B9" s="68"/>
      <c r="C9" s="68" t="s">
        <v>26</v>
      </c>
      <c r="D9" s="69" t="s">
        <v>27</v>
      </c>
      <c r="E9" s="69" t="s">
        <v>28</v>
      </c>
      <c r="F9" s="26" t="s">
        <v>30</v>
      </c>
      <c r="G9" s="70" t="s">
        <v>31</v>
      </c>
    </row>
    <row r="10" spans="1:7">
      <c r="A10" s="66"/>
      <c r="B10" s="59"/>
      <c r="C10" s="71"/>
      <c r="D10" s="64"/>
      <c r="E10" s="64"/>
      <c r="F10" s="43"/>
      <c r="G10" s="65"/>
    </row>
    <row r="11" spans="1:7" ht="16.5" thickBot="1">
      <c r="A11" s="72"/>
      <c r="B11" s="73" t="s">
        <v>32</v>
      </c>
      <c r="C11" s="74" t="s">
        <v>33</v>
      </c>
      <c r="D11" s="75"/>
      <c r="E11" s="76" t="s">
        <v>29</v>
      </c>
      <c r="F11" s="44"/>
      <c r="G11" s="77"/>
    </row>
    <row r="13" spans="1:7" ht="24">
      <c r="A13" s="78" t="str">
        <f>$B$11</f>
        <v>I.</v>
      </c>
      <c r="B13" s="79">
        <f>COUNT(#REF!)+1</f>
        <v>1</v>
      </c>
      <c r="C13" s="80" t="s">
        <v>232</v>
      </c>
      <c r="D13" s="81" t="s">
        <v>58</v>
      </c>
      <c r="E13" s="82">
        <v>60</v>
      </c>
      <c r="G13" s="83">
        <f t="shared" ref="G13" si="0">E13*F13</f>
        <v>0</v>
      </c>
    </row>
    <row r="14" spans="1:7">
      <c r="A14" s="78"/>
      <c r="B14" s="79"/>
      <c r="C14" s="80"/>
      <c r="D14" s="81"/>
      <c r="E14" s="82"/>
    </row>
    <row r="15" spans="1:7">
      <c r="A15" s="84" t="s">
        <v>32</v>
      </c>
      <c r="B15" s="85">
        <v>2</v>
      </c>
      <c r="C15" s="80" t="s">
        <v>242</v>
      </c>
      <c r="D15" s="81" t="s">
        <v>58</v>
      </c>
      <c r="E15" s="82">
        <v>60</v>
      </c>
      <c r="G15" s="83">
        <f t="shared" ref="G15" si="1">E15*F15</f>
        <v>0</v>
      </c>
    </row>
    <row r="16" spans="1:7">
      <c r="C16" s="80"/>
      <c r="D16" s="81"/>
      <c r="E16" s="82"/>
    </row>
    <row r="17" spans="1:12">
      <c r="A17" s="84" t="s">
        <v>32</v>
      </c>
      <c r="B17" s="85">
        <v>3</v>
      </c>
      <c r="C17" s="80" t="s">
        <v>243</v>
      </c>
      <c r="D17" s="81" t="s">
        <v>58</v>
      </c>
      <c r="E17" s="82">
        <v>68</v>
      </c>
      <c r="G17" s="83">
        <f t="shared" ref="G17" si="2">E17*F17</f>
        <v>0</v>
      </c>
    </row>
    <row r="18" spans="1:12">
      <c r="A18" s="78"/>
      <c r="B18" s="79"/>
    </row>
    <row r="19" spans="1:12">
      <c r="A19" s="84" t="s">
        <v>32</v>
      </c>
      <c r="B19" s="85">
        <v>4</v>
      </c>
      <c r="C19" s="80" t="s">
        <v>230</v>
      </c>
      <c r="D19" s="86"/>
      <c r="E19" s="87"/>
    </row>
    <row r="20" spans="1:12">
      <c r="A20" s="78"/>
      <c r="B20" s="79"/>
      <c r="C20" s="80" t="s">
        <v>231</v>
      </c>
      <c r="D20" s="88" t="s">
        <v>58</v>
      </c>
      <c r="E20" s="89">
        <v>84</v>
      </c>
      <c r="G20" s="83">
        <f t="shared" ref="G20:G25" si="3">E20*F20</f>
        <v>0</v>
      </c>
    </row>
    <row r="21" spans="1:12">
      <c r="A21" s="78"/>
      <c r="B21" s="79"/>
      <c r="C21" s="80" t="s">
        <v>246</v>
      </c>
      <c r="D21" s="90" t="s">
        <v>58</v>
      </c>
      <c r="E21" s="91">
        <v>44</v>
      </c>
      <c r="G21" s="83">
        <f t="shared" si="3"/>
        <v>0</v>
      </c>
      <c r="L21" s="92" t="s">
        <v>29</v>
      </c>
    </row>
    <row r="22" spans="1:12">
      <c r="E22" s="93"/>
    </row>
    <row r="23" spans="1:12" ht="24">
      <c r="A23" s="84" t="s">
        <v>32</v>
      </c>
      <c r="B23" s="85">
        <v>5</v>
      </c>
      <c r="C23" s="80" t="s">
        <v>241</v>
      </c>
      <c r="D23" s="81" t="s">
        <v>34</v>
      </c>
      <c r="E23" s="93">
        <v>1</v>
      </c>
      <c r="G23" s="83">
        <f t="shared" si="3"/>
        <v>0</v>
      </c>
    </row>
    <row r="25" spans="1:12">
      <c r="A25" s="84" t="s">
        <v>32</v>
      </c>
      <c r="B25" s="85">
        <v>6</v>
      </c>
      <c r="C25" s="94" t="s">
        <v>240</v>
      </c>
      <c r="D25" s="81" t="s">
        <v>58</v>
      </c>
      <c r="E25" s="93">
        <v>60</v>
      </c>
      <c r="G25" s="83">
        <f t="shared" si="3"/>
        <v>0</v>
      </c>
    </row>
    <row r="27" spans="1:12" ht="18" customHeight="1">
      <c r="A27" s="84" t="s">
        <v>32</v>
      </c>
      <c r="B27" s="85">
        <v>7</v>
      </c>
      <c r="C27" s="95" t="s">
        <v>239</v>
      </c>
      <c r="D27" s="93" t="s">
        <v>34</v>
      </c>
      <c r="E27" s="93">
        <v>1</v>
      </c>
      <c r="G27" s="83">
        <f>E27*F27</f>
        <v>0</v>
      </c>
    </row>
    <row r="28" spans="1:12" ht="60">
      <c r="C28" s="80" t="s">
        <v>322</v>
      </c>
    </row>
    <row r="29" spans="1:12" ht="24">
      <c r="C29" s="80" t="s">
        <v>233</v>
      </c>
    </row>
    <row r="30" spans="1:12" ht="48">
      <c r="C30" s="80" t="s">
        <v>234</v>
      </c>
    </row>
    <row r="31" spans="1:12" ht="24">
      <c r="C31" s="80" t="s">
        <v>235</v>
      </c>
    </row>
    <row r="32" spans="1:12">
      <c r="C32" s="80" t="s">
        <v>236</v>
      </c>
    </row>
    <row r="33" spans="1:7" ht="24">
      <c r="C33" s="80" t="s">
        <v>237</v>
      </c>
    </row>
    <row r="34" spans="1:7">
      <c r="C34" s="80" t="s">
        <v>238</v>
      </c>
    </row>
    <row r="35" spans="1:7">
      <c r="C35" s="80"/>
    </row>
    <row r="36" spans="1:7">
      <c r="A36" s="96" t="s">
        <v>32</v>
      </c>
      <c r="B36" s="85">
        <v>8</v>
      </c>
      <c r="C36" s="97" t="s">
        <v>325</v>
      </c>
      <c r="D36" s="98" t="s">
        <v>86</v>
      </c>
      <c r="E36" s="82">
        <v>1</v>
      </c>
      <c r="G36" s="83">
        <f>E36*F36</f>
        <v>0</v>
      </c>
    </row>
    <row r="37" spans="1:7">
      <c r="A37" s="96"/>
      <c r="B37" s="85"/>
      <c r="D37" s="82"/>
      <c r="E37" s="82"/>
    </row>
    <row r="38" spans="1:7" ht="30">
      <c r="A38" s="96" t="s">
        <v>32</v>
      </c>
      <c r="B38" s="85">
        <v>9</v>
      </c>
      <c r="C38" s="47" t="s">
        <v>221</v>
      </c>
      <c r="D38" s="81" t="s">
        <v>86</v>
      </c>
      <c r="E38" s="82">
        <v>1</v>
      </c>
      <c r="G38" s="83">
        <f>E38*F38</f>
        <v>0</v>
      </c>
    </row>
    <row r="39" spans="1:7">
      <c r="A39" s="96"/>
      <c r="B39" s="85"/>
      <c r="D39" s="82"/>
      <c r="E39" s="82"/>
    </row>
    <row r="40" spans="1:7">
      <c r="A40" s="99" t="s">
        <v>32</v>
      </c>
      <c r="B40" s="100">
        <v>10</v>
      </c>
      <c r="C40" s="101" t="s">
        <v>220</v>
      </c>
      <c r="D40" s="102" t="s">
        <v>86</v>
      </c>
      <c r="E40" s="103">
        <v>1</v>
      </c>
      <c r="F40" s="110"/>
      <c r="G40" s="104">
        <f>E40*F40</f>
        <v>0</v>
      </c>
    </row>
    <row r="41" spans="1:7">
      <c r="D41" s="82"/>
    </row>
    <row r="42" spans="1:7">
      <c r="A42" s="105"/>
      <c r="B42" s="106"/>
      <c r="C42" s="107" t="s">
        <v>53</v>
      </c>
      <c r="D42" s="103"/>
      <c r="E42" s="101"/>
      <c r="F42" s="110"/>
      <c r="G42" s="108">
        <f>SUM(G13:G41)</f>
        <v>0</v>
      </c>
    </row>
  </sheetData>
  <sheetProtection algorithmName="SHA-512" hashValue="jeahME1LXERK7yvr481digExEWK5DR/YJDkezfE/Pihv8w6yddAWzTpgB1IQ9GUMPOKcE49KZaAVXGUSUrZM1Q==" saltValue="hOS2iDJiK4PuFVbFScGCzg==" spinCount="100000" sheet="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38"/>
  <sheetViews>
    <sheetView topLeftCell="B61" workbookViewId="0">
      <selection activeCell="G61" sqref="G61"/>
    </sheetView>
  </sheetViews>
  <sheetFormatPr defaultColWidth="9.140625" defaultRowHeight="15"/>
  <cols>
    <col min="1" max="1" width="9.140625" style="52"/>
    <col min="2" max="2" width="5" style="137" customWidth="1"/>
    <col min="3" max="3" width="5.7109375" style="138" customWidth="1"/>
    <col min="4" max="4" width="55.42578125" style="49" customWidth="1"/>
    <col min="5" max="5" width="9.140625" style="139"/>
    <col min="6" max="6" width="8.28515625" style="139" customWidth="1"/>
    <col min="7" max="7" width="9.140625" style="143"/>
    <col min="8" max="8" width="9.140625" style="83"/>
    <col min="9" max="9" width="9.140625" style="82"/>
    <col min="10" max="16384" width="9.140625" style="52"/>
  </cols>
  <sheetData>
    <row r="1" spans="2:8" ht="18">
      <c r="B1" s="48" t="s">
        <v>8</v>
      </c>
      <c r="C1" s="48"/>
      <c r="E1" s="50"/>
      <c r="F1" s="50"/>
      <c r="G1" s="41"/>
      <c r="H1" s="51"/>
    </row>
    <row r="2" spans="2:8" ht="18">
      <c r="B2" s="53"/>
      <c r="C2" s="48"/>
      <c r="E2" s="50"/>
      <c r="F2" s="50"/>
      <c r="G2" s="41"/>
      <c r="H2" s="51"/>
    </row>
    <row r="3" spans="2:8" ht="18">
      <c r="B3" s="53" t="s">
        <v>203</v>
      </c>
      <c r="C3" s="48"/>
      <c r="D3" s="48" t="s">
        <v>11</v>
      </c>
      <c r="E3" s="50"/>
      <c r="F3" s="50"/>
      <c r="G3" s="41"/>
      <c r="H3" s="51"/>
    </row>
    <row r="4" spans="2:8" ht="18">
      <c r="B4" s="53"/>
      <c r="C4" s="48"/>
      <c r="E4" s="50"/>
      <c r="F4" s="50"/>
      <c r="G4" s="41"/>
      <c r="H4" s="51"/>
    </row>
    <row r="5" spans="2:8" ht="18">
      <c r="B5" s="54" t="s">
        <v>21</v>
      </c>
      <c r="C5" s="55"/>
      <c r="D5" s="48" t="s">
        <v>22</v>
      </c>
      <c r="E5" s="56"/>
      <c r="F5" s="56"/>
      <c r="G5" s="42"/>
      <c r="H5" s="57"/>
    </row>
    <row r="6" spans="2:8">
      <c r="B6" s="58" t="s">
        <v>181</v>
      </c>
      <c r="C6" s="59"/>
      <c r="E6" s="60"/>
      <c r="F6" s="60"/>
      <c r="G6" s="45"/>
      <c r="H6" s="61"/>
    </row>
    <row r="7" spans="2:8">
      <c r="B7" s="62"/>
      <c r="C7" s="63"/>
      <c r="E7" s="64"/>
      <c r="F7" s="64"/>
      <c r="G7" s="43"/>
      <c r="H7" s="65"/>
    </row>
    <row r="8" spans="2:8">
      <c r="B8" s="66" t="s">
        <v>24</v>
      </c>
      <c r="C8" s="59"/>
      <c r="E8" s="64"/>
      <c r="F8" s="64"/>
      <c r="G8" s="43"/>
      <c r="H8" s="65"/>
    </row>
    <row r="9" spans="2:8" ht="25.5">
      <c r="B9" s="67" t="s">
        <v>25</v>
      </c>
      <c r="C9" s="68"/>
      <c r="D9" s="68" t="s">
        <v>26</v>
      </c>
      <c r="E9" s="111" t="s">
        <v>27</v>
      </c>
      <c r="F9" s="111" t="s">
        <v>28</v>
      </c>
      <c r="G9" s="27" t="s">
        <v>30</v>
      </c>
      <c r="H9" s="113" t="s">
        <v>31</v>
      </c>
    </row>
    <row r="10" spans="2:8">
      <c r="B10" s="66"/>
      <c r="C10" s="59"/>
      <c r="D10" s="71"/>
      <c r="E10" s="64"/>
      <c r="F10" s="64"/>
      <c r="G10" s="43"/>
      <c r="H10" s="65"/>
    </row>
    <row r="11" spans="2:8" ht="16.5" thickBot="1">
      <c r="B11" s="72"/>
      <c r="C11" s="73" t="s">
        <v>32</v>
      </c>
      <c r="D11" s="74" t="s">
        <v>33</v>
      </c>
      <c r="E11" s="75"/>
      <c r="F11" s="76" t="s">
        <v>29</v>
      </c>
      <c r="G11" s="44"/>
      <c r="H11" s="77"/>
    </row>
    <row r="12" spans="2:8">
      <c r="B12" s="114"/>
      <c r="C12" s="115"/>
      <c r="E12" s="82"/>
      <c r="F12" s="82"/>
      <c r="G12" s="109"/>
    </row>
    <row r="13" spans="2:8" ht="105" customHeight="1">
      <c r="B13" s="116" t="s">
        <v>32</v>
      </c>
      <c r="C13" s="115">
        <v>1</v>
      </c>
      <c r="D13" s="49" t="s">
        <v>40</v>
      </c>
      <c r="E13" s="82"/>
      <c r="F13" s="82"/>
      <c r="G13" s="109"/>
    </row>
    <row r="14" spans="2:8">
      <c r="B14" s="114"/>
      <c r="C14" s="115"/>
      <c r="D14" s="49" t="s">
        <v>5</v>
      </c>
      <c r="E14" s="117" t="s">
        <v>34</v>
      </c>
      <c r="F14" s="82">
        <v>60</v>
      </c>
      <c r="G14" s="109"/>
      <c r="H14" s="83">
        <f>G14*F14</f>
        <v>0</v>
      </c>
    </row>
    <row r="15" spans="2:8">
      <c r="B15" s="114"/>
      <c r="C15" s="115"/>
      <c r="E15" s="82"/>
      <c r="F15" s="82"/>
      <c r="G15" s="109"/>
    </row>
    <row r="16" spans="2:8" ht="102">
      <c r="B16" s="116" t="s">
        <v>32</v>
      </c>
      <c r="C16" s="115">
        <v>2</v>
      </c>
      <c r="D16" s="49" t="s">
        <v>41</v>
      </c>
      <c r="E16" s="82"/>
      <c r="F16" s="82"/>
      <c r="G16" s="109"/>
    </row>
    <row r="17" spans="2:8">
      <c r="B17" s="114"/>
      <c r="C17" s="115"/>
      <c r="D17" s="49" t="s">
        <v>5</v>
      </c>
      <c r="E17" s="82" t="s">
        <v>34</v>
      </c>
      <c r="F17" s="82">
        <v>3</v>
      </c>
      <c r="G17" s="109"/>
      <c r="H17" s="83">
        <f>G17*F17</f>
        <v>0</v>
      </c>
    </row>
    <row r="18" spans="2:8">
      <c r="B18" s="114"/>
      <c r="C18" s="115"/>
      <c r="E18" s="82"/>
      <c r="F18" s="82"/>
      <c r="G18" s="109"/>
    </row>
    <row r="19" spans="2:8" ht="89.25">
      <c r="B19" s="116" t="s">
        <v>32</v>
      </c>
      <c r="C19" s="115">
        <v>3</v>
      </c>
      <c r="D19" s="49" t="s">
        <v>42</v>
      </c>
      <c r="E19" s="82"/>
      <c r="F19" s="82"/>
      <c r="G19" s="109"/>
    </row>
    <row r="20" spans="2:8">
      <c r="B20" s="114"/>
      <c r="C20" s="115"/>
      <c r="D20" s="49" t="s">
        <v>6</v>
      </c>
      <c r="E20" s="117" t="s">
        <v>34</v>
      </c>
      <c r="F20" s="82">
        <v>5</v>
      </c>
      <c r="G20" s="109"/>
      <c r="H20" s="83">
        <f>G20*F20</f>
        <v>0</v>
      </c>
    </row>
    <row r="21" spans="2:8">
      <c r="B21" s="114"/>
      <c r="C21" s="115"/>
      <c r="E21" s="82"/>
      <c r="F21" s="82"/>
      <c r="G21" s="109"/>
    </row>
    <row r="22" spans="2:8" ht="102">
      <c r="B22" s="116" t="s">
        <v>32</v>
      </c>
      <c r="C22" s="115">
        <v>4</v>
      </c>
      <c r="D22" s="49" t="s">
        <v>43</v>
      </c>
      <c r="E22" s="82"/>
      <c r="F22" s="82"/>
      <c r="G22" s="109"/>
    </row>
    <row r="23" spans="2:8">
      <c r="B23" s="114"/>
      <c r="C23" s="115"/>
      <c r="D23" s="49" t="s">
        <v>7</v>
      </c>
      <c r="E23" s="117" t="s">
        <v>34</v>
      </c>
      <c r="F23" s="82">
        <v>12</v>
      </c>
      <c r="G23" s="109"/>
      <c r="H23" s="83">
        <f>G23*F23</f>
        <v>0</v>
      </c>
    </row>
    <row r="24" spans="2:8">
      <c r="B24" s="114"/>
      <c r="C24" s="115"/>
      <c r="E24" s="82"/>
      <c r="F24" s="82"/>
      <c r="G24" s="109"/>
    </row>
    <row r="25" spans="2:8" ht="102">
      <c r="B25" s="116" t="s">
        <v>32</v>
      </c>
      <c r="C25" s="115">
        <v>5</v>
      </c>
      <c r="D25" s="49" t="s">
        <v>44</v>
      </c>
      <c r="E25" s="82"/>
      <c r="F25" s="82"/>
      <c r="G25" s="109"/>
    </row>
    <row r="26" spans="2:8">
      <c r="B26" s="114"/>
      <c r="C26" s="115"/>
      <c r="D26" s="49" t="s">
        <v>1</v>
      </c>
      <c r="E26" s="117" t="s">
        <v>34</v>
      </c>
      <c r="F26" s="82">
        <v>21</v>
      </c>
      <c r="G26" s="109"/>
      <c r="H26" s="83">
        <f>G26*F26</f>
        <v>0</v>
      </c>
    </row>
    <row r="27" spans="2:8">
      <c r="B27" s="114"/>
      <c r="C27" s="115"/>
      <c r="E27" s="82"/>
      <c r="F27" s="82"/>
      <c r="G27" s="109"/>
    </row>
    <row r="28" spans="2:8" ht="91.5" customHeight="1">
      <c r="B28" s="116" t="s">
        <v>32</v>
      </c>
      <c r="C28" s="115">
        <v>6</v>
      </c>
      <c r="D28" s="49" t="s">
        <v>45</v>
      </c>
      <c r="E28" s="82"/>
      <c r="F28" s="82"/>
      <c r="G28" s="109"/>
    </row>
    <row r="29" spans="2:8">
      <c r="B29" s="114"/>
      <c r="C29" s="115"/>
      <c r="D29" s="49" t="s">
        <v>35</v>
      </c>
      <c r="E29" s="117" t="s">
        <v>34</v>
      </c>
      <c r="F29" s="82">
        <v>68</v>
      </c>
      <c r="G29" s="109"/>
      <c r="H29" s="83">
        <f>G29*F29</f>
        <v>0</v>
      </c>
    </row>
    <row r="30" spans="2:8">
      <c r="B30" s="114"/>
      <c r="C30" s="115"/>
      <c r="E30" s="82"/>
      <c r="F30" s="82"/>
      <c r="G30" s="109"/>
    </row>
    <row r="31" spans="2:8" ht="114.75">
      <c r="B31" s="116" t="s">
        <v>32</v>
      </c>
      <c r="C31" s="115">
        <v>7</v>
      </c>
      <c r="D31" s="49" t="s">
        <v>46</v>
      </c>
      <c r="E31" s="82"/>
      <c r="F31" s="82"/>
      <c r="G31" s="109"/>
    </row>
    <row r="32" spans="2:8">
      <c r="B32" s="114"/>
      <c r="C32" s="115"/>
      <c r="D32" s="49" t="s">
        <v>2</v>
      </c>
      <c r="E32" s="117" t="s">
        <v>34</v>
      </c>
      <c r="F32" s="82">
        <v>13</v>
      </c>
      <c r="G32" s="109"/>
      <c r="H32" s="83">
        <f>G32*F32</f>
        <v>0</v>
      </c>
    </row>
    <row r="33" spans="2:8">
      <c r="B33" s="114"/>
      <c r="C33" s="115"/>
      <c r="E33" s="82"/>
      <c r="F33" s="82"/>
      <c r="G33" s="109"/>
    </row>
    <row r="34" spans="2:8" ht="63.75">
      <c r="B34" s="116" t="s">
        <v>32</v>
      </c>
      <c r="C34" s="115">
        <v>8</v>
      </c>
      <c r="D34" s="49" t="s">
        <v>47</v>
      </c>
      <c r="E34" s="82"/>
      <c r="F34" s="82"/>
      <c r="G34" s="109"/>
    </row>
    <row r="35" spans="2:8">
      <c r="B35" s="114"/>
      <c r="C35" s="115"/>
      <c r="D35" s="49" t="s">
        <v>3</v>
      </c>
      <c r="E35" s="117" t="s">
        <v>34</v>
      </c>
      <c r="F35" s="82">
        <v>12</v>
      </c>
      <c r="G35" s="109"/>
      <c r="H35" s="83">
        <f>G35*F35</f>
        <v>0</v>
      </c>
    </row>
    <row r="36" spans="2:8">
      <c r="B36" s="114"/>
      <c r="C36" s="115"/>
      <c r="E36" s="82"/>
      <c r="F36" s="82"/>
      <c r="G36" s="109"/>
    </row>
    <row r="37" spans="2:8" ht="63.75">
      <c r="B37" s="116" t="s">
        <v>32</v>
      </c>
      <c r="C37" s="115">
        <v>9</v>
      </c>
      <c r="D37" s="49" t="s">
        <v>48</v>
      </c>
      <c r="E37" s="82"/>
      <c r="F37" s="82"/>
      <c r="G37" s="109"/>
    </row>
    <row r="38" spans="2:8">
      <c r="B38" s="114"/>
      <c r="C38" s="115"/>
      <c r="D38" s="49" t="s">
        <v>36</v>
      </c>
      <c r="E38" s="117" t="s">
        <v>34</v>
      </c>
      <c r="F38" s="82">
        <v>9</v>
      </c>
      <c r="G38" s="109"/>
      <c r="H38" s="83">
        <f t="shared" ref="H38:H39" si="0">G38*F38</f>
        <v>0</v>
      </c>
    </row>
    <row r="39" spans="2:8">
      <c r="B39" s="114"/>
      <c r="C39" s="115"/>
      <c r="D39" s="49" t="s">
        <v>0</v>
      </c>
      <c r="E39" s="117" t="s">
        <v>34</v>
      </c>
      <c r="F39" s="82">
        <v>2</v>
      </c>
      <c r="G39" s="109"/>
      <c r="H39" s="83">
        <f t="shared" si="0"/>
        <v>0</v>
      </c>
    </row>
    <row r="40" spans="2:8">
      <c r="B40" s="114"/>
      <c r="C40" s="115"/>
      <c r="E40" s="82"/>
      <c r="F40" s="82"/>
      <c r="G40" s="109"/>
    </row>
    <row r="41" spans="2:8" ht="63.75">
      <c r="B41" s="116" t="s">
        <v>32</v>
      </c>
      <c r="C41" s="115">
        <v>10</v>
      </c>
      <c r="D41" s="49" t="s">
        <v>49</v>
      </c>
      <c r="E41" s="82"/>
      <c r="F41" s="82"/>
      <c r="G41" s="109"/>
    </row>
    <row r="42" spans="2:8">
      <c r="B42" s="114"/>
      <c r="C42" s="115"/>
      <c r="D42" s="49" t="s">
        <v>37</v>
      </c>
      <c r="E42" s="117" t="s">
        <v>34</v>
      </c>
      <c r="F42" s="82">
        <v>7</v>
      </c>
      <c r="G42" s="109"/>
      <c r="H42" s="83">
        <f>G42*F42</f>
        <v>0</v>
      </c>
    </row>
    <row r="43" spans="2:8">
      <c r="B43" s="114"/>
      <c r="C43" s="115"/>
      <c r="E43" s="82"/>
      <c r="F43" s="82"/>
      <c r="G43" s="109"/>
    </row>
    <row r="44" spans="2:8" ht="63.75">
      <c r="B44" s="116" t="s">
        <v>32</v>
      </c>
      <c r="C44" s="115">
        <v>11</v>
      </c>
      <c r="D44" s="49" t="s">
        <v>50</v>
      </c>
      <c r="E44" s="82"/>
      <c r="F44" s="82"/>
      <c r="G44" s="109"/>
    </row>
    <row r="45" spans="2:8">
      <c r="B45" s="114"/>
      <c r="C45" s="115"/>
      <c r="D45" s="49" t="s">
        <v>4</v>
      </c>
      <c r="E45" s="117" t="s">
        <v>34</v>
      </c>
      <c r="F45" s="82">
        <v>6</v>
      </c>
      <c r="G45" s="109"/>
      <c r="H45" s="83">
        <f>G45*F45</f>
        <v>0</v>
      </c>
    </row>
    <row r="46" spans="2:8">
      <c r="B46" s="114"/>
      <c r="C46" s="115"/>
      <c r="E46" s="82"/>
      <c r="F46" s="82"/>
      <c r="G46" s="109"/>
    </row>
    <row r="47" spans="2:8" ht="76.5">
      <c r="B47" s="116" t="s">
        <v>32</v>
      </c>
      <c r="C47" s="115">
        <v>12</v>
      </c>
      <c r="D47" s="49" t="s">
        <v>51</v>
      </c>
      <c r="E47" s="82"/>
      <c r="F47" s="82"/>
      <c r="G47" s="109"/>
    </row>
    <row r="48" spans="2:8">
      <c r="B48" s="114"/>
      <c r="C48" s="115"/>
      <c r="D48" s="49" t="s">
        <v>38</v>
      </c>
      <c r="E48" s="117" t="s">
        <v>34</v>
      </c>
      <c r="F48" s="82">
        <v>2</v>
      </c>
      <c r="G48" s="109"/>
      <c r="H48" s="83">
        <f>G48*F48</f>
        <v>0</v>
      </c>
    </row>
    <row r="49" spans="1:10">
      <c r="B49" s="114"/>
      <c r="C49" s="115"/>
      <c r="E49" s="82"/>
      <c r="F49" s="82"/>
      <c r="G49" s="109"/>
    </row>
    <row r="50" spans="1:10" ht="79.5" customHeight="1">
      <c r="B50" s="116" t="s">
        <v>32</v>
      </c>
      <c r="C50" s="115">
        <v>13</v>
      </c>
      <c r="D50" s="49" t="s">
        <v>52</v>
      </c>
      <c r="E50" s="82"/>
      <c r="F50" s="82"/>
      <c r="G50" s="109"/>
    </row>
    <row r="51" spans="1:10">
      <c r="B51" s="118"/>
      <c r="C51" s="119"/>
      <c r="D51" s="120" t="s">
        <v>39</v>
      </c>
      <c r="E51" s="121" t="s">
        <v>34</v>
      </c>
      <c r="F51" s="122">
        <v>32</v>
      </c>
      <c r="G51" s="141"/>
      <c r="H51" s="83">
        <f>G51*F51</f>
        <v>0</v>
      </c>
    </row>
    <row r="52" spans="1:10">
      <c r="B52" s="118"/>
      <c r="C52" s="119"/>
      <c r="D52" s="120"/>
      <c r="E52" s="121"/>
      <c r="F52" s="122"/>
      <c r="G52" s="141"/>
      <c r="H52" s="123"/>
    </row>
    <row r="53" spans="1:10">
      <c r="B53" s="118" t="s">
        <v>32</v>
      </c>
      <c r="C53" s="119">
        <v>14</v>
      </c>
      <c r="D53" s="120" t="s">
        <v>244</v>
      </c>
      <c r="E53" s="124" t="s">
        <v>34</v>
      </c>
      <c r="F53" s="122">
        <v>5</v>
      </c>
      <c r="G53" s="141"/>
      <c r="H53" s="123">
        <f>F53*G53</f>
        <v>0</v>
      </c>
    </row>
    <row r="54" spans="1:10">
      <c r="B54" s="118"/>
      <c r="C54" s="119"/>
      <c r="D54" s="120"/>
      <c r="E54" s="121"/>
      <c r="F54" s="122"/>
      <c r="G54" s="141"/>
      <c r="H54" s="123"/>
    </row>
    <row r="55" spans="1:10" ht="76.5">
      <c r="B55" s="118" t="s">
        <v>32</v>
      </c>
      <c r="C55" s="119">
        <v>16</v>
      </c>
      <c r="D55" s="49" t="s">
        <v>245</v>
      </c>
      <c r="E55" s="124" t="s">
        <v>209</v>
      </c>
      <c r="F55" s="122">
        <v>8</v>
      </c>
      <c r="G55" s="141"/>
      <c r="H55" s="123">
        <f>F55*G55</f>
        <v>0</v>
      </c>
      <c r="J55" s="125" t="s">
        <v>29</v>
      </c>
    </row>
    <row r="56" spans="1:10">
      <c r="B56" s="118"/>
      <c r="C56" s="119"/>
      <c r="E56" s="82"/>
      <c r="F56" s="82"/>
      <c r="G56" s="109"/>
    </row>
    <row r="57" spans="1:10">
      <c r="A57" s="126">
        <f>$B$11</f>
        <v>0</v>
      </c>
      <c r="B57" s="118" t="s">
        <v>32</v>
      </c>
      <c r="C57" s="119">
        <v>15</v>
      </c>
      <c r="D57" s="49" t="s">
        <v>326</v>
      </c>
      <c r="E57" s="98" t="s">
        <v>86</v>
      </c>
      <c r="F57" s="82">
        <v>1</v>
      </c>
      <c r="G57" s="109"/>
      <c r="H57" s="83">
        <f>F57*G57</f>
        <v>0</v>
      </c>
      <c r="I57" s="52"/>
    </row>
    <row r="58" spans="1:10" ht="14.25" customHeight="1">
      <c r="A58" s="126"/>
      <c r="B58" s="96"/>
      <c r="C58" s="85"/>
      <c r="E58" s="82"/>
      <c r="F58" s="82"/>
      <c r="G58" s="109"/>
      <c r="I58" s="52"/>
    </row>
    <row r="59" spans="1:10">
      <c r="A59" s="127">
        <f>$B$11</f>
        <v>0</v>
      </c>
      <c r="B59" s="118" t="s">
        <v>32</v>
      </c>
      <c r="C59" s="119">
        <v>16</v>
      </c>
      <c r="D59" s="49" t="s">
        <v>227</v>
      </c>
      <c r="E59" s="81" t="s">
        <v>86</v>
      </c>
      <c r="F59" s="82">
        <v>1</v>
      </c>
      <c r="G59" s="109"/>
      <c r="H59" s="83">
        <f>F59*G59</f>
        <v>0</v>
      </c>
      <c r="I59" s="52"/>
    </row>
    <row r="60" spans="1:10">
      <c r="A60" s="126"/>
      <c r="B60" s="118"/>
      <c r="C60" s="119"/>
      <c r="E60" s="82"/>
      <c r="F60" s="82"/>
      <c r="G60" s="109"/>
      <c r="I60" s="52"/>
    </row>
    <row r="61" spans="1:10">
      <c r="A61" s="128">
        <f>$B$11</f>
        <v>0</v>
      </c>
      <c r="B61" s="105" t="s">
        <v>32</v>
      </c>
      <c r="C61" s="106">
        <v>17</v>
      </c>
      <c r="D61" s="129" t="s">
        <v>220</v>
      </c>
      <c r="E61" s="102" t="s">
        <v>86</v>
      </c>
      <c r="F61" s="103">
        <v>1</v>
      </c>
      <c r="G61" s="110"/>
      <c r="H61" s="104">
        <f>F61*G61</f>
        <v>0</v>
      </c>
      <c r="I61" s="52"/>
    </row>
    <row r="62" spans="1:10">
      <c r="B62" s="52"/>
      <c r="C62" s="52"/>
      <c r="D62" s="52"/>
      <c r="E62" s="82"/>
      <c r="F62" s="82"/>
      <c r="G62" s="109"/>
    </row>
    <row r="63" spans="1:10">
      <c r="B63" s="105"/>
      <c r="C63" s="106"/>
      <c r="D63" s="107" t="s">
        <v>53</v>
      </c>
      <c r="E63" s="103"/>
      <c r="F63" s="103"/>
      <c r="G63" s="110"/>
      <c r="H63" s="108">
        <f>SUM(H14:H62)</f>
        <v>0</v>
      </c>
    </row>
    <row r="64" spans="1:10">
      <c r="B64" s="114"/>
      <c r="C64" s="115"/>
      <c r="E64" s="82"/>
      <c r="F64" s="82"/>
      <c r="G64" s="109"/>
    </row>
    <row r="65" spans="2:7">
      <c r="B65" s="114"/>
      <c r="C65" s="115"/>
      <c r="E65" s="82"/>
      <c r="F65" s="82"/>
      <c r="G65" s="109"/>
    </row>
    <row r="66" spans="2:7">
      <c r="B66" s="114"/>
      <c r="C66" s="115"/>
      <c r="E66" s="82"/>
      <c r="F66" s="82"/>
      <c r="G66" s="109"/>
    </row>
    <row r="67" spans="2:7">
      <c r="B67" s="114"/>
      <c r="C67" s="115"/>
      <c r="E67" s="82"/>
      <c r="F67" s="82"/>
      <c r="G67" s="109"/>
    </row>
    <row r="68" spans="2:7">
      <c r="B68" s="114"/>
      <c r="C68" s="115"/>
      <c r="E68" s="82"/>
      <c r="F68" s="82"/>
      <c r="G68" s="109"/>
    </row>
    <row r="69" spans="2:7" ht="16.5" customHeight="1">
      <c r="B69" s="114"/>
      <c r="C69" s="115"/>
      <c r="E69" s="82"/>
      <c r="F69" s="82"/>
      <c r="G69" s="109"/>
    </row>
    <row r="70" spans="2:7">
      <c r="B70" s="114"/>
      <c r="C70" s="115"/>
      <c r="E70" s="82"/>
      <c r="F70" s="82"/>
      <c r="G70" s="109"/>
    </row>
    <row r="71" spans="2:7">
      <c r="B71" s="114"/>
      <c r="C71" s="115"/>
      <c r="E71" s="82"/>
      <c r="F71" s="82"/>
      <c r="G71" s="109"/>
    </row>
    <row r="72" spans="2:7">
      <c r="B72" s="114"/>
      <c r="C72" s="115"/>
      <c r="E72" s="82"/>
      <c r="F72" s="82"/>
      <c r="G72" s="109"/>
    </row>
    <row r="73" spans="2:7">
      <c r="B73" s="114"/>
      <c r="C73" s="115"/>
      <c r="E73" s="82"/>
      <c r="F73" s="82"/>
      <c r="G73" s="109"/>
    </row>
    <row r="74" spans="2:7">
      <c r="B74" s="114"/>
      <c r="C74" s="115"/>
      <c r="E74" s="82"/>
      <c r="F74" s="82"/>
      <c r="G74" s="109"/>
    </row>
    <row r="75" spans="2:7">
      <c r="B75" s="114"/>
      <c r="C75" s="115"/>
      <c r="E75" s="82"/>
      <c r="F75" s="82"/>
      <c r="G75" s="109"/>
    </row>
    <row r="76" spans="2:7">
      <c r="B76" s="114"/>
      <c r="C76" s="115"/>
      <c r="E76" s="82"/>
      <c r="F76" s="82"/>
      <c r="G76" s="109"/>
    </row>
    <row r="77" spans="2:7">
      <c r="B77" s="114"/>
      <c r="C77" s="115"/>
      <c r="E77" s="82"/>
      <c r="F77" s="82"/>
      <c r="G77" s="109"/>
    </row>
    <row r="78" spans="2:7">
      <c r="B78" s="114"/>
      <c r="C78" s="115"/>
      <c r="E78" s="82"/>
      <c r="F78" s="82"/>
      <c r="G78" s="109"/>
    </row>
    <row r="79" spans="2:7">
      <c r="B79" s="114"/>
      <c r="C79" s="115"/>
      <c r="E79" s="82"/>
      <c r="F79" s="82"/>
      <c r="G79" s="109"/>
    </row>
    <row r="80" spans="2:7">
      <c r="B80" s="114"/>
      <c r="C80" s="115"/>
      <c r="E80" s="82"/>
      <c r="F80" s="82"/>
      <c r="G80" s="109"/>
    </row>
    <row r="81" spans="2:7">
      <c r="B81" s="114"/>
      <c r="C81" s="115"/>
      <c r="E81" s="82"/>
      <c r="F81" s="82"/>
      <c r="G81" s="109"/>
    </row>
    <row r="82" spans="2:7">
      <c r="B82" s="114"/>
      <c r="C82" s="115"/>
      <c r="E82" s="82"/>
      <c r="F82" s="82"/>
      <c r="G82" s="109"/>
    </row>
    <row r="83" spans="2:7">
      <c r="B83" s="114"/>
      <c r="C83" s="115"/>
      <c r="E83" s="82"/>
      <c r="F83" s="82"/>
      <c r="G83" s="109"/>
    </row>
    <row r="84" spans="2:7">
      <c r="B84" s="114"/>
      <c r="C84" s="115"/>
      <c r="E84" s="82"/>
      <c r="F84" s="82"/>
      <c r="G84" s="109"/>
    </row>
    <row r="85" spans="2:7">
      <c r="B85" s="114"/>
      <c r="C85" s="115"/>
      <c r="E85" s="82"/>
      <c r="F85" s="82"/>
      <c r="G85" s="109"/>
    </row>
    <row r="86" spans="2:7">
      <c r="B86" s="114"/>
      <c r="C86" s="115"/>
      <c r="E86" s="82"/>
      <c r="F86" s="82"/>
      <c r="G86" s="109"/>
    </row>
    <row r="87" spans="2:7">
      <c r="B87" s="114"/>
      <c r="C87" s="115"/>
      <c r="E87" s="82"/>
      <c r="F87" s="82"/>
      <c r="G87" s="109"/>
    </row>
    <row r="88" spans="2:7">
      <c r="B88" s="114"/>
      <c r="C88" s="115"/>
      <c r="E88" s="82"/>
      <c r="F88" s="82"/>
      <c r="G88" s="109"/>
    </row>
    <row r="89" spans="2:7">
      <c r="B89" s="114"/>
      <c r="C89" s="115"/>
      <c r="E89" s="82"/>
      <c r="F89" s="82"/>
      <c r="G89" s="109"/>
    </row>
    <row r="90" spans="2:7">
      <c r="B90" s="114"/>
      <c r="C90" s="115"/>
      <c r="E90" s="82"/>
      <c r="F90" s="82"/>
      <c r="G90" s="109"/>
    </row>
    <row r="91" spans="2:7">
      <c r="B91" s="114"/>
      <c r="C91" s="115"/>
      <c r="E91" s="82"/>
      <c r="F91" s="82"/>
      <c r="G91" s="109"/>
    </row>
    <row r="92" spans="2:7">
      <c r="B92" s="114"/>
      <c r="C92" s="115"/>
      <c r="E92" s="82"/>
      <c r="F92" s="82"/>
      <c r="G92" s="109"/>
    </row>
    <row r="93" spans="2:7">
      <c r="B93" s="114"/>
      <c r="C93" s="115"/>
      <c r="E93" s="82"/>
      <c r="F93" s="82"/>
      <c r="G93" s="109"/>
    </row>
    <row r="94" spans="2:7">
      <c r="B94" s="114"/>
      <c r="C94" s="115"/>
      <c r="E94" s="82"/>
      <c r="F94" s="82"/>
      <c r="G94" s="109"/>
    </row>
    <row r="95" spans="2:7">
      <c r="B95" s="114"/>
      <c r="C95" s="115"/>
      <c r="E95" s="82"/>
      <c r="F95" s="82"/>
      <c r="G95" s="109"/>
    </row>
    <row r="96" spans="2:7">
      <c r="B96" s="114"/>
      <c r="C96" s="115"/>
      <c r="E96" s="82"/>
      <c r="F96" s="82"/>
      <c r="G96" s="109"/>
    </row>
    <row r="97" spans="2:8">
      <c r="B97" s="114"/>
      <c r="C97" s="115"/>
      <c r="E97" s="82"/>
      <c r="F97" s="82"/>
      <c r="G97" s="109"/>
    </row>
    <row r="98" spans="2:8">
      <c r="B98" s="114"/>
      <c r="C98" s="115"/>
      <c r="E98" s="82"/>
      <c r="F98" s="82"/>
      <c r="G98" s="109"/>
    </row>
    <row r="99" spans="2:8">
      <c r="B99" s="114"/>
      <c r="C99" s="115"/>
      <c r="E99" s="82"/>
      <c r="F99" s="82"/>
      <c r="G99" s="109"/>
    </row>
    <row r="100" spans="2:8">
      <c r="B100" s="114"/>
      <c r="C100" s="115"/>
      <c r="E100" s="82"/>
      <c r="F100" s="82"/>
      <c r="G100" s="109"/>
    </row>
    <row r="101" spans="2:8">
      <c r="B101" s="114"/>
      <c r="C101" s="115"/>
      <c r="E101" s="82"/>
      <c r="F101" s="82"/>
      <c r="G101" s="109"/>
    </row>
    <row r="102" spans="2:8">
      <c r="B102" s="114"/>
      <c r="C102" s="115"/>
      <c r="E102" s="82"/>
      <c r="F102" s="82"/>
      <c r="G102" s="109"/>
    </row>
    <row r="103" spans="2:8">
      <c r="B103" s="114"/>
      <c r="C103" s="115"/>
      <c r="E103" s="82"/>
      <c r="F103" s="82"/>
      <c r="G103" s="109"/>
    </row>
    <row r="104" spans="2:8">
      <c r="B104" s="114"/>
      <c r="C104" s="115"/>
      <c r="E104" s="82"/>
      <c r="F104" s="82"/>
      <c r="G104" s="109"/>
    </row>
    <row r="105" spans="2:8">
      <c r="B105" s="114"/>
      <c r="C105" s="115"/>
      <c r="E105" s="82"/>
      <c r="F105" s="82"/>
      <c r="G105" s="109"/>
    </row>
    <row r="106" spans="2:8">
      <c r="B106" s="114"/>
      <c r="C106" s="115"/>
      <c r="E106" s="82"/>
      <c r="F106" s="82"/>
      <c r="G106" s="109"/>
    </row>
    <row r="107" spans="2:8">
      <c r="B107" s="114"/>
      <c r="C107" s="115"/>
      <c r="E107" s="82"/>
      <c r="F107" s="82"/>
      <c r="G107" s="109"/>
    </row>
    <row r="108" spans="2:8">
      <c r="B108" s="114"/>
      <c r="C108" s="115"/>
      <c r="E108" s="82"/>
      <c r="F108" s="82"/>
      <c r="G108" s="109"/>
    </row>
    <row r="109" spans="2:8">
      <c r="B109" s="114"/>
      <c r="C109" s="115"/>
      <c r="E109" s="82"/>
      <c r="F109" s="82"/>
      <c r="G109" s="109"/>
    </row>
    <row r="110" spans="2:8">
      <c r="B110" s="114"/>
      <c r="C110" s="115"/>
      <c r="E110" s="82"/>
      <c r="F110" s="82"/>
      <c r="G110" s="109"/>
    </row>
    <row r="111" spans="2:8">
      <c r="B111" s="114"/>
      <c r="C111" s="115"/>
      <c r="E111" s="82"/>
      <c r="F111" s="82"/>
      <c r="G111" s="109"/>
    </row>
    <row r="112" spans="2:8" s="130" customFormat="1">
      <c r="B112" s="114"/>
      <c r="C112" s="115"/>
      <c r="D112" s="49"/>
      <c r="E112" s="82"/>
      <c r="F112" s="82"/>
      <c r="G112" s="109"/>
      <c r="H112" s="83"/>
    </row>
    <row r="113" spans="2:8" s="130" customFormat="1">
      <c r="B113" s="114"/>
      <c r="C113" s="115"/>
      <c r="D113" s="49"/>
      <c r="E113" s="82"/>
      <c r="F113" s="82"/>
      <c r="G113" s="109"/>
      <c r="H113" s="83"/>
    </row>
    <row r="114" spans="2:8" s="130" customFormat="1">
      <c r="B114" s="114"/>
      <c r="C114" s="115"/>
      <c r="D114" s="49"/>
      <c r="E114" s="82"/>
      <c r="F114" s="82"/>
      <c r="G114" s="109"/>
      <c r="H114" s="83"/>
    </row>
    <row r="115" spans="2:8" s="130" customFormat="1">
      <c r="B115" s="114"/>
      <c r="C115" s="115"/>
      <c r="D115" s="49"/>
      <c r="E115" s="82"/>
      <c r="F115" s="82"/>
      <c r="G115" s="109"/>
      <c r="H115" s="83"/>
    </row>
    <row r="116" spans="2:8" s="130" customFormat="1">
      <c r="B116" s="114"/>
      <c r="C116" s="115"/>
      <c r="D116" s="49"/>
      <c r="E116" s="82"/>
      <c r="F116" s="82"/>
      <c r="G116" s="109"/>
      <c r="H116" s="83"/>
    </row>
    <row r="117" spans="2:8" s="130" customFormat="1">
      <c r="B117" s="114"/>
      <c r="C117" s="115"/>
      <c r="D117" s="49"/>
      <c r="E117" s="82"/>
      <c r="F117" s="82"/>
      <c r="G117" s="109"/>
      <c r="H117" s="83"/>
    </row>
    <row r="118" spans="2:8" s="130" customFormat="1">
      <c r="B118" s="114"/>
      <c r="C118" s="115"/>
      <c r="D118" s="49"/>
      <c r="E118" s="82"/>
      <c r="F118" s="82"/>
      <c r="G118" s="109"/>
      <c r="H118" s="83"/>
    </row>
    <row r="119" spans="2:8" s="130" customFormat="1" ht="12" customHeight="1">
      <c r="B119" s="114"/>
      <c r="C119" s="115"/>
      <c r="D119" s="49"/>
      <c r="E119" s="82"/>
      <c r="F119" s="82"/>
      <c r="G119" s="109"/>
      <c r="H119" s="83"/>
    </row>
    <row r="120" spans="2:8" s="130" customFormat="1" ht="15.75" customHeight="1">
      <c r="B120" s="114"/>
      <c r="C120" s="115"/>
      <c r="D120" s="49"/>
      <c r="E120" s="82"/>
      <c r="F120" s="82"/>
      <c r="G120" s="109"/>
      <c r="H120" s="83"/>
    </row>
    <row r="121" spans="2:8" s="130" customFormat="1" ht="16.5" customHeight="1">
      <c r="B121" s="114"/>
      <c r="C121" s="115"/>
      <c r="D121" s="49"/>
      <c r="E121" s="82"/>
      <c r="F121" s="82"/>
      <c r="G121" s="109"/>
      <c r="H121" s="83"/>
    </row>
    <row r="122" spans="2:8" s="130" customFormat="1" ht="17.25" customHeight="1">
      <c r="B122" s="114"/>
      <c r="C122" s="115"/>
      <c r="D122" s="49"/>
      <c r="E122" s="82"/>
      <c r="F122" s="82"/>
      <c r="G122" s="109"/>
      <c r="H122" s="83"/>
    </row>
    <row r="123" spans="2:8" s="130" customFormat="1">
      <c r="B123" s="114"/>
      <c r="C123" s="115"/>
      <c r="D123" s="49"/>
      <c r="E123" s="82"/>
      <c r="F123" s="82"/>
      <c r="G123" s="109"/>
      <c r="H123" s="83"/>
    </row>
    <row r="124" spans="2:8" s="130" customFormat="1">
      <c r="B124" s="114"/>
      <c r="C124" s="115"/>
      <c r="D124" s="49"/>
      <c r="E124" s="82"/>
      <c r="F124" s="82"/>
      <c r="G124" s="109"/>
      <c r="H124" s="83"/>
    </row>
    <row r="125" spans="2:8" s="130" customFormat="1">
      <c r="B125" s="114"/>
      <c r="C125" s="115"/>
      <c r="D125" s="49"/>
      <c r="E125" s="82"/>
      <c r="F125" s="82"/>
      <c r="G125" s="109"/>
      <c r="H125" s="83"/>
    </row>
    <row r="126" spans="2:8" s="130" customFormat="1">
      <c r="B126" s="114"/>
      <c r="C126" s="115"/>
      <c r="D126" s="49"/>
      <c r="E126" s="82"/>
      <c r="F126" s="82"/>
      <c r="G126" s="109"/>
      <c r="H126" s="83"/>
    </row>
    <row r="127" spans="2:8" s="131" customFormat="1">
      <c r="B127" s="114"/>
      <c r="C127" s="115"/>
      <c r="D127" s="49"/>
      <c r="E127" s="82"/>
      <c r="F127" s="82"/>
      <c r="G127" s="109"/>
      <c r="H127" s="83"/>
    </row>
    <row r="128" spans="2:8" s="132" customFormat="1">
      <c r="B128" s="114"/>
      <c r="C128" s="115"/>
      <c r="D128" s="49"/>
      <c r="E128" s="82"/>
      <c r="F128" s="82"/>
      <c r="G128" s="109"/>
      <c r="H128" s="83"/>
    </row>
    <row r="129" spans="2:8" s="130" customFormat="1">
      <c r="B129" s="114"/>
      <c r="C129" s="115"/>
      <c r="D129" s="49"/>
      <c r="E129" s="82"/>
      <c r="F129" s="82"/>
      <c r="G129" s="109"/>
      <c r="H129" s="83"/>
    </row>
    <row r="130" spans="2:8" s="130" customFormat="1">
      <c r="B130" s="114"/>
      <c r="C130" s="115"/>
      <c r="D130" s="49"/>
      <c r="E130" s="82"/>
      <c r="F130" s="82"/>
      <c r="G130" s="109"/>
      <c r="H130" s="83"/>
    </row>
    <row r="131" spans="2:8" s="130" customFormat="1">
      <c r="B131" s="114"/>
      <c r="C131" s="115"/>
      <c r="D131" s="49"/>
      <c r="E131" s="82"/>
      <c r="F131" s="82"/>
      <c r="G131" s="109"/>
      <c r="H131" s="83"/>
    </row>
    <row r="132" spans="2:8" s="130" customFormat="1">
      <c r="B132" s="114"/>
      <c r="C132" s="115"/>
      <c r="D132" s="49"/>
      <c r="E132" s="82"/>
      <c r="F132" s="82"/>
      <c r="G132" s="109"/>
      <c r="H132" s="83"/>
    </row>
    <row r="133" spans="2:8" s="130" customFormat="1">
      <c r="B133" s="114"/>
      <c r="C133" s="115"/>
      <c r="D133" s="49"/>
      <c r="E133" s="82"/>
      <c r="F133" s="82"/>
      <c r="G133" s="109"/>
      <c r="H133" s="83"/>
    </row>
    <row r="134" spans="2:8" s="130" customFormat="1">
      <c r="B134" s="114"/>
      <c r="C134" s="115"/>
      <c r="D134" s="49"/>
      <c r="E134" s="82"/>
      <c r="F134" s="82"/>
      <c r="G134" s="109"/>
      <c r="H134" s="83"/>
    </row>
    <row r="135" spans="2:8" s="130" customFormat="1">
      <c r="B135" s="133"/>
      <c r="C135" s="134"/>
      <c r="D135" s="49"/>
      <c r="E135" s="135"/>
      <c r="F135" s="135"/>
      <c r="G135" s="142"/>
      <c r="H135" s="136"/>
    </row>
    <row r="136" spans="2:8" s="130" customFormat="1">
      <c r="B136" s="133"/>
      <c r="C136" s="134"/>
      <c r="D136" s="49"/>
      <c r="E136" s="135"/>
      <c r="F136" s="135"/>
      <c r="G136" s="142"/>
      <c r="H136" s="136"/>
    </row>
    <row r="142" spans="2:8" ht="14.25" customHeight="1"/>
    <row r="143" spans="2:8" ht="16.5" customHeight="1"/>
    <row r="144" spans="2:8" ht="0.75" customHeight="1"/>
    <row r="150" ht="11.25" customHeight="1"/>
    <row r="151" hidden="1"/>
    <row r="152" hidden="1"/>
    <row r="159" ht="2.25" customHeight="1"/>
    <row r="160" hidden="1"/>
    <row r="161" hidden="1"/>
    <row r="167" ht="3" customHeight="1"/>
    <row r="168" hidden="1"/>
    <row r="169" ht="45.75" hidden="1" customHeight="1"/>
    <row r="175" ht="8.25" customHeight="1"/>
    <row r="176" hidden="1"/>
    <row r="177" spans="1:9" ht="5.25" customHeight="1"/>
    <row r="184" spans="1:9" hidden="1"/>
    <row r="185" spans="1:9" ht="45.75" hidden="1" customHeight="1"/>
    <row r="187" spans="1:9">
      <c r="A187" s="140"/>
      <c r="B187" s="133"/>
      <c r="C187" s="134"/>
      <c r="E187" s="135"/>
      <c r="F187" s="135"/>
      <c r="G187" s="142"/>
      <c r="H187" s="136"/>
    </row>
    <row r="188" spans="1:9">
      <c r="A188" s="140"/>
      <c r="B188" s="133"/>
      <c r="C188" s="134"/>
      <c r="E188" s="135"/>
      <c r="F188" s="135"/>
      <c r="G188" s="144"/>
      <c r="H188" s="368"/>
      <c r="I188" s="368"/>
    </row>
    <row r="189" spans="1:9">
      <c r="A189" s="140"/>
      <c r="B189" s="133"/>
      <c r="C189" s="134"/>
      <c r="E189" s="135"/>
      <c r="F189" s="135"/>
      <c r="G189" s="142"/>
      <c r="H189" s="136"/>
    </row>
    <row r="190" spans="1:9">
      <c r="A190" s="140"/>
      <c r="B190" s="133"/>
      <c r="C190" s="134"/>
      <c r="E190" s="135"/>
      <c r="F190" s="135"/>
      <c r="G190" s="142"/>
      <c r="H190" s="136"/>
    </row>
    <row r="191" spans="1:9">
      <c r="A191" s="140"/>
      <c r="B191" s="133"/>
      <c r="C191" s="134"/>
      <c r="E191" s="135"/>
      <c r="F191" s="135"/>
      <c r="G191" s="142"/>
      <c r="H191" s="136"/>
    </row>
    <row r="192" spans="1:9">
      <c r="A192" s="140"/>
      <c r="B192" s="133"/>
      <c r="C192" s="134"/>
      <c r="E192" s="135"/>
      <c r="F192" s="135"/>
      <c r="G192" s="142"/>
      <c r="H192" s="136"/>
    </row>
    <row r="193" spans="1:8">
      <c r="A193" s="140"/>
      <c r="B193" s="133"/>
      <c r="C193" s="134"/>
      <c r="E193" s="135"/>
      <c r="F193" s="135"/>
      <c r="G193" s="142"/>
      <c r="H193" s="136"/>
    </row>
    <row r="194" spans="1:8">
      <c r="A194" s="140"/>
      <c r="B194" s="133"/>
      <c r="C194" s="134"/>
      <c r="E194" s="135"/>
      <c r="F194" s="135"/>
      <c r="G194" s="142"/>
      <c r="H194" s="136"/>
    </row>
    <row r="195" spans="1:8">
      <c r="A195" s="140"/>
      <c r="B195" s="133"/>
      <c r="C195" s="134"/>
      <c r="E195" s="135"/>
      <c r="F195" s="135"/>
      <c r="G195" s="142"/>
      <c r="H195" s="136"/>
    </row>
    <row r="196" spans="1:8">
      <c r="A196" s="140"/>
      <c r="B196" s="133"/>
      <c r="C196" s="134"/>
      <c r="E196" s="135"/>
      <c r="F196" s="135"/>
      <c r="G196" s="142"/>
      <c r="H196" s="136"/>
    </row>
    <row r="197" spans="1:8">
      <c r="A197" s="140"/>
      <c r="B197" s="133"/>
      <c r="C197" s="134"/>
      <c r="E197" s="135"/>
      <c r="F197" s="135"/>
      <c r="G197" s="142"/>
      <c r="H197" s="136"/>
    </row>
    <row r="198" spans="1:8">
      <c r="A198" s="140"/>
      <c r="B198" s="133"/>
      <c r="C198" s="134"/>
      <c r="E198" s="135"/>
      <c r="F198" s="135"/>
      <c r="G198" s="142"/>
      <c r="H198" s="136"/>
    </row>
    <row r="199" spans="1:8">
      <c r="A199" s="140"/>
      <c r="B199" s="133"/>
      <c r="C199" s="134"/>
      <c r="E199" s="135"/>
      <c r="F199" s="135"/>
      <c r="G199" s="142"/>
      <c r="H199" s="136"/>
    </row>
    <row r="200" spans="1:8">
      <c r="A200" s="140"/>
      <c r="B200" s="133"/>
      <c r="C200" s="134"/>
      <c r="E200" s="135"/>
      <c r="F200" s="135"/>
      <c r="G200" s="142"/>
      <c r="H200" s="136"/>
    </row>
    <row r="201" spans="1:8">
      <c r="A201" s="140"/>
      <c r="B201" s="133"/>
      <c r="C201" s="134"/>
      <c r="E201" s="135"/>
      <c r="F201" s="135"/>
      <c r="G201" s="142"/>
      <c r="H201" s="136"/>
    </row>
    <row r="202" spans="1:8">
      <c r="A202" s="140"/>
      <c r="B202" s="133"/>
      <c r="C202" s="134"/>
      <c r="E202" s="135"/>
      <c r="F202" s="135"/>
      <c r="G202" s="142"/>
      <c r="H202" s="136"/>
    </row>
    <row r="203" spans="1:8">
      <c r="A203" s="140"/>
      <c r="B203" s="133"/>
      <c r="C203" s="134"/>
      <c r="E203" s="135"/>
      <c r="F203" s="135"/>
      <c r="G203" s="142"/>
      <c r="H203" s="136"/>
    </row>
    <row r="204" spans="1:8">
      <c r="A204" s="140"/>
      <c r="B204" s="133"/>
      <c r="C204" s="134"/>
      <c r="E204" s="135"/>
      <c r="F204" s="135"/>
      <c r="G204" s="142"/>
      <c r="H204" s="136"/>
    </row>
    <row r="205" spans="1:8">
      <c r="A205" s="140"/>
      <c r="B205" s="133"/>
      <c r="C205" s="134"/>
      <c r="E205" s="135"/>
      <c r="F205" s="135"/>
      <c r="G205" s="142"/>
      <c r="H205" s="136"/>
    </row>
    <row r="206" spans="1:8">
      <c r="A206" s="140"/>
      <c r="B206" s="133"/>
      <c r="C206" s="134"/>
      <c r="E206" s="135"/>
      <c r="F206" s="135"/>
      <c r="G206" s="142"/>
      <c r="H206" s="136"/>
    </row>
    <row r="207" spans="1:8">
      <c r="A207" s="140"/>
      <c r="B207" s="133"/>
      <c r="C207" s="134"/>
      <c r="E207" s="135"/>
      <c r="F207" s="135"/>
      <c r="G207" s="142"/>
      <c r="H207" s="136"/>
    </row>
    <row r="208" spans="1:8">
      <c r="A208" s="140"/>
      <c r="B208" s="133"/>
      <c r="C208" s="134"/>
      <c r="E208" s="135"/>
      <c r="F208" s="135"/>
      <c r="G208" s="142"/>
      <c r="H208" s="136"/>
    </row>
    <row r="209" spans="1:8">
      <c r="A209" s="140"/>
      <c r="B209" s="133"/>
      <c r="C209" s="134"/>
      <c r="E209" s="135"/>
      <c r="F209" s="135"/>
      <c r="G209" s="142"/>
      <c r="H209" s="136"/>
    </row>
    <row r="210" spans="1:8">
      <c r="A210" s="140"/>
      <c r="B210" s="133"/>
      <c r="C210" s="134"/>
      <c r="E210" s="135"/>
      <c r="F210" s="135"/>
      <c r="G210" s="142"/>
      <c r="H210" s="136"/>
    </row>
    <row r="211" spans="1:8">
      <c r="A211" s="140"/>
      <c r="B211" s="133"/>
      <c r="C211" s="134"/>
      <c r="E211" s="135"/>
      <c r="F211" s="135"/>
      <c r="G211" s="142"/>
      <c r="H211" s="136"/>
    </row>
    <row r="212" spans="1:8">
      <c r="A212" s="140"/>
      <c r="B212" s="133"/>
      <c r="C212" s="134"/>
      <c r="E212" s="135"/>
      <c r="F212" s="135"/>
      <c r="G212" s="142"/>
      <c r="H212" s="136"/>
    </row>
    <row r="213" spans="1:8">
      <c r="A213" s="140"/>
      <c r="B213" s="133"/>
      <c r="C213" s="134"/>
      <c r="E213" s="135"/>
      <c r="F213" s="135"/>
      <c r="G213" s="142"/>
      <c r="H213" s="136"/>
    </row>
    <row r="214" spans="1:8">
      <c r="A214" s="140"/>
      <c r="B214" s="133"/>
      <c r="C214" s="134"/>
      <c r="E214" s="135"/>
      <c r="F214" s="135"/>
      <c r="G214" s="142"/>
      <c r="H214" s="136"/>
    </row>
    <row r="215" spans="1:8">
      <c r="A215" s="140"/>
      <c r="B215" s="133"/>
      <c r="C215" s="134"/>
      <c r="E215" s="135"/>
      <c r="F215" s="135"/>
      <c r="G215" s="142"/>
      <c r="H215" s="136"/>
    </row>
    <row r="216" spans="1:8">
      <c r="A216" s="140"/>
      <c r="B216" s="133"/>
      <c r="C216" s="134"/>
      <c r="E216" s="135"/>
      <c r="F216" s="135"/>
      <c r="G216" s="142"/>
      <c r="H216" s="136"/>
    </row>
    <row r="217" spans="1:8">
      <c r="A217" s="140"/>
      <c r="B217" s="133"/>
      <c r="C217" s="134"/>
      <c r="E217" s="135"/>
      <c r="F217" s="135"/>
      <c r="G217" s="142"/>
      <c r="H217" s="136"/>
    </row>
    <row r="218" spans="1:8">
      <c r="A218" s="140"/>
      <c r="B218" s="133"/>
      <c r="C218" s="134"/>
      <c r="E218" s="135"/>
      <c r="F218" s="135"/>
      <c r="G218" s="142"/>
      <c r="H218" s="136"/>
    </row>
    <row r="219" spans="1:8">
      <c r="A219" s="140"/>
      <c r="B219" s="133"/>
      <c r="C219" s="134"/>
      <c r="E219" s="135"/>
      <c r="F219" s="135"/>
      <c r="G219" s="142"/>
      <c r="H219" s="136"/>
    </row>
    <row r="220" spans="1:8">
      <c r="A220" s="140"/>
      <c r="B220" s="133"/>
      <c r="C220" s="134"/>
      <c r="E220" s="135"/>
      <c r="F220" s="135"/>
      <c r="G220" s="142"/>
      <c r="H220" s="136"/>
    </row>
    <row r="221" spans="1:8">
      <c r="A221" s="140"/>
      <c r="B221" s="133"/>
      <c r="C221" s="134"/>
      <c r="E221" s="135"/>
      <c r="F221" s="135"/>
      <c r="G221" s="142"/>
      <c r="H221" s="136"/>
    </row>
    <row r="222" spans="1:8">
      <c r="A222" s="140"/>
      <c r="B222" s="133"/>
      <c r="C222" s="134"/>
      <c r="E222" s="135"/>
      <c r="F222" s="135"/>
      <c r="G222" s="142"/>
      <c r="H222" s="136"/>
    </row>
    <row r="223" spans="1:8">
      <c r="A223" s="140"/>
      <c r="B223" s="133"/>
      <c r="C223" s="134"/>
      <c r="E223" s="135"/>
      <c r="F223" s="135"/>
      <c r="G223" s="142"/>
      <c r="H223" s="136"/>
    </row>
    <row r="224" spans="1:8">
      <c r="A224" s="140"/>
      <c r="B224" s="133"/>
      <c r="C224" s="134"/>
      <c r="E224" s="135"/>
      <c r="F224" s="135"/>
      <c r="G224" s="142"/>
      <c r="H224" s="136"/>
    </row>
    <row r="225" spans="1:8">
      <c r="A225" s="140"/>
      <c r="B225" s="133"/>
      <c r="C225" s="134"/>
      <c r="E225" s="135"/>
      <c r="F225" s="135"/>
      <c r="G225" s="142"/>
      <c r="H225" s="136"/>
    </row>
    <row r="226" spans="1:8">
      <c r="A226" s="140"/>
      <c r="B226" s="133"/>
      <c r="C226" s="134"/>
      <c r="E226" s="135"/>
      <c r="F226" s="135"/>
      <c r="G226" s="142"/>
      <c r="H226" s="136"/>
    </row>
    <row r="227" spans="1:8">
      <c r="A227" s="140"/>
      <c r="B227" s="133"/>
      <c r="C227" s="134"/>
      <c r="E227" s="135"/>
      <c r="F227" s="135"/>
      <c r="G227" s="142"/>
      <c r="H227" s="136"/>
    </row>
    <row r="228" spans="1:8">
      <c r="A228" s="140"/>
      <c r="B228" s="133"/>
      <c r="C228" s="134"/>
      <c r="E228" s="135"/>
      <c r="F228" s="135"/>
      <c r="G228" s="142"/>
      <c r="H228" s="136"/>
    </row>
    <row r="229" spans="1:8">
      <c r="A229" s="140"/>
      <c r="B229" s="133"/>
      <c r="C229" s="134"/>
      <c r="E229" s="135"/>
      <c r="F229" s="135"/>
      <c r="G229" s="142"/>
      <c r="H229" s="136"/>
    </row>
    <row r="230" spans="1:8">
      <c r="A230" s="140"/>
      <c r="B230" s="133"/>
      <c r="C230" s="134"/>
      <c r="E230" s="135"/>
      <c r="F230" s="135"/>
      <c r="G230" s="142"/>
      <c r="H230" s="136"/>
    </row>
    <row r="231" spans="1:8">
      <c r="A231" s="140"/>
      <c r="B231" s="133"/>
      <c r="C231" s="134"/>
      <c r="E231" s="135"/>
      <c r="F231" s="135"/>
      <c r="G231" s="142"/>
      <c r="H231" s="136"/>
    </row>
    <row r="232" spans="1:8">
      <c r="A232" s="140"/>
      <c r="B232" s="133"/>
      <c r="C232" s="134"/>
      <c r="E232" s="135"/>
      <c r="F232" s="135"/>
      <c r="G232" s="142"/>
      <c r="H232" s="136"/>
    </row>
    <row r="233" spans="1:8">
      <c r="A233" s="140"/>
      <c r="B233" s="133"/>
      <c r="C233" s="134"/>
      <c r="E233" s="135"/>
      <c r="F233" s="135"/>
      <c r="G233" s="142"/>
      <c r="H233" s="136"/>
    </row>
    <row r="234" spans="1:8">
      <c r="A234" s="140"/>
      <c r="B234" s="133"/>
      <c r="C234" s="134"/>
      <c r="E234" s="135"/>
      <c r="F234" s="135"/>
      <c r="G234" s="142"/>
      <c r="H234" s="136"/>
    </row>
    <row r="235" spans="1:8">
      <c r="A235" s="140"/>
      <c r="B235" s="133"/>
      <c r="C235" s="134"/>
      <c r="E235" s="135"/>
      <c r="F235" s="135"/>
      <c r="G235" s="142"/>
      <c r="H235" s="136"/>
    </row>
    <row r="236" spans="1:8">
      <c r="A236" s="140"/>
      <c r="B236" s="133"/>
      <c r="C236" s="134"/>
      <c r="E236" s="135"/>
      <c r="F236" s="135"/>
      <c r="G236" s="142"/>
      <c r="H236" s="136"/>
    </row>
    <row r="237" spans="1:8">
      <c r="A237" s="140"/>
      <c r="B237" s="133"/>
      <c r="C237" s="134"/>
      <c r="E237" s="135"/>
      <c r="F237" s="135"/>
      <c r="G237" s="142"/>
      <c r="H237" s="136"/>
    </row>
    <row r="238" spans="1:8">
      <c r="A238" s="140"/>
      <c r="B238" s="133"/>
      <c r="C238" s="134"/>
      <c r="E238" s="135"/>
      <c r="F238" s="135"/>
      <c r="G238" s="142"/>
      <c r="H238" s="136"/>
    </row>
    <row r="239" spans="1:8">
      <c r="A239" s="140"/>
      <c r="B239" s="133"/>
      <c r="C239" s="134"/>
      <c r="E239" s="135"/>
      <c r="F239" s="135"/>
      <c r="G239" s="142"/>
      <c r="H239" s="136"/>
    </row>
    <row r="240" spans="1:8">
      <c r="A240" s="140"/>
      <c r="B240" s="133"/>
      <c r="C240" s="134"/>
      <c r="E240" s="135"/>
      <c r="F240" s="135"/>
      <c r="G240" s="142"/>
      <c r="H240" s="136"/>
    </row>
    <row r="241" spans="1:8">
      <c r="A241" s="140"/>
      <c r="B241" s="133"/>
      <c r="C241" s="134"/>
      <c r="E241" s="135"/>
      <c r="F241" s="135"/>
      <c r="G241" s="142"/>
      <c r="H241" s="136"/>
    </row>
    <row r="242" spans="1:8">
      <c r="A242" s="140"/>
      <c r="B242" s="133"/>
      <c r="C242" s="134"/>
      <c r="E242" s="135"/>
      <c r="F242" s="135"/>
      <c r="G242" s="142"/>
      <c r="H242" s="136"/>
    </row>
    <row r="243" spans="1:8">
      <c r="A243" s="140"/>
      <c r="B243" s="133"/>
      <c r="C243" s="134"/>
      <c r="E243" s="135"/>
      <c r="F243" s="135"/>
      <c r="G243" s="142"/>
      <c r="H243" s="136"/>
    </row>
    <row r="244" spans="1:8">
      <c r="A244" s="140"/>
      <c r="B244" s="133"/>
      <c r="C244" s="134"/>
      <c r="E244" s="135"/>
      <c r="F244" s="135"/>
      <c r="G244" s="142"/>
      <c r="H244" s="136"/>
    </row>
    <row r="245" spans="1:8">
      <c r="A245" s="140"/>
      <c r="B245" s="133"/>
      <c r="C245" s="134"/>
      <c r="E245" s="135"/>
      <c r="F245" s="135"/>
      <c r="G245" s="142"/>
      <c r="H245" s="136"/>
    </row>
    <row r="246" spans="1:8">
      <c r="A246" s="140"/>
      <c r="B246" s="133"/>
      <c r="C246" s="134"/>
      <c r="E246" s="135"/>
      <c r="F246" s="135"/>
      <c r="G246" s="142"/>
      <c r="H246" s="136"/>
    </row>
    <row r="247" spans="1:8">
      <c r="A247" s="140"/>
      <c r="B247" s="133"/>
      <c r="C247" s="134"/>
      <c r="E247" s="135"/>
      <c r="F247" s="135"/>
      <c r="G247" s="142"/>
      <c r="H247" s="136"/>
    </row>
    <row r="248" spans="1:8">
      <c r="A248" s="140"/>
      <c r="B248" s="133"/>
      <c r="C248" s="134"/>
      <c r="E248" s="135"/>
      <c r="F248" s="135"/>
      <c r="G248" s="142"/>
      <c r="H248" s="136"/>
    </row>
    <row r="249" spans="1:8">
      <c r="A249" s="140"/>
      <c r="B249" s="133"/>
      <c r="C249" s="134"/>
      <c r="E249" s="135"/>
      <c r="F249" s="135"/>
      <c r="G249" s="142"/>
      <c r="H249" s="136"/>
    </row>
    <row r="250" spans="1:8">
      <c r="A250" s="140"/>
      <c r="B250" s="133"/>
      <c r="C250" s="134"/>
      <c r="E250" s="135"/>
      <c r="F250" s="135"/>
      <c r="G250" s="142"/>
      <c r="H250" s="136"/>
    </row>
    <row r="251" spans="1:8">
      <c r="A251" s="140"/>
      <c r="B251" s="133"/>
      <c r="C251" s="134"/>
      <c r="E251" s="135"/>
      <c r="F251" s="135"/>
      <c r="G251" s="142"/>
      <c r="H251" s="136"/>
    </row>
    <row r="252" spans="1:8">
      <c r="A252" s="140"/>
      <c r="B252" s="133"/>
      <c r="C252" s="134"/>
      <c r="E252" s="135"/>
      <c r="F252" s="135"/>
      <c r="G252" s="142"/>
      <c r="H252" s="136"/>
    </row>
    <row r="253" spans="1:8">
      <c r="A253" s="140"/>
      <c r="B253" s="133"/>
      <c r="C253" s="134"/>
      <c r="E253" s="135"/>
      <c r="F253" s="135"/>
      <c r="G253" s="142"/>
      <c r="H253" s="136"/>
    </row>
    <row r="254" spans="1:8">
      <c r="A254" s="140"/>
      <c r="B254" s="133"/>
      <c r="C254" s="134"/>
      <c r="E254" s="135"/>
      <c r="F254" s="135"/>
      <c r="G254" s="142"/>
      <c r="H254" s="136"/>
    </row>
    <row r="255" spans="1:8">
      <c r="A255" s="140"/>
      <c r="B255" s="133"/>
      <c r="C255" s="134"/>
      <c r="E255" s="135"/>
      <c r="F255" s="135"/>
      <c r="G255" s="142"/>
      <c r="H255" s="136"/>
    </row>
    <row r="256" spans="1:8">
      <c r="A256" s="140"/>
      <c r="B256" s="133"/>
      <c r="C256" s="134"/>
      <c r="E256" s="135"/>
      <c r="F256" s="135"/>
      <c r="G256" s="142"/>
      <c r="H256" s="136"/>
    </row>
    <row r="257" spans="1:8">
      <c r="A257" s="140"/>
      <c r="B257" s="133"/>
      <c r="C257" s="134"/>
      <c r="E257" s="135"/>
      <c r="F257" s="135"/>
      <c r="G257" s="142"/>
      <c r="H257" s="136"/>
    </row>
    <row r="258" spans="1:8">
      <c r="A258" s="140"/>
      <c r="B258" s="133"/>
      <c r="C258" s="134"/>
      <c r="E258" s="135"/>
      <c r="F258" s="135"/>
      <c r="G258" s="142"/>
      <c r="H258" s="136"/>
    </row>
    <row r="259" spans="1:8">
      <c r="A259" s="140"/>
      <c r="B259" s="133"/>
      <c r="C259" s="134"/>
      <c r="E259" s="135"/>
      <c r="F259" s="135"/>
      <c r="G259" s="142"/>
      <c r="H259" s="136"/>
    </row>
    <row r="260" spans="1:8">
      <c r="A260" s="140"/>
      <c r="B260" s="133"/>
      <c r="C260" s="134"/>
      <c r="E260" s="135"/>
      <c r="F260" s="135"/>
      <c r="G260" s="142"/>
      <c r="H260" s="136"/>
    </row>
    <row r="261" spans="1:8">
      <c r="A261" s="140"/>
      <c r="B261" s="133"/>
      <c r="C261" s="134"/>
      <c r="E261" s="135"/>
      <c r="F261" s="135"/>
      <c r="G261" s="142"/>
      <c r="H261" s="136"/>
    </row>
    <row r="262" spans="1:8">
      <c r="A262" s="140"/>
      <c r="B262" s="133"/>
      <c r="C262" s="134"/>
      <c r="E262" s="135"/>
      <c r="F262" s="135"/>
      <c r="G262" s="142"/>
      <c r="H262" s="136"/>
    </row>
    <row r="263" spans="1:8">
      <c r="A263" s="140"/>
      <c r="B263" s="133"/>
      <c r="C263" s="134"/>
      <c r="E263" s="135"/>
      <c r="F263" s="135"/>
      <c r="G263" s="142"/>
      <c r="H263" s="136"/>
    </row>
    <row r="264" spans="1:8">
      <c r="A264" s="140"/>
      <c r="B264" s="133"/>
      <c r="C264" s="134"/>
      <c r="E264" s="135"/>
      <c r="F264" s="135"/>
      <c r="G264" s="142"/>
      <c r="H264" s="136"/>
    </row>
    <row r="265" spans="1:8">
      <c r="A265" s="140"/>
      <c r="B265" s="133"/>
      <c r="C265" s="134"/>
      <c r="E265" s="135"/>
      <c r="F265" s="135"/>
      <c r="G265" s="142"/>
      <c r="H265" s="136"/>
    </row>
    <row r="266" spans="1:8">
      <c r="A266" s="140"/>
      <c r="B266" s="133"/>
      <c r="C266" s="134"/>
      <c r="E266" s="135"/>
      <c r="F266" s="135"/>
      <c r="G266" s="142"/>
      <c r="H266" s="136"/>
    </row>
    <row r="267" spans="1:8">
      <c r="A267" s="140"/>
      <c r="B267" s="133"/>
      <c r="C267" s="134"/>
      <c r="E267" s="135"/>
      <c r="F267" s="135"/>
      <c r="G267" s="142"/>
      <c r="H267" s="136"/>
    </row>
    <row r="268" spans="1:8">
      <c r="A268" s="140"/>
      <c r="B268" s="133"/>
      <c r="C268" s="134"/>
      <c r="E268" s="135"/>
      <c r="F268" s="135"/>
      <c r="G268" s="142"/>
      <c r="H268" s="136"/>
    </row>
    <row r="269" spans="1:8">
      <c r="A269" s="140"/>
      <c r="B269" s="133"/>
      <c r="C269" s="134"/>
      <c r="E269" s="135"/>
      <c r="F269" s="135"/>
      <c r="G269" s="142"/>
      <c r="H269" s="136"/>
    </row>
    <row r="270" spans="1:8">
      <c r="A270" s="140"/>
      <c r="B270" s="133"/>
      <c r="C270" s="134"/>
      <c r="E270" s="135"/>
      <c r="F270" s="135"/>
      <c r="G270" s="142"/>
      <c r="H270" s="136"/>
    </row>
    <row r="271" spans="1:8">
      <c r="A271" s="140"/>
      <c r="B271" s="133"/>
      <c r="C271" s="134"/>
      <c r="E271" s="135"/>
      <c r="F271" s="135"/>
      <c r="G271" s="142"/>
      <c r="H271" s="136"/>
    </row>
    <row r="272" spans="1:8">
      <c r="A272" s="140"/>
      <c r="B272" s="133"/>
      <c r="C272" s="134"/>
      <c r="E272" s="135"/>
      <c r="F272" s="135"/>
      <c r="G272" s="142"/>
      <c r="H272" s="136"/>
    </row>
    <row r="273" spans="1:8">
      <c r="A273" s="140"/>
      <c r="B273" s="133"/>
      <c r="C273" s="134"/>
      <c r="E273" s="135"/>
      <c r="F273" s="135"/>
      <c r="G273" s="142"/>
      <c r="H273" s="136"/>
    </row>
    <row r="274" spans="1:8">
      <c r="A274" s="140"/>
      <c r="B274" s="133"/>
      <c r="C274" s="134"/>
      <c r="E274" s="135"/>
      <c r="F274" s="135"/>
      <c r="G274" s="142"/>
      <c r="H274" s="136"/>
    </row>
    <row r="275" spans="1:8">
      <c r="A275" s="140"/>
      <c r="B275" s="133"/>
      <c r="C275" s="134"/>
      <c r="E275" s="135"/>
      <c r="F275" s="135"/>
      <c r="G275" s="142"/>
      <c r="H275" s="136"/>
    </row>
    <row r="276" spans="1:8">
      <c r="A276" s="140"/>
      <c r="B276" s="133"/>
      <c r="C276" s="134"/>
      <c r="E276" s="135"/>
      <c r="F276" s="135"/>
      <c r="G276" s="142"/>
      <c r="H276" s="136"/>
    </row>
    <row r="277" spans="1:8">
      <c r="A277" s="140"/>
      <c r="B277" s="133"/>
      <c r="C277" s="134"/>
      <c r="E277" s="135"/>
      <c r="F277" s="135"/>
      <c r="G277" s="142"/>
      <c r="H277" s="136"/>
    </row>
    <row r="278" spans="1:8">
      <c r="A278" s="140"/>
      <c r="B278" s="133"/>
      <c r="C278" s="134"/>
      <c r="E278" s="135"/>
      <c r="F278" s="135"/>
      <c r="G278" s="142"/>
      <c r="H278" s="136"/>
    </row>
    <row r="279" spans="1:8">
      <c r="A279" s="140"/>
      <c r="B279" s="133"/>
      <c r="C279" s="134"/>
      <c r="E279" s="135"/>
      <c r="F279" s="135"/>
      <c r="G279" s="142"/>
      <c r="H279" s="136"/>
    </row>
    <row r="280" spans="1:8">
      <c r="A280" s="140"/>
      <c r="B280" s="133"/>
      <c r="C280" s="134"/>
      <c r="E280" s="135"/>
      <c r="F280" s="135"/>
      <c r="G280" s="142"/>
      <c r="H280" s="136"/>
    </row>
    <row r="281" spans="1:8">
      <c r="A281" s="140"/>
      <c r="B281" s="133"/>
      <c r="C281" s="134"/>
      <c r="E281" s="135"/>
      <c r="F281" s="135"/>
      <c r="G281" s="142"/>
      <c r="H281" s="136"/>
    </row>
    <row r="282" spans="1:8">
      <c r="A282" s="140"/>
      <c r="B282" s="133"/>
      <c r="C282" s="134"/>
      <c r="E282" s="135"/>
      <c r="F282" s="135"/>
      <c r="G282" s="142"/>
      <c r="H282" s="136"/>
    </row>
    <row r="283" spans="1:8">
      <c r="A283" s="140"/>
      <c r="B283" s="133"/>
      <c r="C283" s="134"/>
      <c r="E283" s="135"/>
      <c r="F283" s="135"/>
      <c r="G283" s="142"/>
      <c r="H283" s="136"/>
    </row>
    <row r="284" spans="1:8">
      <c r="A284" s="140"/>
      <c r="B284" s="133"/>
      <c r="C284" s="134"/>
      <c r="E284" s="135"/>
      <c r="F284" s="135"/>
      <c r="G284" s="142"/>
      <c r="H284" s="136"/>
    </row>
    <row r="285" spans="1:8">
      <c r="A285" s="140"/>
      <c r="B285" s="133"/>
      <c r="C285" s="134"/>
      <c r="E285" s="135"/>
      <c r="F285" s="135"/>
      <c r="G285" s="142"/>
      <c r="H285" s="136"/>
    </row>
    <row r="286" spans="1:8">
      <c r="A286" s="140"/>
      <c r="B286" s="133"/>
      <c r="C286" s="134"/>
      <c r="E286" s="135"/>
      <c r="F286" s="135"/>
      <c r="G286" s="142"/>
      <c r="H286" s="136"/>
    </row>
    <row r="287" spans="1:8">
      <c r="A287" s="140"/>
      <c r="B287" s="133"/>
      <c r="C287" s="134"/>
      <c r="E287" s="135"/>
      <c r="F287" s="135"/>
      <c r="G287" s="142"/>
      <c r="H287" s="136"/>
    </row>
    <row r="288" spans="1:8">
      <c r="A288" s="140"/>
      <c r="B288" s="133"/>
      <c r="C288" s="134"/>
      <c r="E288" s="135"/>
      <c r="F288" s="135"/>
      <c r="G288" s="142"/>
      <c r="H288" s="136"/>
    </row>
    <row r="289" spans="1:8">
      <c r="A289" s="140"/>
      <c r="B289" s="133"/>
      <c r="C289" s="134"/>
      <c r="E289" s="135"/>
      <c r="F289" s="135"/>
      <c r="G289" s="142"/>
      <c r="H289" s="136"/>
    </row>
    <row r="290" spans="1:8">
      <c r="A290" s="140"/>
      <c r="B290" s="133"/>
      <c r="C290" s="134"/>
      <c r="E290" s="135"/>
      <c r="F290" s="135"/>
      <c r="G290" s="142"/>
      <c r="H290" s="136"/>
    </row>
    <row r="291" spans="1:8">
      <c r="A291" s="140"/>
      <c r="B291" s="133"/>
      <c r="C291" s="134"/>
      <c r="E291" s="135"/>
      <c r="F291" s="135"/>
      <c r="G291" s="142"/>
      <c r="H291" s="136"/>
    </row>
    <row r="292" spans="1:8">
      <c r="A292" s="140"/>
      <c r="B292" s="133"/>
      <c r="C292" s="134"/>
      <c r="E292" s="135"/>
      <c r="F292" s="135"/>
      <c r="G292" s="142"/>
      <c r="H292" s="136"/>
    </row>
    <row r="293" spans="1:8">
      <c r="A293" s="140"/>
      <c r="B293" s="133"/>
      <c r="C293" s="134"/>
      <c r="E293" s="135"/>
      <c r="F293" s="135"/>
      <c r="G293" s="142"/>
      <c r="H293" s="136"/>
    </row>
    <row r="294" spans="1:8">
      <c r="A294" s="140"/>
      <c r="B294" s="133"/>
      <c r="C294" s="134"/>
      <c r="E294" s="135"/>
      <c r="F294" s="135"/>
      <c r="G294" s="142"/>
      <c r="H294" s="136"/>
    </row>
    <row r="295" spans="1:8">
      <c r="A295" s="140"/>
      <c r="B295" s="133"/>
      <c r="C295" s="134"/>
      <c r="E295" s="135"/>
      <c r="F295" s="135"/>
      <c r="G295" s="142"/>
      <c r="H295" s="136"/>
    </row>
    <row r="296" spans="1:8">
      <c r="A296" s="140"/>
      <c r="B296" s="133"/>
      <c r="C296" s="134"/>
      <c r="E296" s="135"/>
      <c r="F296" s="135"/>
      <c r="G296" s="142"/>
      <c r="H296" s="136"/>
    </row>
    <row r="297" spans="1:8">
      <c r="A297" s="140"/>
      <c r="B297" s="133"/>
      <c r="C297" s="134"/>
      <c r="E297" s="135"/>
      <c r="F297" s="135"/>
      <c r="G297" s="142"/>
      <c r="H297" s="136"/>
    </row>
    <row r="298" spans="1:8">
      <c r="A298" s="140"/>
      <c r="B298" s="133"/>
      <c r="C298" s="134"/>
      <c r="E298" s="135"/>
      <c r="F298" s="135"/>
      <c r="G298" s="142"/>
      <c r="H298" s="136"/>
    </row>
    <row r="299" spans="1:8">
      <c r="A299" s="140"/>
      <c r="B299" s="133"/>
      <c r="C299" s="134"/>
      <c r="E299" s="135"/>
      <c r="F299" s="135"/>
      <c r="G299" s="142"/>
      <c r="H299" s="136"/>
    </row>
    <row r="300" spans="1:8">
      <c r="A300" s="140"/>
      <c r="B300" s="133"/>
      <c r="C300" s="134"/>
      <c r="E300" s="135"/>
      <c r="F300" s="135"/>
      <c r="G300" s="142"/>
      <c r="H300" s="136"/>
    </row>
    <row r="301" spans="1:8">
      <c r="A301" s="140"/>
      <c r="B301" s="133"/>
      <c r="C301" s="134"/>
      <c r="E301" s="135"/>
      <c r="F301" s="135"/>
      <c r="G301" s="142"/>
      <c r="H301" s="136"/>
    </row>
    <row r="302" spans="1:8">
      <c r="A302" s="140"/>
      <c r="B302" s="133"/>
      <c r="C302" s="134"/>
      <c r="E302" s="135"/>
      <c r="F302" s="135"/>
      <c r="G302" s="142"/>
      <c r="H302" s="136"/>
    </row>
    <row r="303" spans="1:8">
      <c r="A303" s="140"/>
      <c r="B303" s="133"/>
      <c r="C303" s="134"/>
      <c r="E303" s="135"/>
      <c r="F303" s="135"/>
      <c r="G303" s="142"/>
      <c r="H303" s="136"/>
    </row>
    <row r="304" spans="1:8">
      <c r="A304" s="140"/>
      <c r="B304" s="133"/>
      <c r="C304" s="134"/>
      <c r="E304" s="135"/>
      <c r="F304" s="135"/>
      <c r="G304" s="142"/>
      <c r="H304" s="136"/>
    </row>
    <row r="305" spans="1:8">
      <c r="A305" s="140"/>
      <c r="B305" s="133"/>
      <c r="C305" s="134"/>
      <c r="E305" s="135"/>
      <c r="F305" s="135"/>
      <c r="G305" s="142"/>
      <c r="H305" s="136"/>
    </row>
    <row r="306" spans="1:8">
      <c r="A306" s="140"/>
      <c r="B306" s="133"/>
      <c r="C306" s="134"/>
      <c r="E306" s="135"/>
      <c r="F306" s="135"/>
      <c r="G306" s="142"/>
      <c r="H306" s="136"/>
    </row>
    <row r="307" spans="1:8">
      <c r="A307" s="140"/>
      <c r="B307" s="133"/>
      <c r="C307" s="134"/>
      <c r="E307" s="135"/>
      <c r="F307" s="135"/>
      <c r="G307" s="142"/>
      <c r="H307" s="136"/>
    </row>
    <row r="308" spans="1:8">
      <c r="A308" s="140"/>
      <c r="B308" s="133"/>
      <c r="C308" s="134"/>
      <c r="E308" s="135"/>
      <c r="F308" s="135"/>
      <c r="G308" s="142"/>
      <c r="H308" s="136"/>
    </row>
    <row r="309" spans="1:8">
      <c r="A309" s="140"/>
      <c r="B309" s="133"/>
      <c r="C309" s="134"/>
      <c r="E309" s="135"/>
      <c r="F309" s="135"/>
      <c r="G309" s="142"/>
      <c r="H309" s="136"/>
    </row>
    <row r="310" spans="1:8">
      <c r="A310" s="140"/>
      <c r="B310" s="133"/>
      <c r="C310" s="134"/>
      <c r="E310" s="135"/>
      <c r="F310" s="135"/>
      <c r="G310" s="142"/>
      <c r="H310" s="136"/>
    </row>
    <row r="311" spans="1:8">
      <c r="A311" s="140"/>
      <c r="B311" s="133"/>
      <c r="C311" s="134"/>
      <c r="E311" s="135"/>
      <c r="F311" s="135"/>
      <c r="G311" s="142"/>
      <c r="H311" s="136"/>
    </row>
    <row r="312" spans="1:8">
      <c r="A312" s="140"/>
      <c r="B312" s="133"/>
      <c r="C312" s="134"/>
      <c r="E312" s="135"/>
      <c r="F312" s="135"/>
      <c r="G312" s="142"/>
      <c r="H312" s="136"/>
    </row>
    <row r="313" spans="1:8">
      <c r="A313" s="140"/>
      <c r="B313" s="133"/>
      <c r="C313" s="134"/>
      <c r="E313" s="135"/>
      <c r="F313" s="135"/>
      <c r="G313" s="142"/>
      <c r="H313" s="136"/>
    </row>
    <row r="314" spans="1:8">
      <c r="A314" s="140"/>
      <c r="B314" s="133"/>
      <c r="C314" s="134"/>
      <c r="E314" s="135"/>
      <c r="F314" s="135"/>
      <c r="G314" s="142"/>
      <c r="H314" s="136"/>
    </row>
    <row r="315" spans="1:8">
      <c r="A315" s="140"/>
      <c r="B315" s="133"/>
      <c r="C315" s="134"/>
      <c r="E315" s="135"/>
      <c r="F315" s="135"/>
      <c r="G315" s="142"/>
      <c r="H315" s="136"/>
    </row>
    <row r="316" spans="1:8">
      <c r="A316" s="140"/>
      <c r="B316" s="133"/>
      <c r="C316" s="134"/>
      <c r="E316" s="135"/>
      <c r="F316" s="135"/>
      <c r="G316" s="142"/>
      <c r="H316" s="136"/>
    </row>
    <row r="317" spans="1:8">
      <c r="A317" s="140"/>
      <c r="B317" s="133"/>
      <c r="C317" s="134"/>
      <c r="E317" s="135"/>
      <c r="F317" s="135"/>
      <c r="G317" s="142"/>
      <c r="H317" s="136"/>
    </row>
    <row r="318" spans="1:8">
      <c r="A318" s="140"/>
      <c r="B318" s="133"/>
      <c r="C318" s="134"/>
      <c r="E318" s="135"/>
      <c r="F318" s="135"/>
      <c r="G318" s="142"/>
      <c r="H318" s="136"/>
    </row>
    <row r="319" spans="1:8">
      <c r="A319" s="140"/>
      <c r="B319" s="133"/>
      <c r="C319" s="134"/>
      <c r="E319" s="135"/>
      <c r="F319" s="135"/>
      <c r="G319" s="142"/>
      <c r="H319" s="136"/>
    </row>
    <row r="320" spans="1:8">
      <c r="A320" s="140"/>
      <c r="B320" s="133"/>
      <c r="C320" s="134"/>
      <c r="E320" s="135"/>
      <c r="F320" s="135"/>
      <c r="G320" s="142"/>
      <c r="H320" s="136"/>
    </row>
    <row r="321" spans="1:8">
      <c r="A321" s="140"/>
      <c r="B321" s="133"/>
      <c r="C321" s="134"/>
      <c r="E321" s="135"/>
      <c r="F321" s="135"/>
      <c r="G321" s="142"/>
      <c r="H321" s="136"/>
    </row>
    <row r="322" spans="1:8">
      <c r="A322" s="140"/>
      <c r="B322" s="133"/>
      <c r="C322" s="134"/>
      <c r="E322" s="135"/>
      <c r="F322" s="135"/>
      <c r="G322" s="142"/>
      <c r="H322" s="136"/>
    </row>
    <row r="323" spans="1:8">
      <c r="A323" s="140"/>
      <c r="B323" s="133"/>
      <c r="C323" s="134"/>
      <c r="E323" s="135"/>
      <c r="F323" s="135"/>
      <c r="G323" s="142"/>
      <c r="H323" s="136"/>
    </row>
    <row r="324" spans="1:8">
      <c r="A324" s="140"/>
      <c r="B324" s="133"/>
      <c r="C324" s="134"/>
      <c r="E324" s="135"/>
      <c r="F324" s="135"/>
      <c r="G324" s="142"/>
      <c r="H324" s="136"/>
    </row>
    <row r="325" spans="1:8">
      <c r="A325" s="140"/>
      <c r="B325" s="133"/>
      <c r="C325" s="134"/>
      <c r="E325" s="135"/>
      <c r="F325" s="135"/>
      <c r="G325" s="142"/>
      <c r="H325" s="136"/>
    </row>
    <row r="326" spans="1:8">
      <c r="A326" s="140"/>
      <c r="B326" s="133"/>
      <c r="C326" s="134"/>
      <c r="E326" s="135"/>
      <c r="F326" s="135"/>
      <c r="G326" s="142"/>
      <c r="H326" s="136"/>
    </row>
    <row r="327" spans="1:8">
      <c r="A327" s="140"/>
      <c r="B327" s="133"/>
      <c r="C327" s="134"/>
      <c r="E327" s="135"/>
      <c r="F327" s="135"/>
      <c r="G327" s="142"/>
      <c r="H327" s="136"/>
    </row>
    <row r="328" spans="1:8">
      <c r="A328" s="140"/>
      <c r="B328" s="133"/>
      <c r="C328" s="134"/>
      <c r="E328" s="135"/>
      <c r="F328" s="135"/>
      <c r="G328" s="142"/>
      <c r="H328" s="136"/>
    </row>
    <row r="329" spans="1:8">
      <c r="A329" s="140"/>
      <c r="B329" s="133"/>
      <c r="C329" s="134"/>
      <c r="E329" s="135"/>
      <c r="F329" s="135"/>
      <c r="G329" s="142"/>
      <c r="H329" s="136"/>
    </row>
    <row r="330" spans="1:8">
      <c r="A330" s="140"/>
      <c r="B330" s="133"/>
      <c r="C330" s="134"/>
      <c r="E330" s="135"/>
      <c r="F330" s="135"/>
      <c r="G330" s="142"/>
      <c r="H330" s="136"/>
    </row>
    <row r="331" spans="1:8">
      <c r="A331" s="140"/>
      <c r="B331" s="133"/>
      <c r="C331" s="134"/>
      <c r="E331" s="135"/>
      <c r="F331" s="135"/>
      <c r="G331" s="142"/>
      <c r="H331" s="136"/>
    </row>
    <row r="332" spans="1:8">
      <c r="A332" s="140"/>
      <c r="B332" s="133"/>
      <c r="C332" s="134"/>
      <c r="E332" s="135"/>
      <c r="F332" s="135"/>
      <c r="G332" s="142"/>
      <c r="H332" s="136"/>
    </row>
    <row r="333" spans="1:8">
      <c r="A333" s="140"/>
      <c r="B333" s="133"/>
      <c r="C333" s="134"/>
      <c r="E333" s="135"/>
      <c r="F333" s="135"/>
      <c r="G333" s="142"/>
      <c r="H333" s="136"/>
    </row>
    <row r="334" spans="1:8">
      <c r="A334" s="140"/>
      <c r="B334" s="133"/>
      <c r="C334" s="134"/>
      <c r="E334" s="135"/>
      <c r="F334" s="135"/>
      <c r="G334" s="142"/>
      <c r="H334" s="136"/>
    </row>
    <row r="335" spans="1:8">
      <c r="A335" s="140"/>
      <c r="B335" s="133"/>
      <c r="C335" s="134"/>
      <c r="E335" s="135"/>
      <c r="F335" s="135"/>
      <c r="G335" s="142"/>
      <c r="H335" s="136"/>
    </row>
    <row r="336" spans="1:8">
      <c r="A336" s="140"/>
      <c r="B336" s="133"/>
      <c r="C336" s="134"/>
      <c r="E336" s="135"/>
      <c r="F336" s="135"/>
      <c r="G336" s="142"/>
      <c r="H336" s="136"/>
    </row>
    <row r="337" spans="1:8">
      <c r="A337" s="140"/>
      <c r="B337" s="133"/>
      <c r="C337" s="134"/>
      <c r="E337" s="135"/>
      <c r="F337" s="135"/>
      <c r="G337" s="142"/>
      <c r="H337" s="136"/>
    </row>
    <row r="338" spans="1:8">
      <c r="A338" s="140"/>
      <c r="B338" s="133"/>
      <c r="C338" s="134"/>
      <c r="E338" s="135"/>
      <c r="F338" s="135"/>
      <c r="G338" s="142"/>
      <c r="H338" s="136"/>
    </row>
  </sheetData>
  <sheetProtection algorithmName="SHA-512" hashValue="49damDIEeTkS68QiERg2jWqmvBtwRqQxljHIHGHao2JkGK87QXHPxfVEKxFsofBGJIDCr444U8KYEZRVsbjlAg==" saltValue="VWCpRGv/cwZH5Rw7DL4Ayw==" spinCount="100000" sheet="1"/>
  <mergeCells count="1">
    <mergeCell ref="H188:I188"/>
  </mergeCells>
  <pageMargins left="0.75" right="0.75" top="1" bottom="1" header="0.51180555555555596" footer="0.51180555555555596"/>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674FD-4154-4343-B712-BB232B737681}">
  <dimension ref="A1:G90"/>
  <sheetViews>
    <sheetView topLeftCell="A19" zoomScale="130" zoomScaleNormal="130" workbookViewId="0">
      <selection activeCell="E14" sqref="E14"/>
    </sheetView>
  </sheetViews>
  <sheetFormatPr defaultRowHeight="15"/>
  <cols>
    <col min="1" max="1" width="5.140625" style="96" customWidth="1"/>
    <col min="2" max="2" width="5.28515625" style="52" customWidth="1"/>
    <col min="3" max="3" width="45.7109375" style="52" customWidth="1"/>
    <col min="4" max="4" width="9.140625" style="216"/>
    <col min="5" max="5" width="9.140625" style="217"/>
    <col min="6" max="6" width="9.140625" style="222"/>
    <col min="7" max="7" width="11.28515625" style="178" customWidth="1"/>
    <col min="8" max="16384" width="9.140625" style="52"/>
  </cols>
  <sheetData>
    <row r="1" spans="1:7" ht="18.75">
      <c r="A1" s="48" t="s">
        <v>8</v>
      </c>
      <c r="B1" s="23"/>
      <c r="C1" s="145"/>
      <c r="D1" s="146"/>
      <c r="E1" s="147"/>
      <c r="F1" s="30"/>
      <c r="G1" s="148"/>
    </row>
    <row r="2" spans="1:7" ht="18.75">
      <c r="A2" s="53"/>
      <c r="B2" s="23"/>
      <c r="C2" s="145"/>
      <c r="D2" s="146"/>
      <c r="E2" s="147"/>
      <c r="F2" s="30"/>
      <c r="G2" s="148"/>
    </row>
    <row r="3" spans="1:7" ht="18">
      <c r="A3" s="53" t="s">
        <v>203</v>
      </c>
      <c r="B3" s="23"/>
      <c r="C3" s="48" t="s">
        <v>11</v>
      </c>
      <c r="D3" s="146"/>
      <c r="E3" s="147"/>
      <c r="F3" s="30"/>
      <c r="G3" s="148"/>
    </row>
    <row r="4" spans="1:7" ht="18">
      <c r="A4" s="53"/>
      <c r="B4" s="23"/>
      <c r="C4" s="48"/>
      <c r="D4" s="146"/>
      <c r="E4" s="147"/>
      <c r="F4" s="30"/>
      <c r="G4" s="148"/>
    </row>
    <row r="5" spans="1:7" ht="18">
      <c r="A5" s="54" t="s">
        <v>54</v>
      </c>
      <c r="B5" s="23"/>
      <c r="C5" s="55" t="s">
        <v>55</v>
      </c>
      <c r="D5" s="149"/>
      <c r="E5" s="150"/>
      <c r="F5" s="31"/>
      <c r="G5" s="151"/>
    </row>
    <row r="6" spans="1:7">
      <c r="A6" s="58" t="s">
        <v>181</v>
      </c>
      <c r="B6" s="58"/>
      <c r="C6" s="152"/>
      <c r="D6" s="153"/>
      <c r="E6" s="154"/>
      <c r="F6" s="32"/>
      <c r="G6" s="155"/>
    </row>
    <row r="7" spans="1:7">
      <c r="A7" s="62"/>
      <c r="B7" s="156"/>
      <c r="C7" s="157"/>
      <c r="D7" s="158"/>
      <c r="E7" s="158"/>
      <c r="F7" s="33"/>
      <c r="G7" s="159"/>
    </row>
    <row r="8" spans="1:7">
      <c r="A8" s="66" t="s">
        <v>24</v>
      </c>
      <c r="B8" s="58"/>
      <c r="C8" s="157"/>
      <c r="D8" s="158"/>
      <c r="E8" s="158"/>
      <c r="F8" s="33"/>
      <c r="G8" s="159"/>
    </row>
    <row r="9" spans="1:7" ht="25.5">
      <c r="A9" s="67" t="s">
        <v>25</v>
      </c>
      <c r="B9" s="160"/>
      <c r="C9" s="161" t="s">
        <v>26</v>
      </c>
      <c r="D9" s="162" t="s">
        <v>27</v>
      </c>
      <c r="E9" s="163" t="s">
        <v>28</v>
      </c>
      <c r="F9" s="28" t="s">
        <v>30</v>
      </c>
      <c r="G9" s="164" t="s">
        <v>31</v>
      </c>
    </row>
    <row r="10" spans="1:7">
      <c r="A10" s="66"/>
      <c r="B10" s="59"/>
      <c r="C10" s="165"/>
      <c r="D10" s="158"/>
      <c r="E10" s="166"/>
      <c r="F10" s="33"/>
      <c r="G10" s="159"/>
    </row>
    <row r="11" spans="1:7" ht="16.5" thickBot="1">
      <c r="A11" s="72"/>
      <c r="B11" s="167" t="s">
        <v>32</v>
      </c>
      <c r="C11" s="168" t="s">
        <v>33</v>
      </c>
      <c r="D11" s="169"/>
      <c r="E11" s="170" t="s">
        <v>29</v>
      </c>
      <c r="F11" s="34"/>
      <c r="G11" s="171"/>
    </row>
    <row r="12" spans="1:7">
      <c r="A12" s="126"/>
      <c r="B12" s="59"/>
      <c r="C12" s="172"/>
      <c r="D12" s="173"/>
      <c r="E12" s="174"/>
      <c r="F12" s="29"/>
      <c r="G12" s="175"/>
    </row>
    <row r="13" spans="1:7" ht="24">
      <c r="A13" s="78" t="str">
        <f>$B$11</f>
        <v>I.</v>
      </c>
      <c r="B13" s="79">
        <f>COUNT(#REF!)+1</f>
        <v>1</v>
      </c>
      <c r="C13" s="80" t="s">
        <v>56</v>
      </c>
      <c r="D13" s="176"/>
      <c r="E13" s="177"/>
    </row>
    <row r="14" spans="1:7">
      <c r="A14" s="78"/>
      <c r="B14" s="79"/>
      <c r="C14" s="80" t="s">
        <v>57</v>
      </c>
      <c r="D14" s="179" t="s">
        <v>58</v>
      </c>
      <c r="E14" s="180">
        <v>2480</v>
      </c>
      <c r="G14" s="178">
        <f>F14*E14</f>
        <v>0</v>
      </c>
    </row>
    <row r="15" spans="1:7">
      <c r="A15" s="78"/>
      <c r="B15" s="79"/>
      <c r="C15" s="80" t="s">
        <v>59</v>
      </c>
      <c r="D15" s="181" t="s">
        <v>58</v>
      </c>
      <c r="E15" s="182">
        <v>482</v>
      </c>
      <c r="G15" s="178">
        <f t="shared" ref="G15:G17" si="0">F15*E15</f>
        <v>0</v>
      </c>
    </row>
    <row r="16" spans="1:7">
      <c r="A16" s="78"/>
      <c r="B16" s="79"/>
      <c r="C16" s="80" t="s">
        <v>60</v>
      </c>
      <c r="D16" s="179" t="s">
        <v>58</v>
      </c>
      <c r="E16" s="180">
        <v>2620</v>
      </c>
      <c r="G16" s="178">
        <f t="shared" si="0"/>
        <v>0</v>
      </c>
    </row>
    <row r="17" spans="1:7">
      <c r="A17" s="78"/>
      <c r="B17" s="79"/>
      <c r="C17" s="80" t="s">
        <v>61</v>
      </c>
      <c r="D17" s="179" t="s">
        <v>58</v>
      </c>
      <c r="E17" s="180">
        <v>490</v>
      </c>
      <c r="G17" s="178">
        <f t="shared" si="0"/>
        <v>0</v>
      </c>
    </row>
    <row r="18" spans="1:7">
      <c r="A18" s="78"/>
      <c r="B18" s="79"/>
      <c r="C18" s="80" t="s">
        <v>266</v>
      </c>
      <c r="D18" s="179" t="s">
        <v>58</v>
      </c>
      <c r="E18" s="180">
        <v>490</v>
      </c>
      <c r="G18" s="178">
        <f t="shared" ref="G18" si="1">F18*E18</f>
        <v>0</v>
      </c>
    </row>
    <row r="19" spans="1:7">
      <c r="A19" s="78"/>
      <c r="B19" s="79"/>
      <c r="C19" s="80" t="s">
        <v>267</v>
      </c>
      <c r="D19" s="179" t="s">
        <v>58</v>
      </c>
      <c r="E19" s="180">
        <v>398</v>
      </c>
      <c r="G19" s="178">
        <f t="shared" ref="G19" si="2">F19*E19</f>
        <v>0</v>
      </c>
    </row>
    <row r="20" spans="1:7">
      <c r="A20" s="78"/>
      <c r="B20" s="79"/>
      <c r="C20" s="80" t="s">
        <v>269</v>
      </c>
      <c r="D20" s="179" t="s">
        <v>58</v>
      </c>
      <c r="E20" s="180">
        <v>188</v>
      </c>
      <c r="G20" s="178">
        <f t="shared" ref="G20" si="3">F20*E20</f>
        <v>0</v>
      </c>
    </row>
    <row r="21" spans="1:7">
      <c r="A21" s="78"/>
      <c r="B21" s="79"/>
      <c r="C21" s="80"/>
      <c r="D21" s="179"/>
      <c r="E21" s="180"/>
    </row>
    <row r="22" spans="1:7" ht="36">
      <c r="A22" s="126" t="str">
        <f>$B$11</f>
        <v>I.</v>
      </c>
      <c r="B22" s="183">
        <f>COUNT($A$13:B17)+1</f>
        <v>2</v>
      </c>
      <c r="C22" s="172" t="s">
        <v>62</v>
      </c>
      <c r="D22" s="184"/>
      <c r="E22" s="180"/>
    </row>
    <row r="23" spans="1:7">
      <c r="A23" s="126"/>
      <c r="B23" s="59"/>
      <c r="C23" s="172" t="s">
        <v>63</v>
      </c>
      <c r="D23" s="184" t="s">
        <v>58</v>
      </c>
      <c r="E23" s="180">
        <v>120</v>
      </c>
      <c r="G23" s="178">
        <f t="shared" ref="G23:G24" si="4">F23*E23</f>
        <v>0</v>
      </c>
    </row>
    <row r="24" spans="1:7">
      <c r="A24" s="126"/>
      <c r="B24" s="59"/>
      <c r="C24" s="172" t="s">
        <v>64</v>
      </c>
      <c r="D24" s="184" t="s">
        <v>58</v>
      </c>
      <c r="E24" s="180">
        <v>270</v>
      </c>
      <c r="G24" s="178">
        <f t="shared" si="4"/>
        <v>0</v>
      </c>
    </row>
    <row r="25" spans="1:7">
      <c r="A25" s="126"/>
      <c r="B25" s="59"/>
      <c r="C25" s="172"/>
      <c r="D25" s="184"/>
      <c r="E25" s="180"/>
    </row>
    <row r="26" spans="1:7" ht="24">
      <c r="A26" s="126" t="str">
        <f>$B$11</f>
        <v>I.</v>
      </c>
      <c r="B26" s="59">
        <f>COUNT($A$13:B25)+1</f>
        <v>3</v>
      </c>
      <c r="C26" s="80" t="s">
        <v>56</v>
      </c>
      <c r="D26" s="184"/>
      <c r="E26" s="180"/>
    </row>
    <row r="27" spans="1:7">
      <c r="A27" s="126"/>
      <c r="B27" s="59"/>
      <c r="C27" s="172" t="s">
        <v>65</v>
      </c>
      <c r="D27" s="184" t="s">
        <v>58</v>
      </c>
      <c r="E27" s="180">
        <v>215</v>
      </c>
      <c r="G27" s="178">
        <f t="shared" ref="G27:G29" si="5">F27*E27</f>
        <v>0</v>
      </c>
    </row>
    <row r="28" spans="1:7">
      <c r="A28" s="126"/>
      <c r="B28" s="59"/>
      <c r="C28" s="172" t="s">
        <v>66</v>
      </c>
      <c r="D28" s="184" t="s">
        <v>58</v>
      </c>
      <c r="E28" s="180">
        <v>135</v>
      </c>
      <c r="G28" s="178">
        <f t="shared" si="5"/>
        <v>0</v>
      </c>
    </row>
    <row r="29" spans="1:7">
      <c r="A29" s="126"/>
      <c r="B29" s="59"/>
      <c r="C29" s="172" t="s">
        <v>189</v>
      </c>
      <c r="D29" s="184" t="s">
        <v>58</v>
      </c>
      <c r="E29" s="180">
        <v>102</v>
      </c>
      <c r="G29" s="178">
        <f t="shared" si="5"/>
        <v>0</v>
      </c>
    </row>
    <row r="30" spans="1:7">
      <c r="A30" s="126"/>
      <c r="B30" s="59"/>
      <c r="C30" s="172"/>
      <c r="D30" s="184"/>
      <c r="E30" s="180"/>
    </row>
    <row r="31" spans="1:7" ht="25.5">
      <c r="A31" s="126" t="str">
        <f>$B$11</f>
        <v>I.</v>
      </c>
      <c r="B31" s="183">
        <f>COUNT($A$12:B28)+1</f>
        <v>4</v>
      </c>
      <c r="C31" s="49" t="s">
        <v>182</v>
      </c>
      <c r="D31" s="185"/>
      <c r="E31" s="180"/>
    </row>
    <row r="32" spans="1:7">
      <c r="A32" s="126"/>
      <c r="B32" s="59"/>
      <c r="C32" s="186" t="s">
        <v>67</v>
      </c>
      <c r="D32" s="184" t="s">
        <v>58</v>
      </c>
      <c r="E32" s="180">
        <v>72</v>
      </c>
      <c r="G32" s="178">
        <f t="shared" ref="G32:G34" si="6">F32*E32</f>
        <v>0</v>
      </c>
    </row>
    <row r="33" spans="1:7">
      <c r="A33" s="126"/>
      <c r="B33" s="59"/>
      <c r="C33" s="186" t="s">
        <v>68</v>
      </c>
      <c r="D33" s="184" t="s">
        <v>58</v>
      </c>
      <c r="E33" s="180">
        <v>102</v>
      </c>
      <c r="G33" s="178">
        <f t="shared" si="6"/>
        <v>0</v>
      </c>
    </row>
    <row r="34" spans="1:7">
      <c r="A34" s="126"/>
      <c r="B34" s="59"/>
      <c r="C34" s="186" t="s">
        <v>69</v>
      </c>
      <c r="D34" s="184" t="s">
        <v>58</v>
      </c>
      <c r="E34" s="180">
        <v>86</v>
      </c>
      <c r="G34" s="178">
        <f t="shared" si="6"/>
        <v>0</v>
      </c>
    </row>
    <row r="35" spans="1:7">
      <c r="C35" s="49"/>
      <c r="D35" s="184"/>
      <c r="E35" s="180"/>
    </row>
    <row r="36" spans="1:7" ht="24">
      <c r="A36" s="126" t="str">
        <f>$B$11</f>
        <v>I.</v>
      </c>
      <c r="B36" s="59">
        <f>COUNT($A$12:B34)+1</f>
        <v>5</v>
      </c>
      <c r="C36" s="172" t="s">
        <v>70</v>
      </c>
      <c r="D36" s="184"/>
      <c r="E36" s="180"/>
    </row>
    <row r="37" spans="1:7">
      <c r="A37" s="126"/>
      <c r="B37" s="59"/>
      <c r="C37" s="172" t="s">
        <v>71</v>
      </c>
      <c r="D37" s="184" t="s">
        <v>58</v>
      </c>
      <c r="E37" s="180">
        <v>240</v>
      </c>
      <c r="G37" s="178">
        <f t="shared" ref="G37:G39" si="7">F37*E37</f>
        <v>0</v>
      </c>
    </row>
    <row r="38" spans="1:7">
      <c r="C38" s="172" t="s">
        <v>261</v>
      </c>
      <c r="D38" s="184" t="s">
        <v>58</v>
      </c>
      <c r="E38" s="180">
        <v>200</v>
      </c>
      <c r="G38" s="178">
        <f t="shared" si="7"/>
        <v>0</v>
      </c>
    </row>
    <row r="39" spans="1:7">
      <c r="A39" s="126"/>
      <c r="B39" s="59"/>
      <c r="C39" s="172" t="s">
        <v>262</v>
      </c>
      <c r="D39" s="184" t="s">
        <v>58</v>
      </c>
      <c r="E39" s="180">
        <v>96</v>
      </c>
      <c r="G39" s="178">
        <f t="shared" si="7"/>
        <v>0</v>
      </c>
    </row>
    <row r="40" spans="1:7">
      <c r="A40" s="126"/>
      <c r="B40" s="59"/>
      <c r="C40" s="187"/>
      <c r="D40" s="184"/>
      <c r="E40" s="180"/>
    </row>
    <row r="41" spans="1:7">
      <c r="A41" s="126" t="str">
        <f>$B$11</f>
        <v>I.</v>
      </c>
      <c r="B41" s="59">
        <f>COUNT($A$12:B37)+1</f>
        <v>6</v>
      </c>
      <c r="C41" s="172" t="s">
        <v>72</v>
      </c>
      <c r="D41" s="188"/>
      <c r="E41" s="188"/>
    </row>
    <row r="42" spans="1:7">
      <c r="A42" s="126"/>
      <c r="B42" s="59"/>
      <c r="C42" s="172" t="s">
        <v>73</v>
      </c>
      <c r="D42" s="184" t="s">
        <v>34</v>
      </c>
      <c r="E42" s="180">
        <v>60</v>
      </c>
      <c r="G42" s="178">
        <f t="shared" ref="G42" si="8">F42*E42</f>
        <v>0</v>
      </c>
    </row>
    <row r="43" spans="1:7">
      <c r="A43" s="126"/>
      <c r="B43" s="59"/>
      <c r="C43" s="172"/>
      <c r="D43" s="184"/>
      <c r="E43" s="180"/>
    </row>
    <row r="44" spans="1:7">
      <c r="A44" s="126" t="str">
        <f>$B$11</f>
        <v>I.</v>
      </c>
      <c r="B44" s="59">
        <f>COUNT($A$12:B43)+1</f>
        <v>7</v>
      </c>
      <c r="C44" s="172" t="s">
        <v>74</v>
      </c>
      <c r="D44" s="188"/>
      <c r="E44" s="188"/>
    </row>
    <row r="45" spans="1:7">
      <c r="A45" s="126"/>
      <c r="B45" s="59"/>
      <c r="C45" s="172" t="s">
        <v>75</v>
      </c>
      <c r="D45" s="184" t="s">
        <v>34</v>
      </c>
      <c r="E45" s="180">
        <v>23</v>
      </c>
      <c r="G45" s="178">
        <f t="shared" ref="G45:G46" si="9">F45*E45</f>
        <v>0</v>
      </c>
    </row>
    <row r="46" spans="1:7">
      <c r="A46" s="126"/>
      <c r="B46" s="59"/>
      <c r="C46" s="172" t="s">
        <v>76</v>
      </c>
      <c r="D46" s="184" t="s">
        <v>34</v>
      </c>
      <c r="E46" s="180">
        <v>15</v>
      </c>
      <c r="G46" s="178">
        <f t="shared" si="9"/>
        <v>0</v>
      </c>
    </row>
    <row r="47" spans="1:7">
      <c r="C47" s="172"/>
      <c r="D47" s="184"/>
      <c r="E47" s="180"/>
    </row>
    <row r="48" spans="1:7" ht="63.75">
      <c r="A48" s="126" t="str">
        <f>$B$11</f>
        <v>I.</v>
      </c>
      <c r="B48" s="59">
        <f>COUNT($A$12:B45)+1</f>
        <v>8</v>
      </c>
      <c r="C48" s="49" t="s">
        <v>77</v>
      </c>
      <c r="D48" s="185"/>
      <c r="E48" s="185"/>
    </row>
    <row r="49" spans="1:7">
      <c r="A49" s="126"/>
      <c r="B49" s="59"/>
      <c r="C49" s="49" t="s">
        <v>183</v>
      </c>
      <c r="D49" s="184" t="s">
        <v>34</v>
      </c>
      <c r="E49" s="180">
        <v>10</v>
      </c>
      <c r="G49" s="178">
        <f>F49*E49</f>
        <v>0</v>
      </c>
    </row>
    <row r="50" spans="1:7">
      <c r="A50" s="126"/>
      <c r="B50" s="59"/>
      <c r="C50" s="49" t="s">
        <v>184</v>
      </c>
      <c r="D50" s="184" t="s">
        <v>34</v>
      </c>
      <c r="E50" s="180">
        <v>4</v>
      </c>
      <c r="G50" s="178">
        <f>F50*E50</f>
        <v>0</v>
      </c>
    </row>
    <row r="51" spans="1:7">
      <c r="C51" s="172"/>
      <c r="D51" s="184"/>
      <c r="E51" s="180"/>
    </row>
    <row r="52" spans="1:7" ht="24">
      <c r="A52" s="126" t="str">
        <f>$B$11</f>
        <v>I.</v>
      </c>
      <c r="B52" s="59">
        <f>COUNT($A$12:B49)+1</f>
        <v>9</v>
      </c>
      <c r="C52" s="172" t="s">
        <v>78</v>
      </c>
      <c r="D52" s="184"/>
      <c r="E52" s="180"/>
    </row>
    <row r="53" spans="1:7">
      <c r="C53" s="172" t="s">
        <v>79</v>
      </c>
      <c r="D53" s="184" t="s">
        <v>34</v>
      </c>
      <c r="E53" s="180">
        <v>9</v>
      </c>
      <c r="G53" s="178">
        <f t="shared" ref="G53:G58" si="10">F53*E53</f>
        <v>0</v>
      </c>
    </row>
    <row r="54" spans="1:7">
      <c r="A54" s="126"/>
      <c r="B54" s="59"/>
      <c r="C54" s="172" t="s">
        <v>186</v>
      </c>
      <c r="D54" s="184" t="s">
        <v>34</v>
      </c>
      <c r="E54" s="180">
        <v>12</v>
      </c>
      <c r="G54" s="178">
        <f t="shared" si="10"/>
        <v>0</v>
      </c>
    </row>
    <row r="55" spans="1:7">
      <c r="A55" s="126"/>
      <c r="B55" s="59"/>
      <c r="C55" s="172" t="s">
        <v>80</v>
      </c>
      <c r="D55" s="184" t="s">
        <v>34</v>
      </c>
      <c r="E55" s="180">
        <v>7</v>
      </c>
      <c r="G55" s="178">
        <f t="shared" si="10"/>
        <v>0</v>
      </c>
    </row>
    <row r="56" spans="1:7">
      <c r="A56" s="126"/>
      <c r="B56" s="59"/>
      <c r="C56" s="172" t="s">
        <v>81</v>
      </c>
      <c r="D56" s="184" t="s">
        <v>34</v>
      </c>
      <c r="E56" s="180">
        <v>22</v>
      </c>
      <c r="G56" s="178">
        <f t="shared" si="10"/>
        <v>0</v>
      </c>
    </row>
    <row r="57" spans="1:7">
      <c r="A57" s="126"/>
      <c r="B57" s="59"/>
      <c r="C57" s="172" t="s">
        <v>185</v>
      </c>
      <c r="D57" s="184" t="s">
        <v>34</v>
      </c>
      <c r="E57" s="180">
        <v>19</v>
      </c>
      <c r="G57" s="178">
        <f t="shared" si="10"/>
        <v>0</v>
      </c>
    </row>
    <row r="58" spans="1:7">
      <c r="A58" s="126"/>
      <c r="B58" s="59"/>
      <c r="C58" s="172" t="s">
        <v>187</v>
      </c>
      <c r="D58" s="184" t="s">
        <v>34</v>
      </c>
      <c r="E58" s="180">
        <v>12</v>
      </c>
      <c r="G58" s="178">
        <f t="shared" si="10"/>
        <v>0</v>
      </c>
    </row>
    <row r="59" spans="1:7">
      <c r="A59" s="126"/>
      <c r="B59" s="59"/>
      <c r="C59" s="172"/>
      <c r="D59" s="184"/>
      <c r="E59" s="180"/>
    </row>
    <row r="60" spans="1:7" ht="39.75" customHeight="1">
      <c r="A60" s="126" t="str">
        <f>$B$11</f>
        <v>I.</v>
      </c>
      <c r="B60" s="59">
        <f>COUNT($A$12:B52)+1</f>
        <v>10</v>
      </c>
      <c r="C60" s="172" t="s">
        <v>188</v>
      </c>
      <c r="D60" s="184" t="s">
        <v>34</v>
      </c>
      <c r="E60" s="180">
        <v>19</v>
      </c>
      <c r="G60" s="178">
        <f t="shared" ref="G60" si="11">F60*E60</f>
        <v>0</v>
      </c>
    </row>
    <row r="61" spans="1:7">
      <c r="C61" s="172"/>
      <c r="D61" s="184"/>
      <c r="E61" s="180"/>
    </row>
    <row r="62" spans="1:7" ht="36">
      <c r="A62" s="126" t="str">
        <f>$B$11</f>
        <v>I.</v>
      </c>
      <c r="B62" s="59">
        <f>COUNT($A$12:B60)+1</f>
        <v>11</v>
      </c>
      <c r="C62" s="189" t="s">
        <v>263</v>
      </c>
      <c r="D62" s="184" t="s">
        <v>34</v>
      </c>
      <c r="E62" s="180">
        <v>2</v>
      </c>
      <c r="G62" s="178">
        <f t="shared" ref="G62" si="12">F62*E62</f>
        <v>0</v>
      </c>
    </row>
    <row r="63" spans="1:7">
      <c r="C63" s="172"/>
      <c r="D63" s="184"/>
      <c r="E63" s="180"/>
    </row>
    <row r="64" spans="1:7" ht="36">
      <c r="A64" s="190" t="str">
        <f>$B$11</f>
        <v>I.</v>
      </c>
      <c r="B64" s="172">
        <f>COUNT($A$12:B62)+1</f>
        <v>12</v>
      </c>
      <c r="C64" s="172" t="s">
        <v>82</v>
      </c>
      <c r="D64" s="188"/>
      <c r="E64" s="188"/>
    </row>
    <row r="65" spans="1:7">
      <c r="C65" s="172" t="s">
        <v>83</v>
      </c>
      <c r="D65" s="184" t="s">
        <v>34</v>
      </c>
      <c r="E65" s="180">
        <v>40</v>
      </c>
      <c r="G65" s="178">
        <f>E65*F65</f>
        <v>0</v>
      </c>
    </row>
    <row r="66" spans="1:7">
      <c r="A66" s="126"/>
      <c r="B66" s="59"/>
      <c r="C66" s="172"/>
      <c r="D66" s="184"/>
      <c r="E66" s="180"/>
    </row>
    <row r="67" spans="1:7" ht="36">
      <c r="A67" s="190" t="str">
        <f>$B$11</f>
        <v>I.</v>
      </c>
      <c r="B67" s="172">
        <f>COUNT($A$12:B64)+1</f>
        <v>13</v>
      </c>
      <c r="C67" s="172" t="s">
        <v>84</v>
      </c>
      <c r="D67" s="184"/>
      <c r="E67" s="180"/>
    </row>
    <row r="68" spans="1:7">
      <c r="A68" s="126"/>
      <c r="B68" s="59"/>
      <c r="C68" s="172" t="s">
        <v>83</v>
      </c>
      <c r="D68" s="184" t="s">
        <v>34</v>
      </c>
      <c r="E68" s="180">
        <v>14</v>
      </c>
      <c r="G68" s="178">
        <f t="shared" ref="G68:G69" si="13">F68*E68</f>
        <v>0</v>
      </c>
    </row>
    <row r="69" spans="1:7">
      <c r="A69" s="190" t="str">
        <f>$B$11</f>
        <v>I.</v>
      </c>
      <c r="B69" s="172">
        <f>COUNT($A$12:B68)+1</f>
        <v>14</v>
      </c>
      <c r="C69" s="172" t="s">
        <v>85</v>
      </c>
      <c r="D69" s="184" t="s">
        <v>34</v>
      </c>
      <c r="E69" s="180">
        <v>7</v>
      </c>
      <c r="G69" s="178">
        <f t="shared" si="13"/>
        <v>0</v>
      </c>
    </row>
    <row r="70" spans="1:7">
      <c r="A70" s="126"/>
      <c r="B70" s="59"/>
      <c r="C70" s="172"/>
      <c r="D70" s="184"/>
      <c r="E70" s="180"/>
    </row>
    <row r="71" spans="1:7" ht="63.75">
      <c r="A71" s="190" t="str">
        <f>$B$11</f>
        <v>I.</v>
      </c>
      <c r="B71" s="172">
        <f>COUNT($A$12:B70)+1</f>
        <v>15</v>
      </c>
      <c r="C71" s="49" t="s">
        <v>92</v>
      </c>
      <c r="D71" s="184" t="s">
        <v>58</v>
      </c>
      <c r="E71" s="180">
        <v>5</v>
      </c>
      <c r="G71" s="178">
        <f t="shared" ref="G71" si="14">F71*E71</f>
        <v>0</v>
      </c>
    </row>
    <row r="72" spans="1:7">
      <c r="A72" s="126"/>
      <c r="B72" s="59"/>
      <c r="C72" s="172"/>
      <c r="D72" s="184"/>
      <c r="E72" s="180"/>
    </row>
    <row r="73" spans="1:7" ht="24">
      <c r="A73" s="190" t="str">
        <f>$B$11</f>
        <v>I.</v>
      </c>
      <c r="B73" s="172">
        <f>COUNT($A$12:B71)+1</f>
        <v>16</v>
      </c>
      <c r="C73" s="191" t="s">
        <v>87</v>
      </c>
      <c r="D73" s="184" t="s">
        <v>34</v>
      </c>
      <c r="E73" s="180">
        <v>15</v>
      </c>
      <c r="G73" s="178">
        <f t="shared" ref="G73" si="15">F73*E73</f>
        <v>0</v>
      </c>
    </row>
    <row r="74" spans="1:7">
      <c r="A74" s="190"/>
      <c r="B74" s="172"/>
      <c r="C74" s="187"/>
      <c r="D74" s="184"/>
      <c r="E74" s="180"/>
    </row>
    <row r="75" spans="1:7" ht="24">
      <c r="A75" s="190" t="str">
        <f>$B$11</f>
        <v>I.</v>
      </c>
      <c r="B75" s="172">
        <f>COUNT($A$12:B74)+1</f>
        <v>17</v>
      </c>
      <c r="C75" s="172" t="s">
        <v>88</v>
      </c>
      <c r="D75" s="184" t="s">
        <v>34</v>
      </c>
      <c r="E75" s="180">
        <v>34</v>
      </c>
      <c r="G75" s="178">
        <f t="shared" ref="G75" si="16">F75*E75</f>
        <v>0</v>
      </c>
    </row>
    <row r="76" spans="1:7">
      <c r="C76" s="187"/>
      <c r="D76" s="184"/>
      <c r="E76" s="180"/>
    </row>
    <row r="77" spans="1:7" ht="24">
      <c r="A77" s="190" t="str">
        <f>$B$11</f>
        <v>I.</v>
      </c>
      <c r="B77" s="172">
        <f ca="1">COUNT($A$12:B77)+1</f>
        <v>18</v>
      </c>
      <c r="C77" s="172" t="s">
        <v>89</v>
      </c>
      <c r="D77" s="184" t="s">
        <v>34</v>
      </c>
      <c r="E77" s="180">
        <v>3</v>
      </c>
      <c r="G77" s="178">
        <f t="shared" ref="G77" si="17">F77*E77</f>
        <v>0</v>
      </c>
    </row>
    <row r="78" spans="1:7">
      <c r="C78" s="192"/>
      <c r="D78" s="184"/>
      <c r="E78" s="180"/>
    </row>
    <row r="79" spans="1:7" s="140" customFormat="1" ht="72">
      <c r="A79" s="193" t="str">
        <f>$B$11</f>
        <v>I.</v>
      </c>
      <c r="B79" s="194">
        <f ca="1">COUNT($A$12:B80)+1</f>
        <v>19</v>
      </c>
      <c r="C79" s="195" t="s">
        <v>90</v>
      </c>
      <c r="D79" s="196" t="s">
        <v>86</v>
      </c>
      <c r="E79" s="197">
        <v>9</v>
      </c>
      <c r="F79" s="223"/>
      <c r="G79" s="198">
        <f t="shared" ref="G79" si="18">F79*E79</f>
        <v>0</v>
      </c>
    </row>
    <row r="81" spans="1:7">
      <c r="A81" s="199" t="str">
        <f>$B$11</f>
        <v>I.</v>
      </c>
      <c r="B81" s="200">
        <f ca="1">COUNT($A$12:B80)+1</f>
        <v>20</v>
      </c>
      <c r="C81" s="94" t="s">
        <v>326</v>
      </c>
      <c r="D81" s="201" t="s">
        <v>86</v>
      </c>
      <c r="E81" s="202">
        <v>1</v>
      </c>
      <c r="G81" s="83">
        <f>E81*F81</f>
        <v>0</v>
      </c>
    </row>
    <row r="83" spans="1:7">
      <c r="A83" s="126" t="str">
        <f>$B$11</f>
        <v>I.</v>
      </c>
      <c r="B83" s="59">
        <v>21</v>
      </c>
      <c r="C83" s="203" t="s">
        <v>91</v>
      </c>
      <c r="D83" s="204" t="s">
        <v>86</v>
      </c>
      <c r="E83" s="205">
        <v>1</v>
      </c>
      <c r="G83" s="178">
        <f t="shared" ref="G83" si="19">F83*E83</f>
        <v>0</v>
      </c>
    </row>
    <row r="84" spans="1:7" s="208" customFormat="1">
      <c r="A84" s="126"/>
      <c r="B84" s="59"/>
      <c r="C84" s="206"/>
      <c r="D84" s="202"/>
      <c r="E84" s="202"/>
      <c r="F84" s="224"/>
      <c r="G84" s="207"/>
    </row>
    <row r="85" spans="1:7" ht="24.75">
      <c r="A85" s="127" t="str">
        <f>$B$11</f>
        <v>I.</v>
      </c>
      <c r="B85" s="209">
        <v>22</v>
      </c>
      <c r="C85" s="206" t="s">
        <v>221</v>
      </c>
      <c r="D85" s="210" t="s">
        <v>86</v>
      </c>
      <c r="E85" s="202">
        <v>1</v>
      </c>
      <c r="G85" s="178">
        <f t="shared" ref="G85" si="20">F85*E85</f>
        <v>0</v>
      </c>
    </row>
    <row r="86" spans="1:7">
      <c r="C86" s="206"/>
      <c r="D86" s="202"/>
      <c r="E86" s="202"/>
    </row>
    <row r="87" spans="1:7">
      <c r="A87" s="128" t="str">
        <f>$B$11</f>
        <v>I.</v>
      </c>
      <c r="B87" s="211">
        <v>23</v>
      </c>
      <c r="C87" s="212" t="s">
        <v>220</v>
      </c>
      <c r="D87" s="213" t="s">
        <v>86</v>
      </c>
      <c r="E87" s="214">
        <v>1</v>
      </c>
      <c r="F87" s="225"/>
      <c r="G87" s="215">
        <f t="shared" ref="G87" si="21">F87*E87</f>
        <v>0</v>
      </c>
    </row>
    <row r="88" spans="1:7">
      <c r="A88" s="127"/>
      <c r="B88" s="209"/>
    </row>
    <row r="89" spans="1:7">
      <c r="A89" s="99"/>
      <c r="B89" s="101"/>
      <c r="C89" s="218" t="s">
        <v>53</v>
      </c>
      <c r="D89" s="219"/>
      <c r="E89" s="220"/>
      <c r="F89" s="225"/>
      <c r="G89" s="221">
        <f>SUM(G14:G88)</f>
        <v>0</v>
      </c>
    </row>
    <row r="90" spans="1:7">
      <c r="A90" s="127"/>
      <c r="B90" s="209"/>
    </row>
  </sheetData>
  <sheetProtection algorithmName="SHA-512" hashValue="vblgwXIuU3Ul2DRI4M6qLDvwkU87enJxNhDLXOsnn3KYw+z5+HWxCProZGRQfqgStiQM5oZ+2MW4kGfeSSJ/Jg==" saltValue="X1apQnoK/Rxz9DXP1ds1cw==" spinCount="100000" sheet="1"/>
  <phoneticPr fontId="56"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E3010-4F9F-4A9C-BEA1-9CCB54B2AE11}">
  <dimension ref="A1:I83"/>
  <sheetViews>
    <sheetView zoomScale="145" zoomScaleNormal="145" workbookViewId="0">
      <selection activeCell="E89" sqref="E89"/>
    </sheetView>
  </sheetViews>
  <sheetFormatPr defaultRowHeight="15"/>
  <cols>
    <col min="1" max="2" width="4.85546875" style="52" customWidth="1"/>
    <col min="3" max="3" width="45.85546875" style="52" customWidth="1"/>
    <col min="4" max="5" width="9.140625" style="216"/>
    <col min="6" max="6" width="9.140625" style="83"/>
    <col min="7" max="7" width="11.5703125" style="83" customWidth="1"/>
    <col min="8" max="16384" width="9.140625" style="52"/>
  </cols>
  <sheetData>
    <row r="1" spans="1:7" ht="18.75">
      <c r="A1" s="226" t="s">
        <v>8</v>
      </c>
      <c r="B1" s="23"/>
      <c r="C1" s="145"/>
      <c r="D1" s="227"/>
      <c r="E1" s="147"/>
      <c r="F1" s="51"/>
      <c r="G1" s="51"/>
    </row>
    <row r="2" spans="1:7" ht="18.75">
      <c r="A2" s="226"/>
      <c r="B2" s="23"/>
      <c r="C2" s="145"/>
      <c r="D2" s="227"/>
      <c r="E2" s="147"/>
      <c r="F2" s="51"/>
      <c r="G2" s="51"/>
    </row>
    <row r="3" spans="1:7" ht="18.75">
      <c r="A3" s="226" t="s">
        <v>203</v>
      </c>
      <c r="B3" s="23"/>
      <c r="C3" s="48" t="s">
        <v>11</v>
      </c>
      <c r="D3" s="227"/>
      <c r="E3" s="147"/>
      <c r="F3" s="51"/>
      <c r="G3" s="51"/>
    </row>
    <row r="4" spans="1:7" ht="18.75">
      <c r="A4" s="226"/>
      <c r="B4" s="23"/>
      <c r="C4" s="48"/>
      <c r="D4" s="227"/>
      <c r="E4" s="147"/>
      <c r="F4" s="51"/>
      <c r="G4" s="51"/>
    </row>
    <row r="5" spans="1:7" ht="18.75">
      <c r="A5" s="228" t="s">
        <v>93</v>
      </c>
      <c r="B5" s="23"/>
      <c r="C5" s="55" t="s">
        <v>94</v>
      </c>
      <c r="D5" s="229"/>
      <c r="E5" s="150"/>
      <c r="F5" s="57"/>
      <c r="G5" s="57"/>
    </row>
    <row r="6" spans="1:7">
      <c r="A6" s="58" t="s">
        <v>180</v>
      </c>
      <c r="B6" s="58"/>
      <c r="C6" s="230"/>
      <c r="D6" s="231"/>
      <c r="E6" s="231"/>
      <c r="F6" s="232"/>
      <c r="G6" s="232"/>
    </row>
    <row r="7" spans="1:7">
      <c r="A7" s="156"/>
      <c r="B7" s="156"/>
      <c r="C7" s="157"/>
      <c r="D7" s="158"/>
      <c r="E7" s="158"/>
      <c r="F7" s="65"/>
      <c r="G7" s="65"/>
    </row>
    <row r="8" spans="1:7">
      <c r="A8" s="58" t="s">
        <v>24</v>
      </c>
      <c r="B8" s="58"/>
      <c r="C8" s="157"/>
      <c r="D8" s="158"/>
      <c r="E8" s="158"/>
      <c r="F8" s="65"/>
      <c r="G8" s="65"/>
    </row>
    <row r="9" spans="1:7" ht="25.5">
      <c r="A9" s="160" t="s">
        <v>25</v>
      </c>
      <c r="B9" s="160"/>
      <c r="C9" s="161" t="s">
        <v>26</v>
      </c>
      <c r="D9" s="162" t="s">
        <v>27</v>
      </c>
      <c r="E9" s="163" t="s">
        <v>28</v>
      </c>
      <c r="F9" s="112" t="s">
        <v>30</v>
      </c>
      <c r="G9" s="113" t="s">
        <v>31</v>
      </c>
    </row>
    <row r="10" spans="1:7">
      <c r="A10" s="66"/>
      <c r="B10" s="59"/>
      <c r="C10" s="165"/>
      <c r="D10" s="158"/>
      <c r="E10" s="166"/>
      <c r="F10" s="65"/>
      <c r="G10" s="65"/>
    </row>
    <row r="11" spans="1:7" ht="16.5" thickBot="1">
      <c r="A11" s="72"/>
      <c r="B11" s="167" t="s">
        <v>32</v>
      </c>
      <c r="C11" s="168" t="s">
        <v>33</v>
      </c>
      <c r="D11" s="169"/>
      <c r="E11" s="170" t="s">
        <v>29</v>
      </c>
      <c r="F11" s="77"/>
      <c r="G11" s="77"/>
    </row>
    <row r="12" spans="1:7">
      <c r="A12" s="126"/>
      <c r="B12" s="59"/>
      <c r="C12" s="49"/>
      <c r="D12" s="233"/>
      <c r="E12" s="234"/>
      <c r="F12" s="235"/>
      <c r="G12" s="235"/>
    </row>
    <row r="13" spans="1:7">
      <c r="A13" s="126"/>
      <c r="B13" s="59"/>
      <c r="C13" s="369" t="s">
        <v>251</v>
      </c>
      <c r="D13" s="369"/>
      <c r="E13" s="369"/>
      <c r="F13" s="369"/>
      <c r="G13" s="369"/>
    </row>
    <row r="14" spans="1:7" ht="60.75" customHeight="1">
      <c r="A14" s="126" t="str">
        <f>$B$11</f>
        <v>I.</v>
      </c>
      <c r="B14" s="59">
        <v>1</v>
      </c>
      <c r="C14" s="236" t="s">
        <v>317</v>
      </c>
      <c r="D14" s="184" t="s">
        <v>34</v>
      </c>
      <c r="E14" s="180">
        <v>1</v>
      </c>
      <c r="F14" s="109"/>
    </row>
    <row r="15" spans="1:7" ht="27" customHeight="1">
      <c r="A15" s="126"/>
      <c r="B15" s="59"/>
      <c r="C15" s="237" t="s">
        <v>95</v>
      </c>
      <c r="D15" s="184" t="s">
        <v>34</v>
      </c>
      <c r="E15" s="180">
        <v>4</v>
      </c>
      <c r="F15" s="109"/>
    </row>
    <row r="16" spans="1:7" ht="24">
      <c r="A16" s="126"/>
      <c r="B16" s="59"/>
      <c r="C16" s="237" t="s">
        <v>310</v>
      </c>
      <c r="D16" s="184" t="s">
        <v>34</v>
      </c>
      <c r="E16" s="180">
        <v>1</v>
      </c>
      <c r="F16" s="109"/>
    </row>
    <row r="17" spans="1:9">
      <c r="A17" s="126"/>
      <c r="B17" s="59"/>
      <c r="C17" s="237" t="s">
        <v>170</v>
      </c>
      <c r="D17" s="184" t="s">
        <v>34</v>
      </c>
      <c r="E17" s="180">
        <v>2</v>
      </c>
      <c r="F17" s="109"/>
    </row>
    <row r="18" spans="1:9">
      <c r="A18" s="237"/>
      <c r="B18" s="237"/>
      <c r="C18" s="237" t="s">
        <v>167</v>
      </c>
      <c r="D18" s="184" t="s">
        <v>34</v>
      </c>
      <c r="E18" s="180">
        <v>6</v>
      </c>
      <c r="F18" s="109"/>
    </row>
    <row r="19" spans="1:9" ht="24">
      <c r="A19" s="126"/>
      <c r="B19" s="59"/>
      <c r="C19" s="237" t="s">
        <v>168</v>
      </c>
      <c r="D19" s="184" t="s">
        <v>34</v>
      </c>
      <c r="E19" s="180">
        <v>4</v>
      </c>
      <c r="F19" s="109"/>
    </row>
    <row r="20" spans="1:9">
      <c r="A20" s="126"/>
      <c r="B20" s="59"/>
      <c r="C20" s="237" t="s">
        <v>169</v>
      </c>
      <c r="D20" s="184"/>
      <c r="E20" s="180"/>
      <c r="F20" s="109"/>
    </row>
    <row r="21" spans="1:9">
      <c r="A21" s="237"/>
      <c r="B21" s="237"/>
      <c r="C21" s="237" t="s">
        <v>313</v>
      </c>
      <c r="D21" s="184" t="s">
        <v>34</v>
      </c>
      <c r="E21" s="180">
        <v>9</v>
      </c>
      <c r="F21" s="109"/>
    </row>
    <row r="22" spans="1:9">
      <c r="A22" s="237"/>
      <c r="B22" s="237"/>
      <c r="C22" s="237" t="s">
        <v>172</v>
      </c>
      <c r="D22" s="184" t="s">
        <v>34</v>
      </c>
      <c r="E22" s="180">
        <v>27</v>
      </c>
      <c r="F22" s="109"/>
    </row>
    <row r="23" spans="1:9">
      <c r="A23" s="237"/>
      <c r="B23" s="237"/>
      <c r="C23" s="237" t="s">
        <v>174</v>
      </c>
      <c r="D23" s="184" t="s">
        <v>34</v>
      </c>
      <c r="E23" s="180">
        <v>4</v>
      </c>
      <c r="F23" s="109"/>
    </row>
    <row r="24" spans="1:9">
      <c r="A24" s="237"/>
      <c r="B24" s="237"/>
      <c r="C24" s="237" t="s">
        <v>312</v>
      </c>
      <c r="D24" s="184" t="s">
        <v>34</v>
      </c>
      <c r="E24" s="180">
        <v>3</v>
      </c>
      <c r="F24" s="109"/>
    </row>
    <row r="25" spans="1:9" ht="36">
      <c r="A25" s="237"/>
      <c r="B25" s="237"/>
      <c r="C25" s="237" t="s">
        <v>314</v>
      </c>
      <c r="D25" s="184" t="s">
        <v>34</v>
      </c>
      <c r="E25" s="180">
        <v>1</v>
      </c>
      <c r="F25" s="109"/>
    </row>
    <row r="26" spans="1:9" ht="36">
      <c r="A26" s="126"/>
      <c r="B26" s="59"/>
      <c r="C26" s="238" t="s">
        <v>98</v>
      </c>
      <c r="D26" s="184" t="s">
        <v>86</v>
      </c>
      <c r="E26" s="180">
        <v>1</v>
      </c>
      <c r="F26" s="109"/>
    </row>
    <row r="27" spans="1:9">
      <c r="A27" s="126"/>
      <c r="B27" s="59"/>
      <c r="C27" s="239" t="s">
        <v>252</v>
      </c>
      <c r="D27" s="184"/>
      <c r="E27" s="180">
        <v>1</v>
      </c>
      <c r="F27" s="222"/>
      <c r="G27" s="83">
        <f>E27*F27</f>
        <v>0</v>
      </c>
      <c r="I27" s="240"/>
    </row>
    <row r="28" spans="1:9">
      <c r="A28" s="126"/>
      <c r="B28" s="59"/>
      <c r="C28" s="239"/>
      <c r="D28" s="184"/>
      <c r="E28" s="180"/>
      <c r="F28" s="222"/>
      <c r="I28" s="240"/>
    </row>
    <row r="29" spans="1:9" ht="60.75" customHeight="1">
      <c r="A29" s="126" t="str">
        <f>$B$11</f>
        <v>I.</v>
      </c>
      <c r="B29" s="59">
        <v>1</v>
      </c>
      <c r="C29" s="236" t="s">
        <v>316</v>
      </c>
      <c r="D29" s="184" t="s">
        <v>34</v>
      </c>
      <c r="E29" s="180">
        <v>1</v>
      </c>
      <c r="F29" s="109"/>
    </row>
    <row r="30" spans="1:9" ht="27" customHeight="1">
      <c r="A30" s="126"/>
      <c r="B30" s="59"/>
      <c r="C30" s="237" t="s">
        <v>95</v>
      </c>
      <c r="D30" s="184" t="s">
        <v>34</v>
      </c>
      <c r="E30" s="180">
        <v>4</v>
      </c>
      <c r="F30" s="109"/>
    </row>
    <row r="31" spans="1:9" ht="24">
      <c r="A31" s="126"/>
      <c r="B31" s="59"/>
      <c r="C31" s="237" t="s">
        <v>310</v>
      </c>
      <c r="D31" s="184" t="s">
        <v>34</v>
      </c>
      <c r="E31" s="180">
        <v>1</v>
      </c>
      <c r="F31" s="109"/>
    </row>
    <row r="32" spans="1:9">
      <c r="A32" s="126"/>
      <c r="B32" s="59"/>
      <c r="C32" s="237" t="s">
        <v>170</v>
      </c>
      <c r="D32" s="184" t="s">
        <v>34</v>
      </c>
      <c r="E32" s="180">
        <v>2</v>
      </c>
      <c r="F32" s="109"/>
    </row>
    <row r="33" spans="1:9">
      <c r="A33" s="237"/>
      <c r="B33" s="237"/>
      <c r="C33" s="237" t="s">
        <v>167</v>
      </c>
      <c r="D33" s="184" t="s">
        <v>34</v>
      </c>
      <c r="E33" s="180">
        <v>6</v>
      </c>
      <c r="F33" s="109"/>
    </row>
    <row r="34" spans="1:9" ht="24">
      <c r="A34" s="126"/>
      <c r="B34" s="59"/>
      <c r="C34" s="237" t="s">
        <v>168</v>
      </c>
      <c r="D34" s="184" t="s">
        <v>34</v>
      </c>
      <c r="E34" s="180">
        <v>4</v>
      </c>
      <c r="F34" s="109"/>
    </row>
    <row r="35" spans="1:9">
      <c r="A35" s="126"/>
      <c r="B35" s="59"/>
      <c r="C35" s="237" t="s">
        <v>169</v>
      </c>
      <c r="D35" s="184"/>
      <c r="E35" s="180"/>
      <c r="F35" s="109"/>
    </row>
    <row r="36" spans="1:9">
      <c r="A36" s="237"/>
      <c r="B36" s="237"/>
      <c r="C36" s="237" t="s">
        <v>311</v>
      </c>
      <c r="D36" s="184" t="s">
        <v>34</v>
      </c>
      <c r="E36" s="180">
        <v>8</v>
      </c>
      <c r="F36" s="109"/>
    </row>
    <row r="37" spans="1:9">
      <c r="A37" s="237"/>
      <c r="B37" s="237"/>
      <c r="C37" s="237" t="s">
        <v>172</v>
      </c>
      <c r="D37" s="184" t="s">
        <v>34</v>
      </c>
      <c r="E37" s="180">
        <v>16</v>
      </c>
      <c r="F37" s="109"/>
    </row>
    <row r="38" spans="1:9">
      <c r="A38" s="237"/>
      <c r="B38" s="237"/>
      <c r="C38" s="237" t="s">
        <v>174</v>
      </c>
      <c r="D38" s="184" t="s">
        <v>34</v>
      </c>
      <c r="E38" s="180">
        <v>4</v>
      </c>
      <c r="F38" s="109"/>
    </row>
    <row r="39" spans="1:9">
      <c r="A39" s="237"/>
      <c r="B39" s="237"/>
      <c r="C39" s="237" t="s">
        <v>312</v>
      </c>
      <c r="D39" s="184" t="s">
        <v>34</v>
      </c>
      <c r="E39" s="180">
        <v>2</v>
      </c>
      <c r="F39" s="109"/>
    </row>
    <row r="40" spans="1:9" ht="36">
      <c r="A40" s="126"/>
      <c r="B40" s="59"/>
      <c r="C40" s="238" t="s">
        <v>98</v>
      </c>
      <c r="D40" s="184" t="s">
        <v>86</v>
      </c>
      <c r="E40" s="180">
        <v>1</v>
      </c>
      <c r="F40" s="109"/>
    </row>
    <row r="41" spans="1:9">
      <c r="A41" s="126"/>
      <c r="B41" s="59"/>
      <c r="C41" s="239" t="s">
        <v>252</v>
      </c>
      <c r="D41" s="184"/>
      <c r="E41" s="180">
        <v>1</v>
      </c>
      <c r="F41" s="222"/>
      <c r="G41" s="83">
        <f>E41*F41</f>
        <v>0</v>
      </c>
      <c r="I41" s="240"/>
    </row>
    <row r="42" spans="1:9">
      <c r="A42" s="126"/>
      <c r="B42" s="59"/>
      <c r="C42" s="238"/>
      <c r="D42" s="184"/>
      <c r="E42" s="180"/>
      <c r="F42" s="109"/>
    </row>
    <row r="43" spans="1:9" ht="72">
      <c r="A43" s="126" t="str">
        <f>$B$11</f>
        <v>I.</v>
      </c>
      <c r="B43" s="241">
        <v>2</v>
      </c>
      <c r="C43" s="236" t="s">
        <v>308</v>
      </c>
      <c r="D43" s="184" t="s">
        <v>34</v>
      </c>
      <c r="E43" s="180">
        <v>1</v>
      </c>
      <c r="F43" s="109"/>
    </row>
    <row r="44" spans="1:9" ht="24.75" customHeight="1">
      <c r="A44" s="126"/>
      <c r="B44" s="59"/>
      <c r="C44" s="237" t="s">
        <v>95</v>
      </c>
      <c r="D44" s="184" t="s">
        <v>34</v>
      </c>
      <c r="E44" s="180">
        <v>2</v>
      </c>
      <c r="F44" s="109"/>
    </row>
    <row r="45" spans="1:9" ht="36">
      <c r="A45" s="126"/>
      <c r="B45" s="59"/>
      <c r="C45" s="237" t="s">
        <v>99</v>
      </c>
      <c r="D45" s="184" t="s">
        <v>34</v>
      </c>
      <c r="E45" s="180">
        <v>1</v>
      </c>
      <c r="F45" s="109"/>
    </row>
    <row r="46" spans="1:9">
      <c r="A46" s="126"/>
      <c r="B46" s="59"/>
      <c r="C46" s="237" t="s">
        <v>170</v>
      </c>
      <c r="D46" s="184" t="s">
        <v>34</v>
      </c>
      <c r="E46" s="180">
        <v>2</v>
      </c>
      <c r="F46" s="109"/>
    </row>
    <row r="47" spans="1:9">
      <c r="A47" s="237"/>
      <c r="B47" s="237"/>
      <c r="C47" s="237" t="s">
        <v>167</v>
      </c>
      <c r="D47" s="184" t="s">
        <v>34</v>
      </c>
      <c r="E47" s="180">
        <v>6</v>
      </c>
      <c r="F47" s="109"/>
    </row>
    <row r="48" spans="1:9">
      <c r="A48" s="126"/>
      <c r="B48" s="59"/>
      <c r="C48" s="237" t="s">
        <v>309</v>
      </c>
      <c r="D48" s="184" t="s">
        <v>34</v>
      </c>
      <c r="E48" s="180">
        <v>4</v>
      </c>
      <c r="F48" s="109"/>
    </row>
    <row r="49" spans="1:7">
      <c r="A49" s="126"/>
      <c r="B49" s="59"/>
      <c r="C49" s="237" t="s">
        <v>169</v>
      </c>
      <c r="D49" s="184"/>
      <c r="E49" s="180"/>
      <c r="F49" s="109"/>
    </row>
    <row r="50" spans="1:7">
      <c r="A50" s="237"/>
      <c r="B50" s="237"/>
      <c r="C50" s="237" t="s">
        <v>172</v>
      </c>
      <c r="D50" s="184" t="s">
        <v>34</v>
      </c>
      <c r="E50" s="180">
        <v>7</v>
      </c>
      <c r="F50" s="109"/>
    </row>
    <row r="51" spans="1:7" ht="36">
      <c r="A51" s="126"/>
      <c r="B51" s="59"/>
      <c r="C51" s="238" t="s">
        <v>98</v>
      </c>
      <c r="D51" s="184" t="s">
        <v>86</v>
      </c>
      <c r="E51" s="180">
        <v>1</v>
      </c>
      <c r="F51" s="109"/>
    </row>
    <row r="52" spans="1:7">
      <c r="A52" s="126"/>
      <c r="B52" s="59"/>
      <c r="C52" s="239" t="s">
        <v>252</v>
      </c>
      <c r="D52" s="184"/>
      <c r="E52" s="180">
        <v>1</v>
      </c>
      <c r="F52" s="109"/>
      <c r="G52" s="83">
        <f>E52*F52</f>
        <v>0</v>
      </c>
    </row>
    <row r="53" spans="1:7">
      <c r="E53" s="217"/>
      <c r="F53" s="109"/>
    </row>
    <row r="54" spans="1:7" ht="60">
      <c r="A54" s="126" t="str">
        <f>$B$11</f>
        <v>I.</v>
      </c>
      <c r="B54" s="241">
        <v>4</v>
      </c>
      <c r="C54" s="236" t="s">
        <v>300</v>
      </c>
      <c r="D54" s="184" t="s">
        <v>34</v>
      </c>
      <c r="E54" s="180">
        <v>1</v>
      </c>
      <c r="F54" s="109"/>
    </row>
    <row r="55" spans="1:7" ht="25.5" customHeight="1">
      <c r="A55" s="126"/>
      <c r="B55" s="59"/>
      <c r="C55" s="237" t="s">
        <v>95</v>
      </c>
      <c r="D55" s="184" t="s">
        <v>34</v>
      </c>
      <c r="E55" s="180">
        <v>4</v>
      </c>
      <c r="F55" s="109"/>
    </row>
    <row r="56" spans="1:7" ht="48">
      <c r="A56" s="126"/>
      <c r="B56" s="59"/>
      <c r="C56" s="237" t="s">
        <v>318</v>
      </c>
      <c r="D56" s="184" t="s">
        <v>34</v>
      </c>
      <c r="E56" s="180">
        <v>1</v>
      </c>
      <c r="F56" s="109"/>
    </row>
    <row r="57" spans="1:7">
      <c r="A57" s="126"/>
      <c r="B57" s="59"/>
      <c r="C57" s="237" t="s">
        <v>319</v>
      </c>
      <c r="D57" s="184" t="s">
        <v>34</v>
      </c>
      <c r="E57" s="180">
        <v>2</v>
      </c>
      <c r="F57" s="109"/>
    </row>
    <row r="58" spans="1:7">
      <c r="C58" s="237" t="s">
        <v>171</v>
      </c>
      <c r="D58" s="184" t="s">
        <v>34</v>
      </c>
      <c r="E58" s="180">
        <v>6</v>
      </c>
      <c r="F58" s="109"/>
    </row>
    <row r="59" spans="1:7">
      <c r="A59" s="126"/>
      <c r="B59" s="59"/>
      <c r="C59" s="237" t="s">
        <v>320</v>
      </c>
      <c r="D59" s="184" t="s">
        <v>34</v>
      </c>
      <c r="E59" s="180">
        <v>4</v>
      </c>
      <c r="F59" s="109"/>
    </row>
    <row r="60" spans="1:7">
      <c r="A60" s="126"/>
      <c r="B60" s="59"/>
      <c r="C60" s="237" t="s">
        <v>301</v>
      </c>
      <c r="D60" s="184"/>
      <c r="E60" s="180"/>
      <c r="F60" s="109"/>
    </row>
    <row r="61" spans="1:7">
      <c r="A61" s="126"/>
      <c r="B61" s="59"/>
      <c r="C61" s="237" t="s">
        <v>173</v>
      </c>
      <c r="D61" s="184" t="s">
        <v>34</v>
      </c>
      <c r="E61" s="180">
        <v>6</v>
      </c>
      <c r="F61" s="109"/>
    </row>
    <row r="62" spans="1:7">
      <c r="A62" s="126"/>
      <c r="B62" s="59"/>
      <c r="C62" s="237" t="s">
        <v>172</v>
      </c>
      <c r="D62" s="184" t="s">
        <v>34</v>
      </c>
      <c r="E62" s="180">
        <v>14</v>
      </c>
      <c r="F62" s="109"/>
    </row>
    <row r="63" spans="1:7">
      <c r="A63" s="126"/>
      <c r="B63" s="59"/>
      <c r="C63" s="237" t="s">
        <v>303</v>
      </c>
      <c r="D63" s="184"/>
      <c r="E63" s="180">
        <v>3</v>
      </c>
      <c r="F63" s="109"/>
    </row>
    <row r="64" spans="1:7">
      <c r="A64" s="126"/>
      <c r="B64" s="59"/>
      <c r="C64" s="237" t="s">
        <v>302</v>
      </c>
      <c r="D64" s="184" t="s">
        <v>34</v>
      </c>
      <c r="E64" s="180">
        <v>3</v>
      </c>
      <c r="F64" s="109"/>
    </row>
    <row r="65" spans="1:7">
      <c r="A65" s="126"/>
      <c r="B65" s="59"/>
      <c r="C65" s="237" t="s">
        <v>305</v>
      </c>
      <c r="D65" s="184" t="s">
        <v>34</v>
      </c>
      <c r="E65" s="180">
        <v>4</v>
      </c>
      <c r="F65" s="109"/>
    </row>
    <row r="66" spans="1:7">
      <c r="A66" s="126"/>
      <c r="B66" s="59"/>
      <c r="C66" s="237" t="s">
        <v>306</v>
      </c>
      <c r="D66" s="184" t="s">
        <v>34</v>
      </c>
      <c r="E66" s="180">
        <v>4</v>
      </c>
      <c r="F66" s="109"/>
    </row>
    <row r="67" spans="1:7">
      <c r="A67" s="126"/>
      <c r="B67" s="59"/>
      <c r="C67" s="237" t="s">
        <v>307</v>
      </c>
      <c r="D67" s="184" t="s">
        <v>34</v>
      </c>
      <c r="E67" s="180">
        <v>3</v>
      </c>
      <c r="F67" s="109"/>
    </row>
    <row r="68" spans="1:7" s="246" customFormat="1">
      <c r="A68" s="242"/>
      <c r="B68" s="242"/>
      <c r="C68" s="243" t="s">
        <v>321</v>
      </c>
      <c r="D68" s="179" t="s">
        <v>34</v>
      </c>
      <c r="E68" s="244">
        <v>1</v>
      </c>
      <c r="F68" s="252"/>
      <c r="G68" s="245"/>
    </row>
    <row r="69" spans="1:7" s="246" customFormat="1">
      <c r="A69" s="242"/>
      <c r="B69" s="242"/>
      <c r="C69" s="243" t="s">
        <v>304</v>
      </c>
      <c r="D69" s="179" t="s">
        <v>34</v>
      </c>
      <c r="E69" s="244">
        <v>2</v>
      </c>
      <c r="F69" s="252"/>
      <c r="G69" s="245"/>
    </row>
    <row r="70" spans="1:7" ht="24">
      <c r="A70" s="126"/>
      <c r="B70" s="59"/>
      <c r="C70" s="247" t="s">
        <v>96</v>
      </c>
      <c r="D70" s="184" t="s">
        <v>34</v>
      </c>
      <c r="E70" s="180">
        <v>10</v>
      </c>
      <c r="F70" s="109"/>
    </row>
    <row r="71" spans="1:7" ht="24">
      <c r="A71" s="126"/>
      <c r="B71" s="59"/>
      <c r="C71" s="247" t="s">
        <v>97</v>
      </c>
      <c r="D71" s="184" t="s">
        <v>34</v>
      </c>
      <c r="E71" s="180">
        <v>12</v>
      </c>
      <c r="F71" s="109"/>
    </row>
    <row r="72" spans="1:7" s="208" customFormat="1" ht="36">
      <c r="A72" s="127"/>
      <c r="B72" s="209"/>
      <c r="C72" s="248" t="s">
        <v>98</v>
      </c>
      <c r="D72" s="204" t="s">
        <v>86</v>
      </c>
      <c r="E72" s="205">
        <v>1</v>
      </c>
      <c r="F72" s="141"/>
      <c r="G72" s="123"/>
    </row>
    <row r="73" spans="1:7">
      <c r="A73" s="126"/>
      <c r="B73" s="59"/>
      <c r="C73" s="239" t="s">
        <v>252</v>
      </c>
      <c r="D73" s="184"/>
      <c r="E73" s="180">
        <v>1</v>
      </c>
      <c r="F73" s="109"/>
      <c r="G73" s="178">
        <f>E73*F73</f>
        <v>0</v>
      </c>
    </row>
    <row r="74" spans="1:7">
      <c r="A74" s="126"/>
      <c r="B74" s="59"/>
      <c r="C74" s="239"/>
      <c r="D74" s="184"/>
      <c r="E74" s="180"/>
      <c r="F74" s="109"/>
    </row>
    <row r="75" spans="1:7" s="140" customFormat="1" ht="12" customHeight="1">
      <c r="A75" s="249" t="str">
        <f>$B$11</f>
        <v>I.</v>
      </c>
      <c r="B75" s="250">
        <v>5</v>
      </c>
      <c r="C75" s="251" t="s">
        <v>253</v>
      </c>
      <c r="D75" s="196" t="s">
        <v>34</v>
      </c>
      <c r="E75" s="197">
        <v>1</v>
      </c>
      <c r="F75" s="223"/>
      <c r="G75" s="198">
        <f>E75*F75</f>
        <v>0</v>
      </c>
    </row>
    <row r="76" spans="1:7">
      <c r="A76" s="126"/>
      <c r="B76" s="59"/>
      <c r="C76" s="239"/>
      <c r="D76" s="184"/>
      <c r="E76" s="180"/>
      <c r="F76" s="109"/>
    </row>
    <row r="77" spans="1:7">
      <c r="A77" s="127" t="str">
        <f>$B$11</f>
        <v>I.</v>
      </c>
      <c r="B77" s="209">
        <v>6</v>
      </c>
      <c r="C77" s="94" t="s">
        <v>326</v>
      </c>
      <c r="D77" s="201" t="s">
        <v>86</v>
      </c>
      <c r="E77" s="202">
        <v>1</v>
      </c>
      <c r="F77" s="109"/>
      <c r="G77" s="83">
        <f>E77*F77</f>
        <v>0</v>
      </c>
    </row>
    <row r="78" spans="1:7">
      <c r="A78" s="127"/>
      <c r="B78" s="59"/>
      <c r="C78" s="206"/>
      <c r="D78" s="202"/>
      <c r="E78" s="202"/>
      <c r="F78" s="109"/>
    </row>
    <row r="79" spans="1:7" ht="24.75">
      <c r="A79" s="127" t="str">
        <f>$B$11</f>
        <v>I.</v>
      </c>
      <c r="B79" s="209">
        <v>7</v>
      </c>
      <c r="C79" s="206" t="s">
        <v>221</v>
      </c>
      <c r="D79" s="210" t="s">
        <v>86</v>
      </c>
      <c r="E79" s="202">
        <v>1</v>
      </c>
      <c r="F79" s="222"/>
      <c r="G79" s="178">
        <f>E79*F79</f>
        <v>0</v>
      </c>
    </row>
    <row r="80" spans="1:7">
      <c r="C80" s="206"/>
      <c r="D80" s="202"/>
      <c r="E80" s="202"/>
      <c r="F80" s="222"/>
      <c r="G80" s="178"/>
    </row>
    <row r="81" spans="1:7">
      <c r="A81" s="128" t="str">
        <f>$B$11</f>
        <v>I.</v>
      </c>
      <c r="B81" s="211">
        <v>8</v>
      </c>
      <c r="C81" s="212" t="s">
        <v>220</v>
      </c>
      <c r="D81" s="213" t="s">
        <v>86</v>
      </c>
      <c r="E81" s="214">
        <v>1</v>
      </c>
      <c r="F81" s="225"/>
      <c r="G81" s="215">
        <f>E81*F81</f>
        <v>0</v>
      </c>
    </row>
    <row r="82" spans="1:7">
      <c r="F82" s="109"/>
    </row>
    <row r="83" spans="1:7">
      <c r="A83" s="101"/>
      <c r="B83" s="101"/>
      <c r="C83" s="218" t="s">
        <v>53</v>
      </c>
      <c r="D83" s="219"/>
      <c r="E83" s="219"/>
      <c r="F83" s="110"/>
      <c r="G83" s="108">
        <f>SUM(G14:G82)</f>
        <v>0</v>
      </c>
    </row>
  </sheetData>
  <sheetProtection algorithmName="SHA-512" hashValue="fG5vo3q3g/ftOR8uMVVJAUU08yuex70JQqFmAPhm7r7m23Ue/Uu8XPMC14ub0UrT1AyHWh/XlUrsZVa6JJrGbg==" saltValue="g5ruQoJq73is4bZAcLoAcA==" spinCount="100000" sheet="1"/>
  <mergeCells count="1">
    <mergeCell ref="C13:G1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C6FE2-F93D-40CD-81FA-805C1DDCE56E}">
  <dimension ref="A1:G93"/>
  <sheetViews>
    <sheetView workbookViewId="0">
      <selection activeCell="C59" sqref="C59"/>
    </sheetView>
  </sheetViews>
  <sheetFormatPr defaultRowHeight="15"/>
  <cols>
    <col min="1" max="1" width="4" style="52" customWidth="1"/>
    <col min="2" max="2" width="3.5703125" style="52" customWidth="1"/>
    <col min="3" max="3" width="45.85546875" style="52" customWidth="1"/>
    <col min="4" max="4" width="9.140625" style="216"/>
    <col min="5" max="5" width="9.140625" style="217"/>
    <col min="6" max="6" width="9.140625" style="222"/>
    <col min="7" max="7" width="9.140625" style="178"/>
    <col min="8" max="16384" width="9.140625" style="52"/>
  </cols>
  <sheetData>
    <row r="1" spans="1:7" ht="18">
      <c r="A1" s="226" t="s">
        <v>8</v>
      </c>
      <c r="B1" s="226"/>
      <c r="C1" s="226"/>
      <c r="D1" s="146"/>
      <c r="E1" s="147"/>
      <c r="F1" s="30"/>
      <c r="G1" s="148"/>
    </row>
    <row r="2" spans="1:7" ht="18">
      <c r="A2" s="226"/>
      <c r="B2" s="226"/>
      <c r="C2" s="226"/>
      <c r="D2" s="146"/>
      <c r="E2" s="147"/>
      <c r="F2" s="30"/>
      <c r="G2" s="148"/>
    </row>
    <row r="3" spans="1:7" ht="18">
      <c r="A3" s="226" t="s">
        <v>203</v>
      </c>
      <c r="B3" s="226"/>
      <c r="C3" s="226" t="s">
        <v>11</v>
      </c>
      <c r="D3" s="146"/>
      <c r="E3" s="147"/>
      <c r="F3" s="30"/>
      <c r="G3" s="148"/>
    </row>
    <row r="4" spans="1:7" ht="18">
      <c r="A4" s="226"/>
      <c r="B4" s="226"/>
      <c r="C4" s="226"/>
      <c r="D4" s="146"/>
      <c r="E4" s="147"/>
      <c r="F4" s="30"/>
      <c r="G4" s="148"/>
    </row>
    <row r="5" spans="1:7" ht="18">
      <c r="A5" s="228" t="s">
        <v>100</v>
      </c>
      <c r="B5" s="228"/>
      <c r="C5" s="228" t="s">
        <v>101</v>
      </c>
      <c r="D5" s="149"/>
      <c r="E5" s="150"/>
      <c r="F5" s="31"/>
      <c r="G5" s="151"/>
    </row>
    <row r="6" spans="1:7">
      <c r="A6" s="58" t="s">
        <v>180</v>
      </c>
      <c r="B6" s="58"/>
      <c r="C6" s="49"/>
      <c r="D6" s="153"/>
      <c r="E6" s="154"/>
      <c r="F6" s="32"/>
      <c r="G6" s="155"/>
    </row>
    <row r="7" spans="1:7">
      <c r="A7" s="156"/>
      <c r="B7" s="156"/>
      <c r="C7" s="253"/>
      <c r="D7" s="158"/>
      <c r="E7" s="158"/>
      <c r="F7" s="33"/>
      <c r="G7" s="159"/>
    </row>
    <row r="8" spans="1:7">
      <c r="A8" s="58" t="s">
        <v>24</v>
      </c>
      <c r="B8" s="58"/>
      <c r="C8" s="157"/>
      <c r="D8" s="158"/>
      <c r="E8" s="158"/>
      <c r="F8" s="33"/>
      <c r="G8" s="159"/>
    </row>
    <row r="9" spans="1:7" ht="25.5">
      <c r="A9" s="160" t="s">
        <v>25</v>
      </c>
      <c r="B9" s="160"/>
      <c r="C9" s="161" t="s">
        <v>26</v>
      </c>
      <c r="D9" s="162" t="s">
        <v>27</v>
      </c>
      <c r="E9" s="163" t="s">
        <v>28</v>
      </c>
      <c r="F9" s="28" t="s">
        <v>30</v>
      </c>
      <c r="G9" s="164" t="s">
        <v>31</v>
      </c>
    </row>
    <row r="10" spans="1:7">
      <c r="A10" s="66"/>
      <c r="B10" s="59"/>
      <c r="C10" s="165"/>
      <c r="D10" s="158"/>
      <c r="E10" s="166"/>
      <c r="F10" s="33"/>
      <c r="G10" s="159"/>
    </row>
    <row r="11" spans="1:7" ht="16.5" thickBot="1">
      <c r="A11" s="72"/>
      <c r="B11" s="167" t="s">
        <v>32</v>
      </c>
      <c r="C11" s="168" t="s">
        <v>33</v>
      </c>
      <c r="D11" s="169"/>
      <c r="E11" s="170" t="s">
        <v>29</v>
      </c>
      <c r="F11" s="34"/>
      <c r="G11" s="171"/>
    </row>
    <row r="12" spans="1:7" ht="15.75">
      <c r="A12" s="254"/>
      <c r="B12" s="255"/>
      <c r="C12" s="256"/>
      <c r="D12" s="185"/>
      <c r="E12" s="257"/>
      <c r="F12" s="36"/>
      <c r="G12" s="258"/>
    </row>
    <row r="13" spans="1:7">
      <c r="A13" s="156"/>
      <c r="B13" s="156"/>
      <c r="C13" s="259" t="s">
        <v>102</v>
      </c>
      <c r="D13" s="153"/>
      <c r="E13" s="154"/>
      <c r="F13" s="29"/>
      <c r="G13" s="175"/>
    </row>
    <row r="14" spans="1:7" ht="15.75">
      <c r="A14" s="62"/>
      <c r="B14" s="63"/>
      <c r="C14" s="260"/>
      <c r="D14" s="153"/>
      <c r="E14" s="261"/>
      <c r="F14" s="29"/>
      <c r="G14" s="175"/>
    </row>
    <row r="15" spans="1:7" ht="38.25">
      <c r="A15" s="126" t="str">
        <f>$B$11</f>
        <v>I.</v>
      </c>
      <c r="B15" s="59">
        <f>1</f>
        <v>1</v>
      </c>
      <c r="C15" s="262" t="s">
        <v>103</v>
      </c>
      <c r="D15" s="233"/>
      <c r="E15" s="177"/>
      <c r="F15" s="29"/>
      <c r="G15" s="175"/>
    </row>
    <row r="16" spans="1:7">
      <c r="A16" s="156"/>
      <c r="B16" s="156"/>
      <c r="C16" s="263" t="s">
        <v>299</v>
      </c>
      <c r="D16" s="184" t="s">
        <v>58</v>
      </c>
      <c r="E16" s="180">
        <v>860</v>
      </c>
      <c r="F16" s="37"/>
      <c r="G16" s="264">
        <f>E16*F16</f>
        <v>0</v>
      </c>
    </row>
    <row r="17" spans="1:7">
      <c r="A17" s="156"/>
      <c r="B17" s="156"/>
      <c r="C17" s="263"/>
      <c r="D17" s="261"/>
      <c r="E17" s="261"/>
    </row>
    <row r="18" spans="1:7">
      <c r="A18" s="126" t="str">
        <f>$B$11</f>
        <v>I.</v>
      </c>
      <c r="B18" s="59">
        <v>2</v>
      </c>
      <c r="C18" s="262" t="s">
        <v>126</v>
      </c>
      <c r="D18" s="261"/>
      <c r="E18" s="261"/>
    </row>
    <row r="19" spans="1:7">
      <c r="A19" s="156"/>
      <c r="B19" s="156"/>
      <c r="C19" s="263" t="s">
        <v>104</v>
      </c>
      <c r="D19" s="261" t="s">
        <v>58</v>
      </c>
      <c r="E19" s="261">
        <v>78</v>
      </c>
      <c r="G19" s="264">
        <f>E19*F19</f>
        <v>0</v>
      </c>
    </row>
    <row r="20" spans="1:7" ht="15.75">
      <c r="A20" s="156"/>
      <c r="B20" s="156"/>
      <c r="C20" s="265"/>
      <c r="D20" s="185"/>
      <c r="E20" s="266"/>
    </row>
    <row r="21" spans="1:7">
      <c r="A21" s="126" t="str">
        <f>$B$11</f>
        <v>I.</v>
      </c>
      <c r="B21" s="59">
        <v>3</v>
      </c>
      <c r="C21" s="262" t="s">
        <v>256</v>
      </c>
      <c r="D21" s="184"/>
      <c r="E21" s="180"/>
    </row>
    <row r="22" spans="1:7">
      <c r="A22" s="156"/>
      <c r="B22" s="156"/>
      <c r="C22" s="263" t="s">
        <v>105</v>
      </c>
      <c r="D22" s="184" t="s">
        <v>34</v>
      </c>
      <c r="E22" s="180">
        <v>11</v>
      </c>
      <c r="G22" s="264">
        <f>E22*F22</f>
        <v>0</v>
      </c>
    </row>
    <row r="23" spans="1:7" ht="15.75">
      <c r="A23" s="156"/>
      <c r="B23" s="156"/>
      <c r="C23" s="265"/>
      <c r="D23" s="185"/>
      <c r="E23" s="266"/>
    </row>
    <row r="24" spans="1:7" ht="26.25">
      <c r="A24" s="126" t="str">
        <f>$B$11</f>
        <v>I.</v>
      </c>
      <c r="B24" s="59">
        <v>4</v>
      </c>
      <c r="C24" s="262" t="s">
        <v>255</v>
      </c>
      <c r="D24" s="185"/>
      <c r="E24" s="266"/>
    </row>
    <row r="25" spans="1:7">
      <c r="A25" s="156"/>
      <c r="B25" s="156"/>
      <c r="C25" s="263" t="s">
        <v>105</v>
      </c>
      <c r="D25" s="184" t="s">
        <v>34</v>
      </c>
      <c r="E25" s="180">
        <v>14</v>
      </c>
      <c r="G25" s="264">
        <f>E25*F25</f>
        <v>0</v>
      </c>
    </row>
    <row r="26" spans="1:7">
      <c r="A26" s="156"/>
      <c r="B26" s="156"/>
      <c r="C26" s="152"/>
      <c r="D26" s="184"/>
      <c r="E26" s="180"/>
    </row>
    <row r="27" spans="1:7" ht="15" customHeight="1">
      <c r="A27" s="267" t="str">
        <f>$B$11</f>
        <v>I.</v>
      </c>
      <c r="B27" s="268">
        <v>5</v>
      </c>
      <c r="C27" s="262" t="s">
        <v>175</v>
      </c>
      <c r="D27" s="261"/>
      <c r="E27" s="261"/>
    </row>
    <row r="28" spans="1:7" ht="48">
      <c r="A28" s="62"/>
      <c r="B28" s="63"/>
      <c r="C28" s="269" t="s">
        <v>176</v>
      </c>
      <c r="D28" s="261" t="s">
        <v>34</v>
      </c>
      <c r="E28" s="261">
        <v>1</v>
      </c>
      <c r="G28" s="264" t="s">
        <v>29</v>
      </c>
    </row>
    <row r="29" spans="1:7">
      <c r="A29" s="62"/>
      <c r="B29" s="63"/>
      <c r="C29" s="253" t="s">
        <v>177</v>
      </c>
      <c r="D29" s="261" t="s">
        <v>34</v>
      </c>
      <c r="E29" s="261">
        <v>1</v>
      </c>
    </row>
    <row r="30" spans="1:7">
      <c r="A30" s="62"/>
      <c r="B30" s="63"/>
      <c r="C30" s="253" t="s">
        <v>106</v>
      </c>
      <c r="D30" s="261" t="s">
        <v>34</v>
      </c>
      <c r="E30" s="261">
        <v>2</v>
      </c>
    </row>
    <row r="31" spans="1:7">
      <c r="A31" s="62"/>
      <c r="B31" s="63"/>
      <c r="C31" s="253" t="s">
        <v>107</v>
      </c>
      <c r="D31" s="261" t="s">
        <v>34</v>
      </c>
      <c r="E31" s="261">
        <v>1</v>
      </c>
    </row>
    <row r="32" spans="1:7">
      <c r="A32" s="62"/>
      <c r="B32" s="63"/>
      <c r="C32" s="253" t="s">
        <v>108</v>
      </c>
      <c r="D32" s="261" t="s">
        <v>34</v>
      </c>
      <c r="E32" s="261">
        <v>2</v>
      </c>
    </row>
    <row r="33" spans="1:7">
      <c r="A33" s="62"/>
      <c r="B33" s="63"/>
      <c r="C33" s="253" t="s">
        <v>109</v>
      </c>
      <c r="D33" s="261" t="s">
        <v>34</v>
      </c>
      <c r="E33" s="261">
        <v>2</v>
      </c>
    </row>
    <row r="34" spans="1:7">
      <c r="A34" s="62"/>
      <c r="B34" s="63"/>
      <c r="C34" s="253" t="s">
        <v>110</v>
      </c>
      <c r="D34" s="261" t="s">
        <v>34</v>
      </c>
      <c r="E34" s="261">
        <v>2</v>
      </c>
    </row>
    <row r="35" spans="1:7">
      <c r="A35" s="62"/>
      <c r="B35" s="63"/>
      <c r="C35" s="253" t="s">
        <v>111</v>
      </c>
      <c r="D35" s="261" t="s">
        <v>34</v>
      </c>
      <c r="E35" s="261">
        <v>1</v>
      </c>
    </row>
    <row r="36" spans="1:7">
      <c r="A36" s="62"/>
      <c r="B36" s="63"/>
      <c r="C36" s="263" t="s">
        <v>112</v>
      </c>
      <c r="D36" s="261" t="s">
        <v>34</v>
      </c>
      <c r="E36" s="261">
        <v>1</v>
      </c>
    </row>
    <row r="37" spans="1:7">
      <c r="A37" s="62"/>
      <c r="B37" s="63"/>
      <c r="C37" s="253" t="s">
        <v>113</v>
      </c>
      <c r="D37" s="261" t="s">
        <v>34</v>
      </c>
      <c r="E37" s="261">
        <v>1</v>
      </c>
    </row>
    <row r="38" spans="1:7">
      <c r="A38" s="62"/>
      <c r="B38" s="63"/>
      <c r="C38" s="253" t="s">
        <v>114</v>
      </c>
      <c r="D38" s="261" t="s">
        <v>34</v>
      </c>
      <c r="E38" s="261">
        <v>8</v>
      </c>
    </row>
    <row r="39" spans="1:7">
      <c r="A39" s="62"/>
      <c r="B39" s="63"/>
      <c r="C39" s="253" t="s">
        <v>115</v>
      </c>
      <c r="D39" s="261" t="s">
        <v>34</v>
      </c>
      <c r="E39" s="261">
        <v>8</v>
      </c>
    </row>
    <row r="40" spans="1:7">
      <c r="A40" s="62"/>
      <c r="B40" s="63"/>
      <c r="C40" s="253" t="s">
        <v>116</v>
      </c>
      <c r="D40" s="261" t="s">
        <v>34</v>
      </c>
      <c r="E40" s="261">
        <v>8</v>
      </c>
    </row>
    <row r="41" spans="1:7">
      <c r="A41" s="62"/>
      <c r="B41" s="63"/>
      <c r="C41" s="270" t="s">
        <v>117</v>
      </c>
      <c r="D41" s="261" t="s">
        <v>34</v>
      </c>
      <c r="E41" s="261">
        <v>8</v>
      </c>
    </row>
    <row r="42" spans="1:7">
      <c r="A42" s="62"/>
      <c r="B42" s="63"/>
      <c r="C42" s="263" t="s">
        <v>178</v>
      </c>
      <c r="D42" s="261" t="s">
        <v>34</v>
      </c>
      <c r="E42" s="261">
        <v>2</v>
      </c>
    </row>
    <row r="43" spans="1:7" ht="14.25" customHeight="1">
      <c r="A43" s="62"/>
      <c r="B43" s="63"/>
      <c r="C43" s="271" t="s">
        <v>179</v>
      </c>
      <c r="D43" s="261" t="s">
        <v>86</v>
      </c>
      <c r="E43" s="261">
        <v>1</v>
      </c>
    </row>
    <row r="44" spans="1:7" ht="14.25" customHeight="1">
      <c r="A44" s="62"/>
      <c r="B44" s="63"/>
      <c r="C44" s="272" t="s">
        <v>252</v>
      </c>
      <c r="D44" s="261"/>
      <c r="E44" s="261">
        <v>1</v>
      </c>
      <c r="G44" s="178">
        <f>E44*F44</f>
        <v>0</v>
      </c>
    </row>
    <row r="45" spans="1:7">
      <c r="A45" s="62"/>
      <c r="B45" s="63"/>
      <c r="C45" s="271"/>
      <c r="D45" s="261"/>
      <c r="E45" s="261"/>
    </row>
    <row r="46" spans="1:7">
      <c r="A46" s="267" t="str">
        <f>$B$11</f>
        <v>I.</v>
      </c>
      <c r="B46" s="268">
        <v>6</v>
      </c>
      <c r="C46" s="273" t="s">
        <v>118</v>
      </c>
      <c r="D46" s="261"/>
      <c r="E46" s="261"/>
    </row>
    <row r="47" spans="1:7">
      <c r="A47" s="62"/>
      <c r="B47" s="63"/>
      <c r="C47" s="271" t="s">
        <v>119</v>
      </c>
      <c r="D47" s="261" t="s">
        <v>34</v>
      </c>
      <c r="E47" s="261">
        <v>1</v>
      </c>
      <c r="G47" s="264">
        <f t="shared" ref="G47:G49" si="0">E47*F47</f>
        <v>0</v>
      </c>
    </row>
    <row r="48" spans="1:7" ht="13.5" customHeight="1">
      <c r="A48" s="62"/>
      <c r="B48" s="63"/>
      <c r="C48" s="271" t="s">
        <v>257</v>
      </c>
      <c r="D48" s="261" t="s">
        <v>34</v>
      </c>
      <c r="E48" s="261">
        <v>24</v>
      </c>
      <c r="G48" s="264">
        <f t="shared" si="0"/>
        <v>0</v>
      </c>
    </row>
    <row r="49" spans="1:7">
      <c r="A49" s="62"/>
      <c r="B49" s="63"/>
      <c r="C49" s="271" t="s">
        <v>120</v>
      </c>
      <c r="D49" s="261" t="s">
        <v>34</v>
      </c>
      <c r="E49" s="261">
        <v>8</v>
      </c>
      <c r="G49" s="264">
        <f t="shared" si="0"/>
        <v>0</v>
      </c>
    </row>
    <row r="50" spans="1:7">
      <c r="A50" s="62"/>
      <c r="B50" s="63"/>
      <c r="C50" s="271"/>
      <c r="D50" s="261"/>
      <c r="E50" s="261"/>
    </row>
    <row r="51" spans="1:7">
      <c r="A51" s="267" t="str">
        <f>$B$11</f>
        <v>I.</v>
      </c>
      <c r="B51" s="268">
        <v>7</v>
      </c>
      <c r="C51" s="273" t="s">
        <v>121</v>
      </c>
      <c r="D51" s="261"/>
      <c r="E51" s="261"/>
    </row>
    <row r="52" spans="1:7">
      <c r="A52" s="62"/>
      <c r="B52" s="63"/>
      <c r="C52" s="271" t="s">
        <v>122</v>
      </c>
      <c r="D52" s="261" t="s">
        <v>86</v>
      </c>
      <c r="E52" s="261">
        <v>1</v>
      </c>
      <c r="G52" s="264">
        <f t="shared" ref="G52" si="1">E52*F52</f>
        <v>0</v>
      </c>
    </row>
    <row r="53" spans="1:7">
      <c r="A53" s="62"/>
      <c r="B53" s="63"/>
      <c r="C53" s="271"/>
      <c r="D53" s="261"/>
      <c r="E53" s="261"/>
    </row>
    <row r="54" spans="1:7">
      <c r="A54" s="126" t="str">
        <f>$B$11</f>
        <v>I.</v>
      </c>
      <c r="B54" s="59">
        <f>COUNT($A$7:B51)+1</f>
        <v>8</v>
      </c>
      <c r="C54" s="274" t="s">
        <v>118</v>
      </c>
      <c r="D54" s="184" t="s">
        <v>34</v>
      </c>
      <c r="E54" s="275">
        <v>48</v>
      </c>
      <c r="G54" s="264">
        <f t="shared" ref="G54" si="2">E54*F54</f>
        <v>0</v>
      </c>
    </row>
    <row r="55" spans="1:7">
      <c r="A55" s="126"/>
      <c r="B55" s="59"/>
      <c r="C55" s="276" t="s">
        <v>123</v>
      </c>
      <c r="D55" s="233"/>
      <c r="E55" s="234"/>
    </row>
    <row r="56" spans="1:7">
      <c r="A56" s="126"/>
      <c r="B56" s="59"/>
      <c r="C56" s="276" t="s">
        <v>124</v>
      </c>
      <c r="D56" s="233"/>
      <c r="E56" s="234"/>
    </row>
    <row r="57" spans="1:7" s="208" customFormat="1">
      <c r="A57" s="127"/>
      <c r="B57" s="209"/>
      <c r="C57" s="277" t="s">
        <v>125</v>
      </c>
      <c r="D57" s="278"/>
      <c r="E57" s="279"/>
      <c r="F57" s="224"/>
      <c r="G57" s="207"/>
    </row>
    <row r="58" spans="1:7">
      <c r="A58" s="126"/>
      <c r="B58" s="59"/>
    </row>
    <row r="59" spans="1:7">
      <c r="A59" s="126" t="str">
        <f>$B$11</f>
        <v>I.</v>
      </c>
      <c r="B59" s="59">
        <f>COUNT($A$7:B54)+1</f>
        <v>9</v>
      </c>
      <c r="C59" s="94" t="s">
        <v>326</v>
      </c>
      <c r="D59" s="201" t="s">
        <v>86</v>
      </c>
      <c r="E59" s="202">
        <v>1</v>
      </c>
      <c r="G59" s="83">
        <f>E59*F59</f>
        <v>0</v>
      </c>
    </row>
    <row r="60" spans="1:7">
      <c r="A60" s="126"/>
      <c r="B60" s="59"/>
      <c r="C60" s="206"/>
      <c r="D60" s="202"/>
      <c r="E60" s="202"/>
    </row>
    <row r="61" spans="1:7" ht="24.75">
      <c r="A61" s="127" t="str">
        <f>$B$11</f>
        <v>I.</v>
      </c>
      <c r="B61" s="59">
        <f>COUNT($A$7:B60)+1</f>
        <v>10</v>
      </c>
      <c r="C61" s="206" t="s">
        <v>221</v>
      </c>
      <c r="D61" s="210" t="s">
        <v>86</v>
      </c>
      <c r="E61" s="202">
        <v>1</v>
      </c>
      <c r="G61" s="178">
        <f>E61*F61</f>
        <v>0</v>
      </c>
    </row>
    <row r="62" spans="1:7">
      <c r="A62" s="126"/>
      <c r="B62" s="59"/>
      <c r="C62" s="206"/>
      <c r="D62" s="202"/>
      <c r="E62" s="202"/>
    </row>
    <row r="63" spans="1:7">
      <c r="A63" s="128" t="str">
        <f>$B$11</f>
        <v>I.</v>
      </c>
      <c r="B63" s="211">
        <f>COUNT($A$7:B61)+1</f>
        <v>11</v>
      </c>
      <c r="C63" s="212" t="s">
        <v>220</v>
      </c>
      <c r="D63" s="213" t="s">
        <v>86</v>
      </c>
      <c r="E63" s="214">
        <v>1</v>
      </c>
      <c r="F63" s="225"/>
      <c r="G63" s="215">
        <f>E63*F63</f>
        <v>0</v>
      </c>
    </row>
    <row r="64" spans="1:7">
      <c r="A64" s="126"/>
      <c r="B64" s="59"/>
    </row>
    <row r="65" spans="1:7">
      <c r="A65" s="280"/>
      <c r="B65" s="281"/>
      <c r="C65" s="218" t="s">
        <v>53</v>
      </c>
      <c r="D65" s="219"/>
      <c r="E65" s="220"/>
      <c r="F65" s="225"/>
      <c r="G65" s="221">
        <f>SUM(G16:G64)</f>
        <v>0</v>
      </c>
    </row>
    <row r="66" spans="1:7" ht="28.5" customHeight="1">
      <c r="A66" s="126"/>
      <c r="B66" s="59"/>
    </row>
    <row r="67" spans="1:7">
      <c r="A67" s="126"/>
      <c r="B67" s="59"/>
    </row>
    <row r="93" ht="32.25" customHeight="1"/>
  </sheetData>
  <sheetProtection algorithmName="SHA-512" hashValue="XtP6aZXOvsajirB/EVURP0fGVVFC6M2kn5K76uHVRckaQVidEhfgmQ+UEvyQduD57VeMdCiosJRgzBzoLPP3Xw==" saltValue="QwSNhi5jWVdBhv0K4Wh1Jw==" spinCount="100000" sheet="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D3FF7-EB3F-4655-A92C-F18DADB45430}">
  <dimension ref="A1:G96"/>
  <sheetViews>
    <sheetView topLeftCell="A17" workbookViewId="0">
      <selection activeCell="B86" sqref="B86"/>
    </sheetView>
  </sheetViews>
  <sheetFormatPr defaultRowHeight="15"/>
  <cols>
    <col min="1" max="1" width="5.42578125" style="52" customWidth="1"/>
    <col min="2" max="2" width="4.85546875" style="52" customWidth="1"/>
    <col min="3" max="3" width="45" style="52" customWidth="1"/>
    <col min="4" max="4" width="9.140625" style="202"/>
    <col min="5" max="5" width="9.140625" style="301"/>
    <col min="6" max="6" width="9.140625" style="222"/>
    <col min="7" max="7" width="9.140625" style="202"/>
    <col min="8" max="16384" width="9.140625" style="52"/>
  </cols>
  <sheetData>
    <row r="1" spans="1:7" ht="18">
      <c r="A1" s="226" t="s">
        <v>8</v>
      </c>
      <c r="B1" s="226"/>
      <c r="C1" s="226"/>
      <c r="D1" s="147"/>
      <c r="E1" s="147"/>
      <c r="F1" s="30"/>
      <c r="G1" s="147"/>
    </row>
    <row r="2" spans="1:7" ht="18">
      <c r="A2" s="226"/>
      <c r="B2" s="226"/>
      <c r="C2" s="226"/>
      <c r="D2" s="147"/>
      <c r="E2" s="147"/>
      <c r="F2" s="30"/>
      <c r="G2" s="147"/>
    </row>
    <row r="3" spans="1:7" ht="18">
      <c r="A3" s="226" t="s">
        <v>203</v>
      </c>
      <c r="B3" s="226"/>
      <c r="C3" s="226" t="s">
        <v>11</v>
      </c>
      <c r="D3" s="147"/>
      <c r="E3" s="147"/>
      <c r="F3" s="30"/>
      <c r="G3" s="147"/>
    </row>
    <row r="4" spans="1:7" ht="18">
      <c r="A4" s="226"/>
      <c r="B4" s="226"/>
      <c r="C4" s="226"/>
      <c r="D4" s="147"/>
      <c r="E4" s="147"/>
      <c r="F4" s="30"/>
      <c r="G4" s="147"/>
    </row>
    <row r="5" spans="1:7" ht="18">
      <c r="A5" s="228" t="s">
        <v>127</v>
      </c>
      <c r="B5" s="228"/>
      <c r="C5" s="228" t="s">
        <v>128</v>
      </c>
      <c r="D5" s="150"/>
      <c r="E5" s="150"/>
      <c r="F5" s="31"/>
      <c r="G5" s="150"/>
    </row>
    <row r="6" spans="1:7">
      <c r="A6" s="58" t="s">
        <v>180</v>
      </c>
      <c r="B6" s="58"/>
      <c r="C6" s="157"/>
      <c r="D6" s="154"/>
      <c r="E6" s="154"/>
      <c r="F6" s="32"/>
      <c r="G6" s="154"/>
    </row>
    <row r="7" spans="1:7">
      <c r="A7" s="156"/>
      <c r="B7" s="156"/>
      <c r="C7" s="157"/>
      <c r="D7" s="166"/>
      <c r="E7" s="166"/>
      <c r="F7" s="33"/>
      <c r="G7" s="166"/>
    </row>
    <row r="8" spans="1:7">
      <c r="A8" s="58" t="s">
        <v>24</v>
      </c>
      <c r="B8" s="58"/>
      <c r="C8" s="157"/>
      <c r="D8" s="166"/>
      <c r="E8" s="166"/>
      <c r="F8" s="33"/>
      <c r="G8" s="166"/>
    </row>
    <row r="9" spans="1:7" ht="25.5">
      <c r="A9" s="160" t="s">
        <v>25</v>
      </c>
      <c r="B9" s="160"/>
      <c r="C9" s="161" t="s">
        <v>26</v>
      </c>
      <c r="D9" s="111" t="s">
        <v>27</v>
      </c>
      <c r="E9" s="111" t="s">
        <v>28</v>
      </c>
      <c r="F9" s="28" t="s">
        <v>30</v>
      </c>
      <c r="G9" s="111" t="s">
        <v>31</v>
      </c>
    </row>
    <row r="10" spans="1:7">
      <c r="A10" s="66"/>
      <c r="B10" s="59"/>
      <c r="C10" s="165"/>
      <c r="D10" s="166"/>
      <c r="E10" s="166" t="s">
        <v>29</v>
      </c>
      <c r="F10" s="33"/>
      <c r="G10" s="166"/>
    </row>
    <row r="11" spans="1:7" ht="16.5" thickBot="1">
      <c r="A11" s="72"/>
      <c r="B11" s="167" t="s">
        <v>32</v>
      </c>
      <c r="C11" s="168" t="s">
        <v>33</v>
      </c>
      <c r="D11" s="282"/>
      <c r="E11" s="170" t="s">
        <v>29</v>
      </c>
      <c r="F11" s="34"/>
      <c r="G11" s="282"/>
    </row>
    <row r="12" spans="1:7">
      <c r="A12" s="283"/>
      <c r="B12" s="284"/>
      <c r="C12" s="285"/>
      <c r="D12" s="286"/>
      <c r="E12" s="287"/>
      <c r="F12" s="29"/>
      <c r="G12" s="175"/>
    </row>
    <row r="13" spans="1:7" s="140" customFormat="1" ht="145.5" customHeight="1">
      <c r="A13" s="249" t="str">
        <f>$B$11</f>
        <v>I.</v>
      </c>
      <c r="B13" s="250">
        <f>COUNT(#REF!)+1</f>
        <v>1</v>
      </c>
      <c r="C13" s="288" t="s">
        <v>294</v>
      </c>
      <c r="D13" s="289" t="s">
        <v>86</v>
      </c>
      <c r="E13" s="290">
        <v>1</v>
      </c>
      <c r="F13" s="46"/>
      <c r="G13" s="291">
        <f>F13*E13</f>
        <v>0</v>
      </c>
    </row>
    <row r="14" spans="1:7">
      <c r="A14" s="126"/>
      <c r="B14" s="59"/>
      <c r="C14" s="285"/>
      <c r="D14" s="286"/>
      <c r="E14" s="287"/>
      <c r="F14" s="29"/>
      <c r="G14" s="175"/>
    </row>
    <row r="15" spans="1:7" s="140" customFormat="1" ht="60.75" customHeight="1">
      <c r="A15" s="249" t="str">
        <f>$B$11</f>
        <v>I.</v>
      </c>
      <c r="B15" s="250">
        <f>COUNT($A$12:B13)+1</f>
        <v>2</v>
      </c>
      <c r="C15" s="195" t="s">
        <v>280</v>
      </c>
      <c r="D15" s="289" t="s">
        <v>34</v>
      </c>
      <c r="E15" s="290">
        <v>1</v>
      </c>
      <c r="F15" s="46"/>
      <c r="G15" s="291">
        <f>F15*E15</f>
        <v>0</v>
      </c>
    </row>
    <row r="16" spans="1:7">
      <c r="C16" s="187"/>
      <c r="D16" s="286"/>
      <c r="E16" s="287"/>
      <c r="F16" s="29"/>
      <c r="G16" s="175"/>
    </row>
    <row r="17" spans="1:7" ht="24">
      <c r="A17" s="126" t="str">
        <f>$B$11</f>
        <v>I.</v>
      </c>
      <c r="B17" s="59">
        <f>COUNT($A$12:B15)+1</f>
        <v>3</v>
      </c>
      <c r="C17" s="187" t="s">
        <v>281</v>
      </c>
      <c r="D17" s="286" t="s">
        <v>34</v>
      </c>
      <c r="E17" s="287">
        <v>1</v>
      </c>
      <c r="F17" s="29"/>
      <c r="G17" s="175">
        <f>F17*E17</f>
        <v>0</v>
      </c>
    </row>
    <row r="18" spans="1:7">
      <c r="A18" s="126"/>
      <c r="B18" s="59"/>
      <c r="C18" s="187"/>
      <c r="D18" s="286"/>
      <c r="E18" s="287"/>
      <c r="F18" s="29"/>
      <c r="G18" s="175"/>
    </row>
    <row r="19" spans="1:7" s="140" customFormat="1" ht="36.75" customHeight="1">
      <c r="A19" s="249" t="str">
        <f>$B$11</f>
        <v>I.</v>
      </c>
      <c r="B19" s="250">
        <f>COUNT($A$12:B17)+1</f>
        <v>4</v>
      </c>
      <c r="C19" s="195" t="s">
        <v>282</v>
      </c>
      <c r="D19" s="289" t="s">
        <v>34</v>
      </c>
      <c r="E19" s="290">
        <v>16</v>
      </c>
      <c r="F19" s="46"/>
      <c r="G19" s="291">
        <f>F19*E19</f>
        <v>0</v>
      </c>
    </row>
    <row r="20" spans="1:7" s="140" customFormat="1">
      <c r="A20" s="249"/>
      <c r="B20" s="250"/>
      <c r="C20" s="195"/>
      <c r="D20" s="289"/>
      <c r="E20" s="290"/>
      <c r="F20" s="46"/>
      <c r="G20" s="291"/>
    </row>
    <row r="21" spans="1:7" s="140" customFormat="1" ht="48">
      <c r="A21" s="249" t="str">
        <f>$B$11</f>
        <v>I.</v>
      </c>
      <c r="B21" s="250">
        <f>COUNT($A$12:B19)+1</f>
        <v>5</v>
      </c>
      <c r="C21" s="195" t="s">
        <v>283</v>
      </c>
      <c r="D21" s="289" t="s">
        <v>34</v>
      </c>
      <c r="E21" s="290">
        <v>1</v>
      </c>
      <c r="F21" s="46"/>
      <c r="G21" s="291">
        <f>F21*E21</f>
        <v>0</v>
      </c>
    </row>
    <row r="22" spans="1:7">
      <c r="A22" s="126"/>
      <c r="B22" s="59"/>
      <c r="C22" s="285"/>
      <c r="D22" s="286"/>
      <c r="E22" s="287"/>
      <c r="F22" s="29"/>
      <c r="G22" s="175"/>
    </row>
    <row r="23" spans="1:7" s="140" customFormat="1" ht="68.25">
      <c r="A23" s="249" t="str">
        <f>$B$11</f>
        <v>I.</v>
      </c>
      <c r="B23" s="250">
        <f>COUNT($A$12:B21)+1</f>
        <v>6</v>
      </c>
      <c r="C23" s="195" t="s">
        <v>285</v>
      </c>
      <c r="D23" s="196" t="s">
        <v>34</v>
      </c>
      <c r="E23" s="197">
        <v>61</v>
      </c>
      <c r="F23" s="46"/>
      <c r="G23" s="291">
        <f>F23*E23</f>
        <v>0</v>
      </c>
    </row>
    <row r="24" spans="1:7" s="140" customFormat="1">
      <c r="A24" s="249"/>
      <c r="B24" s="250"/>
      <c r="C24" s="292"/>
      <c r="D24" s="196"/>
      <c r="E24" s="197"/>
      <c r="F24" s="223"/>
      <c r="G24" s="293" t="s">
        <v>29</v>
      </c>
    </row>
    <row r="25" spans="1:7" s="140" customFormat="1" ht="60">
      <c r="A25" s="249" t="str">
        <f>$B$11</f>
        <v>I.</v>
      </c>
      <c r="B25" s="250">
        <f>COUNT($A$12:B23)+1</f>
        <v>7</v>
      </c>
      <c r="C25" s="288" t="s">
        <v>279</v>
      </c>
      <c r="D25" s="196" t="s">
        <v>34</v>
      </c>
      <c r="E25" s="197">
        <v>1</v>
      </c>
      <c r="F25" s="223"/>
      <c r="G25" s="291">
        <f>F25*E25</f>
        <v>0</v>
      </c>
    </row>
    <row r="26" spans="1:7" s="140" customFormat="1">
      <c r="A26" s="249"/>
      <c r="B26" s="250"/>
      <c r="C26" s="288"/>
      <c r="D26" s="196"/>
      <c r="E26" s="197"/>
      <c r="F26" s="223"/>
      <c r="G26" s="291"/>
    </row>
    <row r="27" spans="1:7" s="140" customFormat="1">
      <c r="A27" s="249" t="str">
        <f>$B$11</f>
        <v>I.</v>
      </c>
      <c r="B27" s="250">
        <f>COUNT($A$12:B25)+1</f>
        <v>8</v>
      </c>
      <c r="C27" s="288" t="s">
        <v>286</v>
      </c>
      <c r="D27" s="196" t="s">
        <v>34</v>
      </c>
      <c r="E27" s="197">
        <v>4</v>
      </c>
      <c r="F27" s="223"/>
      <c r="G27" s="291">
        <f>F27*E27</f>
        <v>0</v>
      </c>
    </row>
    <row r="28" spans="1:7" s="140" customFormat="1">
      <c r="A28" s="249"/>
      <c r="B28" s="250"/>
      <c r="C28" s="292"/>
      <c r="D28" s="196"/>
      <c r="E28" s="197"/>
      <c r="F28" s="223"/>
      <c r="G28" s="291" t="s">
        <v>29</v>
      </c>
    </row>
    <row r="29" spans="1:7" s="140" customFormat="1">
      <c r="A29" s="249" t="str">
        <f>$B$11</f>
        <v>I.</v>
      </c>
      <c r="B29" s="250">
        <f>COUNT($A$12:B28)+1</f>
        <v>9</v>
      </c>
      <c r="C29" s="288" t="s">
        <v>288</v>
      </c>
      <c r="D29" s="196" t="s">
        <v>34</v>
      </c>
      <c r="E29" s="197">
        <v>59</v>
      </c>
      <c r="F29" s="223"/>
      <c r="G29" s="291">
        <f>F29*E29</f>
        <v>0</v>
      </c>
    </row>
    <row r="30" spans="1:7" s="140" customFormat="1">
      <c r="A30" s="249"/>
      <c r="B30" s="250"/>
      <c r="C30" s="292"/>
      <c r="D30" s="196"/>
      <c r="E30" s="197"/>
      <c r="F30" s="223"/>
      <c r="G30" s="293"/>
    </row>
    <row r="31" spans="1:7" s="140" customFormat="1" ht="12.75" customHeight="1">
      <c r="A31" s="249" t="str">
        <f>$B$11</f>
        <v>I.</v>
      </c>
      <c r="B31" s="250">
        <f>COUNT($A$12:B29)+1</f>
        <v>10</v>
      </c>
      <c r="C31" s="288" t="s">
        <v>258</v>
      </c>
      <c r="D31" s="196" t="s">
        <v>34</v>
      </c>
      <c r="E31" s="197">
        <v>11</v>
      </c>
      <c r="F31" s="223"/>
      <c r="G31" s="291">
        <f>F31*E31</f>
        <v>0</v>
      </c>
    </row>
    <row r="32" spans="1:7" s="140" customFormat="1">
      <c r="A32" s="249"/>
      <c r="B32" s="250"/>
      <c r="C32" s="292"/>
      <c r="D32" s="196"/>
      <c r="E32" s="197"/>
      <c r="F32" s="223"/>
      <c r="G32" s="293"/>
    </row>
    <row r="33" spans="1:7" s="140" customFormat="1">
      <c r="A33" s="249" t="str">
        <f>$B$11</f>
        <v>I.</v>
      </c>
      <c r="B33" s="250">
        <f>COUNT($A$12:B31)+1</f>
        <v>11</v>
      </c>
      <c r="C33" s="288" t="s">
        <v>129</v>
      </c>
      <c r="D33" s="196" t="s">
        <v>34</v>
      </c>
      <c r="E33" s="197">
        <v>11</v>
      </c>
      <c r="F33" s="223"/>
      <c r="G33" s="291">
        <f>F33*E33</f>
        <v>0</v>
      </c>
    </row>
    <row r="34" spans="1:7" s="140" customFormat="1">
      <c r="A34" s="249"/>
      <c r="B34" s="250"/>
      <c r="C34" s="288"/>
      <c r="D34" s="196"/>
      <c r="E34" s="197"/>
      <c r="F34" s="223"/>
      <c r="G34" s="291"/>
    </row>
    <row r="35" spans="1:7" s="140" customFormat="1" ht="66">
      <c r="A35" s="249" t="str">
        <f>$B$11</f>
        <v>I.</v>
      </c>
      <c r="B35" s="250">
        <f>COUNT($A$12:B33)+1</f>
        <v>12</v>
      </c>
      <c r="C35" s="288" t="s">
        <v>287</v>
      </c>
      <c r="D35" s="196" t="s">
        <v>34</v>
      </c>
      <c r="E35" s="197">
        <v>2</v>
      </c>
      <c r="F35" s="223"/>
      <c r="G35" s="291">
        <f>F35*E35</f>
        <v>0</v>
      </c>
    </row>
    <row r="36" spans="1:7">
      <c r="A36" s="126"/>
      <c r="B36" s="59"/>
      <c r="C36" s="269"/>
      <c r="D36" s="184"/>
      <c r="E36" s="180"/>
      <c r="G36" s="175"/>
    </row>
    <row r="37" spans="1:7" ht="36">
      <c r="A37" s="126" t="str">
        <f>$B$11</f>
        <v>I.</v>
      </c>
      <c r="B37" s="59">
        <f>COUNT($A$12:B35)+1</f>
        <v>13</v>
      </c>
      <c r="C37" s="269" t="s">
        <v>289</v>
      </c>
      <c r="D37" s="184" t="s">
        <v>34</v>
      </c>
      <c r="E37" s="180">
        <v>19</v>
      </c>
      <c r="G37" s="175">
        <f>F37*E37</f>
        <v>0</v>
      </c>
    </row>
    <row r="38" spans="1:7">
      <c r="C38" s="269"/>
      <c r="D38" s="184"/>
      <c r="E38" s="180"/>
      <c r="G38" s="175"/>
    </row>
    <row r="39" spans="1:7" s="140" customFormat="1" ht="72">
      <c r="A39" s="249" t="str">
        <f>$B$11</f>
        <v>I.</v>
      </c>
      <c r="B39" s="250">
        <f>COUNT($A$12:B37)+1</f>
        <v>14</v>
      </c>
      <c r="C39" s="288" t="s">
        <v>280</v>
      </c>
      <c r="D39" s="196" t="s">
        <v>34</v>
      </c>
      <c r="E39" s="197">
        <v>1</v>
      </c>
      <c r="F39" s="223"/>
      <c r="G39" s="291">
        <f>F39*E39</f>
        <v>0</v>
      </c>
    </row>
    <row r="40" spans="1:7" s="140" customFormat="1">
      <c r="A40" s="249"/>
      <c r="B40" s="250"/>
      <c r="C40" s="292"/>
      <c r="D40" s="196"/>
      <c r="E40" s="197"/>
      <c r="F40" s="223"/>
      <c r="G40" s="293"/>
    </row>
    <row r="41" spans="1:7" s="140" customFormat="1" ht="60">
      <c r="A41" s="249" t="str">
        <f>$B$11</f>
        <v>I.</v>
      </c>
      <c r="B41" s="250">
        <f>COUNT($A$12:B39)+1</f>
        <v>15</v>
      </c>
      <c r="C41" s="288" t="s">
        <v>130</v>
      </c>
      <c r="D41" s="196" t="s">
        <v>34</v>
      </c>
      <c r="E41" s="197">
        <v>2</v>
      </c>
      <c r="F41" s="223"/>
      <c r="G41" s="291">
        <f>F41*E41</f>
        <v>0</v>
      </c>
    </row>
    <row r="42" spans="1:7" s="140" customFormat="1">
      <c r="A42" s="249"/>
      <c r="B42" s="250"/>
      <c r="C42" s="194"/>
      <c r="D42" s="196"/>
      <c r="E42" s="197"/>
      <c r="F42" s="223"/>
      <c r="G42" s="293"/>
    </row>
    <row r="43" spans="1:7" s="140" customFormat="1" ht="48">
      <c r="A43" s="249" t="str">
        <f>$B$11</f>
        <v>I.</v>
      </c>
      <c r="B43" s="250">
        <v>18</v>
      </c>
      <c r="C43" s="288" t="s">
        <v>290</v>
      </c>
      <c r="D43" s="196" t="s">
        <v>34</v>
      </c>
      <c r="E43" s="197">
        <v>2</v>
      </c>
      <c r="F43" s="223"/>
      <c r="G43" s="291">
        <f>F43*E43</f>
        <v>0</v>
      </c>
    </row>
    <row r="44" spans="1:7" s="140" customFormat="1">
      <c r="A44" s="249"/>
      <c r="B44" s="250"/>
      <c r="C44" s="194"/>
      <c r="D44" s="196"/>
      <c r="E44" s="197"/>
      <c r="F44" s="223"/>
      <c r="G44" s="293"/>
    </row>
    <row r="45" spans="1:7" s="140" customFormat="1" ht="39.75" customHeight="1">
      <c r="A45" s="249" t="str">
        <f>$B$11</f>
        <v>I.</v>
      </c>
      <c r="B45" s="250">
        <v>19</v>
      </c>
      <c r="C45" s="288" t="s">
        <v>291</v>
      </c>
      <c r="D45" s="196" t="s">
        <v>34</v>
      </c>
      <c r="E45" s="197">
        <v>16</v>
      </c>
      <c r="F45" s="223"/>
      <c r="G45" s="291">
        <f>F45*E45</f>
        <v>0</v>
      </c>
    </row>
    <row r="46" spans="1:7" ht="16.5" customHeight="1">
      <c r="A46" s="126"/>
      <c r="B46" s="59"/>
      <c r="C46" s="269"/>
      <c r="D46" s="184"/>
      <c r="E46" s="180"/>
      <c r="G46" s="175"/>
    </row>
    <row r="47" spans="1:7" ht="27.75" customHeight="1">
      <c r="A47" s="126" t="str">
        <f>$B$11</f>
        <v>I.</v>
      </c>
      <c r="B47" s="59">
        <f>COUNT($A$12:B46)+1</f>
        <v>18</v>
      </c>
      <c r="C47" s="269" t="s">
        <v>292</v>
      </c>
      <c r="D47" s="184" t="s">
        <v>34</v>
      </c>
      <c r="E47" s="180">
        <v>19</v>
      </c>
      <c r="F47" s="303"/>
      <c r="G47" s="175">
        <f>F47*E47</f>
        <v>0</v>
      </c>
    </row>
    <row r="48" spans="1:7" ht="12.75" customHeight="1">
      <c r="A48" s="126"/>
      <c r="B48" s="59"/>
      <c r="C48" s="269"/>
      <c r="D48" s="184"/>
      <c r="E48" s="180"/>
      <c r="F48" s="303"/>
      <c r="G48" s="175"/>
    </row>
    <row r="49" spans="1:7" ht="17.25" customHeight="1">
      <c r="A49" s="126" t="str">
        <f>$B$11</f>
        <v>I.</v>
      </c>
      <c r="B49" s="59">
        <f ca="1">COUNT($A$12:B49)+1</f>
        <v>21</v>
      </c>
      <c r="C49" s="269" t="s">
        <v>284</v>
      </c>
      <c r="D49" s="184" t="s">
        <v>34</v>
      </c>
      <c r="E49" s="180">
        <v>1</v>
      </c>
      <c r="G49" s="175">
        <f>F49*E49</f>
        <v>0</v>
      </c>
    </row>
    <row r="50" spans="1:7" ht="13.5" customHeight="1">
      <c r="C50" s="172"/>
      <c r="D50" s="184"/>
      <c r="E50" s="180"/>
    </row>
    <row r="51" spans="1:7">
      <c r="A51" s="126" t="str">
        <f>$B$11</f>
        <v>I.</v>
      </c>
      <c r="B51" s="59">
        <f ca="1">COUNT($A$12:B50)+1</f>
        <v>22</v>
      </c>
      <c r="C51" s="269" t="s">
        <v>131</v>
      </c>
      <c r="D51" s="184" t="s">
        <v>34</v>
      </c>
      <c r="E51" s="180">
        <v>10</v>
      </c>
      <c r="G51" s="175">
        <f>F51*E51</f>
        <v>0</v>
      </c>
    </row>
    <row r="52" spans="1:7">
      <c r="A52" s="126"/>
      <c r="B52" s="59"/>
      <c r="C52" s="172"/>
      <c r="D52" s="184"/>
      <c r="E52" s="180"/>
    </row>
    <row r="53" spans="1:7" s="140" customFormat="1" ht="60">
      <c r="A53" s="249" t="str">
        <f>$B$11</f>
        <v>I.</v>
      </c>
      <c r="B53" s="250">
        <f ca="1">COUNT($A$12:B51)+1</f>
        <v>23</v>
      </c>
      <c r="C53" s="195" t="s">
        <v>293</v>
      </c>
      <c r="D53" s="196" t="s">
        <v>34</v>
      </c>
      <c r="E53" s="197">
        <v>2</v>
      </c>
      <c r="F53" s="223"/>
      <c r="G53" s="291">
        <f>F53*E53</f>
        <v>0</v>
      </c>
    </row>
    <row r="54" spans="1:7">
      <c r="A54" s="126"/>
      <c r="B54" s="59"/>
      <c r="C54" s="269"/>
      <c r="D54" s="184"/>
      <c r="E54" s="180"/>
      <c r="G54" s="175"/>
    </row>
    <row r="55" spans="1:7">
      <c r="A55" s="126" t="str">
        <f>$B$11</f>
        <v>I.</v>
      </c>
      <c r="B55" s="59">
        <v>24</v>
      </c>
      <c r="C55" s="269" t="s">
        <v>268</v>
      </c>
      <c r="D55" s="184" t="s">
        <v>34</v>
      </c>
      <c r="E55" s="180">
        <v>9</v>
      </c>
      <c r="G55" s="175">
        <f>F55*E55</f>
        <v>0</v>
      </c>
    </row>
    <row r="56" spans="1:7">
      <c r="C56" s="58"/>
      <c r="D56" s="184"/>
      <c r="E56" s="180"/>
    </row>
    <row r="57" spans="1:7" ht="51" customHeight="1">
      <c r="A57" s="126" t="str">
        <f>$B$11</f>
        <v>I.</v>
      </c>
      <c r="B57" s="59">
        <v>25</v>
      </c>
      <c r="C57" s="269" t="s">
        <v>315</v>
      </c>
      <c r="D57" s="184" t="s">
        <v>34</v>
      </c>
      <c r="E57" s="180">
        <v>1</v>
      </c>
      <c r="G57" s="175">
        <f>F57*E57</f>
        <v>0</v>
      </c>
    </row>
    <row r="58" spans="1:7">
      <c r="A58" s="126"/>
      <c r="B58" s="59"/>
      <c r="C58" s="269"/>
      <c r="D58" s="184"/>
      <c r="E58" s="180"/>
    </row>
    <row r="59" spans="1:7" ht="24">
      <c r="A59" s="126" t="str">
        <f>$B$11</f>
        <v>I.</v>
      </c>
      <c r="B59" s="59">
        <v>26</v>
      </c>
      <c r="C59" s="269" t="s">
        <v>259</v>
      </c>
      <c r="D59" s="184" t="s">
        <v>34</v>
      </c>
      <c r="E59" s="180">
        <v>88</v>
      </c>
      <c r="G59" s="175">
        <f>F59*E59</f>
        <v>0</v>
      </c>
    </row>
    <row r="60" spans="1:7">
      <c r="A60" s="126"/>
      <c r="B60" s="59"/>
      <c r="C60" s="172"/>
      <c r="D60" s="184"/>
      <c r="E60" s="180"/>
    </row>
    <row r="61" spans="1:7" ht="24">
      <c r="A61" s="126" t="str">
        <f>$B$11</f>
        <v>I.</v>
      </c>
      <c r="B61" s="59">
        <v>27</v>
      </c>
      <c r="C61" s="269" t="s">
        <v>132</v>
      </c>
      <c r="D61" s="184" t="s">
        <v>58</v>
      </c>
      <c r="E61" s="180">
        <v>2076</v>
      </c>
      <c r="G61" s="175">
        <f>F61*E61</f>
        <v>0</v>
      </c>
    </row>
    <row r="62" spans="1:7">
      <c r="A62" s="126"/>
      <c r="B62" s="59"/>
      <c r="C62" s="269"/>
      <c r="D62" s="184"/>
      <c r="E62" s="180"/>
    </row>
    <row r="63" spans="1:7">
      <c r="A63" s="126" t="str">
        <f>$B$11</f>
        <v>I.</v>
      </c>
      <c r="B63" s="59">
        <v>28</v>
      </c>
      <c r="C63" s="294" t="s">
        <v>133</v>
      </c>
      <c r="D63" s="184" t="s">
        <v>58</v>
      </c>
      <c r="E63" s="180">
        <v>60</v>
      </c>
      <c r="G63" s="175">
        <f>F63*E63</f>
        <v>0</v>
      </c>
    </row>
    <row r="64" spans="1:7">
      <c r="A64" s="126"/>
      <c r="B64" s="59"/>
      <c r="C64" s="294"/>
      <c r="D64" s="184"/>
      <c r="E64" s="180"/>
    </row>
    <row r="65" spans="1:7">
      <c r="A65" s="126" t="str">
        <f>$B$11</f>
        <v>I.</v>
      </c>
      <c r="B65" s="59">
        <v>29</v>
      </c>
      <c r="C65" s="294" t="s">
        <v>134</v>
      </c>
      <c r="D65" s="184" t="s">
        <v>58</v>
      </c>
      <c r="E65" s="180">
        <v>250</v>
      </c>
      <c r="G65" s="175">
        <f>F65*E65</f>
        <v>0</v>
      </c>
    </row>
    <row r="66" spans="1:7">
      <c r="A66" s="126"/>
      <c r="B66" s="59"/>
      <c r="C66" s="172"/>
      <c r="D66" s="184"/>
      <c r="E66" s="180"/>
    </row>
    <row r="67" spans="1:7">
      <c r="A67" s="126" t="str">
        <f>$B$11</f>
        <v>I.</v>
      </c>
      <c r="B67" s="59">
        <v>30</v>
      </c>
      <c r="C67" s="49" t="s">
        <v>135</v>
      </c>
      <c r="D67" s="184" t="s">
        <v>34</v>
      </c>
      <c r="E67" s="180">
        <v>288</v>
      </c>
      <c r="G67" s="175">
        <f>F67*E67</f>
        <v>0</v>
      </c>
    </row>
    <row r="68" spans="1:7">
      <c r="A68" s="126"/>
      <c r="B68" s="59"/>
      <c r="C68" s="172"/>
      <c r="D68" s="184"/>
      <c r="E68" s="180"/>
    </row>
    <row r="69" spans="1:7" ht="38.25">
      <c r="A69" s="126" t="str">
        <f>$B$11</f>
        <v>I.</v>
      </c>
      <c r="B69" s="59">
        <v>31</v>
      </c>
      <c r="C69" s="295" t="s">
        <v>136</v>
      </c>
      <c r="D69" s="184" t="s">
        <v>58</v>
      </c>
      <c r="E69" s="180">
        <v>428</v>
      </c>
      <c r="G69" s="175">
        <f>F69*E69</f>
        <v>0</v>
      </c>
    </row>
    <row r="70" spans="1:7">
      <c r="A70" s="296"/>
      <c r="B70" s="297"/>
      <c r="C70" s="172"/>
      <c r="D70" s="184"/>
      <c r="E70" s="180"/>
    </row>
    <row r="71" spans="1:7" ht="25.5">
      <c r="A71" s="127" t="str">
        <f>$B$11</f>
        <v>I.</v>
      </c>
      <c r="B71" s="209">
        <v>32</v>
      </c>
      <c r="C71" s="295" t="s">
        <v>264</v>
      </c>
      <c r="D71" s="184" t="s">
        <v>58</v>
      </c>
      <c r="E71" s="180">
        <v>88</v>
      </c>
      <c r="G71" s="175">
        <f>F71*E71</f>
        <v>0</v>
      </c>
    </row>
    <row r="72" spans="1:7">
      <c r="C72" s="172"/>
      <c r="D72" s="184"/>
      <c r="E72" s="180"/>
    </row>
    <row r="73" spans="1:7" ht="36">
      <c r="A73" s="127" t="str">
        <f>$B$11</f>
        <v>I.</v>
      </c>
      <c r="B73" s="209">
        <v>33</v>
      </c>
      <c r="C73" s="298" t="s">
        <v>260</v>
      </c>
      <c r="D73" s="184" t="s">
        <v>86</v>
      </c>
      <c r="E73" s="180">
        <v>1</v>
      </c>
      <c r="G73" s="175">
        <f>F73*E73</f>
        <v>0</v>
      </c>
    </row>
    <row r="74" spans="1:7">
      <c r="C74" s="172"/>
      <c r="D74" s="184"/>
      <c r="E74" s="180"/>
    </row>
    <row r="75" spans="1:7" ht="25.5">
      <c r="A75" s="127" t="str">
        <f>$B$11</f>
        <v>I.</v>
      </c>
      <c r="B75" s="209">
        <v>34</v>
      </c>
      <c r="C75" s="295" t="s">
        <v>137</v>
      </c>
      <c r="D75" s="184" t="s">
        <v>34</v>
      </c>
      <c r="E75" s="180">
        <v>8</v>
      </c>
      <c r="G75" s="175">
        <f>F75*E75</f>
        <v>0</v>
      </c>
    </row>
    <row r="76" spans="1:7">
      <c r="C76" s="295"/>
      <c r="D76" s="184"/>
      <c r="E76" s="180"/>
      <c r="G76" s="175"/>
    </row>
    <row r="77" spans="1:7" ht="24.75">
      <c r="A77" s="127" t="str">
        <f>$B$11</f>
        <v>I.</v>
      </c>
      <c r="B77" s="119">
        <v>35</v>
      </c>
      <c r="C77" s="206" t="s">
        <v>327</v>
      </c>
      <c r="D77" s="184" t="s">
        <v>86</v>
      </c>
      <c r="E77" s="180">
        <v>1</v>
      </c>
      <c r="G77" s="175">
        <f>E77*F77</f>
        <v>0</v>
      </c>
    </row>
    <row r="78" spans="1:7">
      <c r="C78" s="206"/>
      <c r="D78" s="184"/>
      <c r="E78" s="180"/>
    </row>
    <row r="79" spans="1:7" ht="51">
      <c r="A79" s="127" t="str">
        <f>$B$11</f>
        <v>I.</v>
      </c>
      <c r="B79" s="209">
        <v>36</v>
      </c>
      <c r="C79" s="49" t="s">
        <v>138</v>
      </c>
      <c r="D79" s="184" t="s">
        <v>86</v>
      </c>
      <c r="E79" s="180">
        <v>1</v>
      </c>
      <c r="F79" s="304"/>
      <c r="G79" s="175">
        <f>F79*E79</f>
        <v>0</v>
      </c>
    </row>
    <row r="80" spans="1:7">
      <c r="D80" s="184"/>
      <c r="E80" s="180"/>
    </row>
    <row r="81" spans="1:7" ht="42.75" customHeight="1">
      <c r="A81" s="127" t="str">
        <f>$B$11</f>
        <v>I.</v>
      </c>
      <c r="B81" s="209">
        <v>37</v>
      </c>
      <c r="C81" s="295" t="s">
        <v>139</v>
      </c>
      <c r="D81" s="184" t="s">
        <v>86</v>
      </c>
      <c r="E81" s="180">
        <v>1</v>
      </c>
      <c r="F81" s="29"/>
      <c r="G81" s="175">
        <f>F81*E81</f>
        <v>0</v>
      </c>
    </row>
    <row r="82" spans="1:7">
      <c r="C82" s="295"/>
      <c r="D82" s="184"/>
      <c r="E82" s="180"/>
    </row>
    <row r="83" spans="1:7">
      <c r="A83" s="127" t="str">
        <f>$B$11</f>
        <v>I.</v>
      </c>
      <c r="B83" s="209">
        <v>38</v>
      </c>
      <c r="C83" s="206" t="s">
        <v>227</v>
      </c>
      <c r="D83" s="210" t="s">
        <v>86</v>
      </c>
      <c r="E83" s="202">
        <v>1</v>
      </c>
      <c r="G83" s="178">
        <f>E83*F83</f>
        <v>0</v>
      </c>
    </row>
    <row r="85" spans="1:7">
      <c r="A85" s="128" t="str">
        <f>$B$11</f>
        <v>I.</v>
      </c>
      <c r="B85" s="211">
        <v>39</v>
      </c>
      <c r="C85" s="212" t="s">
        <v>220</v>
      </c>
      <c r="D85" s="213" t="s">
        <v>86</v>
      </c>
      <c r="E85" s="214">
        <v>1</v>
      </c>
      <c r="F85" s="225"/>
      <c r="G85" s="215">
        <f>E85*F85</f>
        <v>0</v>
      </c>
    </row>
    <row r="87" spans="1:7">
      <c r="A87" s="101"/>
      <c r="B87" s="101"/>
      <c r="C87" s="299" t="s">
        <v>53</v>
      </c>
      <c r="D87" s="214"/>
      <c r="E87" s="300"/>
      <c r="F87" s="225"/>
      <c r="G87" s="221">
        <f>SUM(G13:G86)</f>
        <v>0</v>
      </c>
    </row>
    <row r="93" spans="1:7">
      <c r="A93" s="202"/>
      <c r="B93" s="301"/>
      <c r="C93" s="202"/>
      <c r="E93" s="52"/>
      <c r="F93" s="305"/>
      <c r="G93" s="52"/>
    </row>
    <row r="94" spans="1:7">
      <c r="A94" s="202"/>
      <c r="B94" s="301"/>
      <c r="C94" s="202"/>
      <c r="E94" s="52"/>
      <c r="F94" s="305"/>
      <c r="G94" s="52"/>
    </row>
    <row r="95" spans="1:7">
      <c r="A95" s="202"/>
      <c r="B95" s="301"/>
      <c r="C95" s="202"/>
      <c r="E95" s="52"/>
      <c r="F95" s="305"/>
      <c r="G95" s="52"/>
    </row>
    <row r="96" spans="1:7">
      <c r="A96" s="202"/>
      <c r="B96" s="301"/>
      <c r="C96" s="202"/>
      <c r="E96" s="52"/>
      <c r="F96" s="305"/>
      <c r="G96" s="52"/>
    </row>
  </sheetData>
  <sheetProtection algorithmName="SHA-512" hashValue="svxZe8hBjATUsAdmkj3dAzqWztSx5xHC3HvnYXusM/fvRGxijek+2S+x91oYpjfcxM6PyRiH8qwnqUOh6GPL9A==" saltValue="I9LDtiVtOJPxneJ1cB64Eg==" spinCount="100000" sheet="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BED6E-D33A-4C33-B629-97B1B48B88BC}">
  <dimension ref="A1:G46"/>
  <sheetViews>
    <sheetView workbookViewId="0">
      <selection activeCell="B42" sqref="B42"/>
    </sheetView>
  </sheetViews>
  <sheetFormatPr defaultRowHeight="15"/>
  <cols>
    <col min="1" max="1" width="5" style="314" customWidth="1"/>
    <col min="2" max="2" width="5.42578125" style="115" customWidth="1"/>
    <col min="3" max="3" width="45.5703125" style="52" customWidth="1"/>
    <col min="4" max="5" width="9.140625" style="52"/>
    <col min="6" max="6" width="9.140625" style="222"/>
    <col min="7" max="7" width="9.140625" style="178"/>
    <col min="8" max="16384" width="9.140625" style="52"/>
  </cols>
  <sheetData>
    <row r="1" spans="1:7" ht="18">
      <c r="A1" s="48" t="s">
        <v>8</v>
      </c>
      <c r="B1" s="48"/>
      <c r="C1" s="226"/>
      <c r="D1" s="226"/>
      <c r="E1" s="50"/>
      <c r="F1" s="30"/>
      <c r="G1" s="148"/>
    </row>
    <row r="2" spans="1:7" ht="18">
      <c r="A2" s="50"/>
      <c r="B2" s="48"/>
      <c r="C2" s="226"/>
      <c r="D2" s="226"/>
      <c r="E2" s="50"/>
      <c r="F2" s="30"/>
      <c r="G2" s="148"/>
    </row>
    <row r="3" spans="1:7" ht="18">
      <c r="A3" s="50" t="s">
        <v>203</v>
      </c>
      <c r="B3" s="48"/>
      <c r="C3" s="226" t="s">
        <v>11</v>
      </c>
      <c r="D3" s="226"/>
      <c r="E3" s="50"/>
      <c r="F3" s="30"/>
      <c r="G3" s="148"/>
    </row>
    <row r="4" spans="1:7" ht="18">
      <c r="A4" s="50"/>
      <c r="B4" s="48"/>
      <c r="C4" s="226"/>
      <c r="D4" s="226"/>
      <c r="E4" s="50"/>
      <c r="F4" s="30"/>
      <c r="G4" s="148"/>
    </row>
    <row r="5" spans="1:7" ht="18">
      <c r="A5" s="56" t="s">
        <v>296</v>
      </c>
      <c r="B5" s="55"/>
      <c r="C5" s="228" t="s">
        <v>295</v>
      </c>
      <c r="D5" s="228"/>
      <c r="E5" s="56"/>
      <c r="F5" s="31"/>
      <c r="G5" s="151"/>
    </row>
    <row r="6" spans="1:7">
      <c r="A6" s="58" t="s">
        <v>180</v>
      </c>
      <c r="B6" s="59"/>
      <c r="C6" s="49"/>
      <c r="D6" s="156"/>
      <c r="E6" s="60"/>
      <c r="F6" s="32"/>
      <c r="G6" s="155"/>
    </row>
    <row r="7" spans="1:7">
      <c r="A7" s="60"/>
      <c r="B7" s="63"/>
      <c r="C7" s="157"/>
      <c r="D7" s="58"/>
      <c r="E7" s="58"/>
      <c r="F7" s="33"/>
      <c r="G7" s="159"/>
    </row>
    <row r="8" spans="1:7">
      <c r="A8" s="64" t="s">
        <v>24</v>
      </c>
      <c r="B8" s="59"/>
      <c r="C8" s="157"/>
      <c r="D8" s="58"/>
      <c r="E8" s="58"/>
      <c r="F8" s="33"/>
      <c r="G8" s="159"/>
    </row>
    <row r="9" spans="1:7" ht="25.5">
      <c r="A9" s="111" t="s">
        <v>25</v>
      </c>
      <c r="B9" s="68"/>
      <c r="C9" s="161" t="s">
        <v>26</v>
      </c>
      <c r="D9" s="160" t="s">
        <v>27</v>
      </c>
      <c r="E9" s="111" t="s">
        <v>28</v>
      </c>
      <c r="F9" s="28" t="s">
        <v>30</v>
      </c>
      <c r="G9" s="164" t="s">
        <v>142</v>
      </c>
    </row>
    <row r="10" spans="1:7">
      <c r="A10" s="64"/>
      <c r="B10" s="59"/>
      <c r="C10" s="165"/>
      <c r="D10" s="58"/>
      <c r="E10" s="64"/>
      <c r="F10" s="33"/>
      <c r="G10" s="159"/>
    </row>
    <row r="11" spans="1:7" ht="16.5" thickBot="1">
      <c r="A11" s="306"/>
      <c r="B11" s="73" t="s">
        <v>32</v>
      </c>
      <c r="C11" s="168" t="s">
        <v>33</v>
      </c>
      <c r="D11" s="307"/>
      <c r="E11" s="76" t="s">
        <v>29</v>
      </c>
      <c r="F11" s="34"/>
      <c r="G11" s="171"/>
    </row>
    <row r="13" spans="1:7" s="140" customFormat="1" ht="81.75" customHeight="1">
      <c r="A13" s="308" t="s">
        <v>32</v>
      </c>
      <c r="B13" s="134">
        <v>1</v>
      </c>
      <c r="C13" s="195" t="s">
        <v>164</v>
      </c>
      <c r="D13" s="309" t="s">
        <v>34</v>
      </c>
      <c r="E13" s="293">
        <v>1</v>
      </c>
      <c r="F13" s="223"/>
      <c r="G13" s="198">
        <f t="shared" ref="G13:G20" si="0">E13*F13</f>
        <v>0</v>
      </c>
    </row>
    <row r="14" spans="1:7" s="140" customFormat="1" ht="24">
      <c r="A14" s="310"/>
      <c r="B14" s="134"/>
      <c r="C14" s="311" t="s">
        <v>154</v>
      </c>
      <c r="D14" s="312"/>
      <c r="E14" s="293">
        <v>1</v>
      </c>
      <c r="F14" s="223"/>
      <c r="G14" s="198">
        <f t="shared" si="0"/>
        <v>0</v>
      </c>
    </row>
    <row r="15" spans="1:7" s="140" customFormat="1" ht="24">
      <c r="A15" s="310"/>
      <c r="B15" s="134"/>
      <c r="C15" s="311" t="s">
        <v>155</v>
      </c>
      <c r="D15" s="312"/>
      <c r="E15" s="293">
        <v>4</v>
      </c>
      <c r="F15" s="223"/>
      <c r="G15" s="198">
        <f t="shared" si="0"/>
        <v>0</v>
      </c>
    </row>
    <row r="16" spans="1:7" s="140" customFormat="1">
      <c r="A16" s="310"/>
      <c r="B16" s="134"/>
      <c r="C16" s="311" t="s">
        <v>156</v>
      </c>
      <c r="D16" s="312"/>
      <c r="E16" s="293">
        <v>1</v>
      </c>
      <c r="F16" s="223"/>
      <c r="G16" s="198">
        <f t="shared" si="0"/>
        <v>0</v>
      </c>
    </row>
    <row r="17" spans="1:7" s="140" customFormat="1" ht="72">
      <c r="A17" s="310"/>
      <c r="B17" s="134"/>
      <c r="C17" s="311" t="s">
        <v>165</v>
      </c>
      <c r="D17" s="313" t="s">
        <v>34</v>
      </c>
      <c r="E17" s="293">
        <v>1</v>
      </c>
      <c r="F17" s="223"/>
      <c r="G17" s="198">
        <f t="shared" si="0"/>
        <v>0</v>
      </c>
    </row>
    <row r="18" spans="1:7" s="140" customFormat="1" ht="63" customHeight="1">
      <c r="A18" s="310"/>
      <c r="B18" s="134"/>
      <c r="C18" s="311" t="s">
        <v>157</v>
      </c>
      <c r="D18" s="313" t="s">
        <v>34</v>
      </c>
      <c r="E18" s="293">
        <v>1</v>
      </c>
      <c r="F18" s="223"/>
      <c r="G18" s="198">
        <f t="shared" si="0"/>
        <v>0</v>
      </c>
    </row>
    <row r="19" spans="1:7" s="140" customFormat="1" ht="96">
      <c r="A19" s="310"/>
      <c r="B19" s="134"/>
      <c r="C19" s="311" t="s">
        <v>158</v>
      </c>
      <c r="D19" s="313" t="s">
        <v>34</v>
      </c>
      <c r="E19" s="293">
        <v>2</v>
      </c>
      <c r="F19" s="223"/>
      <c r="G19" s="198">
        <f t="shared" si="0"/>
        <v>0</v>
      </c>
    </row>
    <row r="20" spans="1:7" s="140" customFormat="1">
      <c r="A20" s="310"/>
      <c r="B20" s="134"/>
      <c r="C20" s="311" t="s">
        <v>153</v>
      </c>
      <c r="D20" s="313" t="s">
        <v>34</v>
      </c>
      <c r="E20" s="293">
        <v>1</v>
      </c>
      <c r="F20" s="223"/>
      <c r="G20" s="198">
        <f t="shared" si="0"/>
        <v>0</v>
      </c>
    </row>
    <row r="21" spans="1:7">
      <c r="C21" s="315"/>
      <c r="D21" s="316"/>
      <c r="E21" s="202"/>
    </row>
    <row r="22" spans="1:7" ht="36">
      <c r="A22" s="317" t="s">
        <v>32</v>
      </c>
      <c r="B22" s="115">
        <v>2</v>
      </c>
      <c r="C22" s="311" t="s">
        <v>159</v>
      </c>
      <c r="D22" s="318" t="s">
        <v>34</v>
      </c>
      <c r="E22" s="202">
        <v>1</v>
      </c>
      <c r="G22" s="178">
        <f>E22*F22</f>
        <v>0</v>
      </c>
    </row>
    <row r="23" spans="1:7">
      <c r="C23" s="315"/>
      <c r="D23" s="316"/>
      <c r="E23" s="202"/>
    </row>
    <row r="24" spans="1:7" s="140" customFormat="1" ht="72">
      <c r="A24" s="308" t="s">
        <v>32</v>
      </c>
      <c r="B24" s="134">
        <v>3</v>
      </c>
      <c r="C24" s="311" t="s">
        <v>149</v>
      </c>
      <c r="D24" s="313" t="s">
        <v>34</v>
      </c>
      <c r="E24" s="293">
        <v>1</v>
      </c>
      <c r="F24" s="223"/>
      <c r="G24" s="198">
        <f>E24*F24</f>
        <v>0</v>
      </c>
    </row>
    <row r="25" spans="1:7" s="140" customFormat="1">
      <c r="A25" s="310"/>
      <c r="B25" s="134"/>
      <c r="C25" s="319"/>
      <c r="D25" s="312"/>
      <c r="E25" s="293"/>
      <c r="F25" s="223"/>
      <c r="G25" s="198"/>
    </row>
    <row r="26" spans="1:7" s="140" customFormat="1" ht="60">
      <c r="A26" s="308" t="s">
        <v>32</v>
      </c>
      <c r="B26" s="134">
        <v>4</v>
      </c>
      <c r="C26" s="311" t="s">
        <v>160</v>
      </c>
      <c r="D26" s="313" t="s">
        <v>34</v>
      </c>
      <c r="E26" s="293">
        <v>14</v>
      </c>
      <c r="F26" s="223"/>
      <c r="G26" s="198">
        <f>E26*F26</f>
        <v>0</v>
      </c>
    </row>
    <row r="27" spans="1:7">
      <c r="A27" s="320"/>
      <c r="C27" s="311"/>
      <c r="D27" s="318"/>
      <c r="E27" s="202"/>
    </row>
    <row r="28" spans="1:7" ht="24">
      <c r="A28" s="317" t="s">
        <v>32</v>
      </c>
      <c r="B28" s="115">
        <v>5</v>
      </c>
      <c r="C28" s="311" t="s">
        <v>161</v>
      </c>
      <c r="D28" s="318" t="s">
        <v>34</v>
      </c>
      <c r="E28" s="202">
        <v>14</v>
      </c>
      <c r="G28" s="178">
        <f>E28*F28</f>
        <v>0</v>
      </c>
    </row>
    <row r="29" spans="1:7">
      <c r="C29" s="311"/>
      <c r="D29" s="316"/>
      <c r="E29" s="202"/>
    </row>
    <row r="30" spans="1:7" ht="84">
      <c r="A30" s="317" t="s">
        <v>32</v>
      </c>
      <c r="B30" s="115">
        <v>6</v>
      </c>
      <c r="C30" s="311" t="s">
        <v>166</v>
      </c>
      <c r="D30" s="318" t="s">
        <v>34</v>
      </c>
      <c r="E30" s="202">
        <v>9</v>
      </c>
      <c r="G30" s="178">
        <f>E30*F30</f>
        <v>0</v>
      </c>
    </row>
    <row r="31" spans="1:7">
      <c r="C31" s="311"/>
      <c r="D31" s="316"/>
      <c r="E31" s="202"/>
    </row>
    <row r="32" spans="1:7" ht="48">
      <c r="A32" s="317" t="s">
        <v>32</v>
      </c>
      <c r="B32" s="115">
        <v>7</v>
      </c>
      <c r="C32" s="311" t="s">
        <v>162</v>
      </c>
      <c r="D32" s="318" t="s">
        <v>34</v>
      </c>
      <c r="E32" s="202">
        <v>2</v>
      </c>
      <c r="G32" s="178">
        <f>E32*F32</f>
        <v>0</v>
      </c>
    </row>
    <row r="33" spans="1:7">
      <c r="C33" s="311"/>
      <c r="D33" s="316"/>
      <c r="E33" s="202"/>
    </row>
    <row r="34" spans="1:7">
      <c r="A34" s="317" t="s">
        <v>32</v>
      </c>
      <c r="B34" s="115">
        <v>8</v>
      </c>
      <c r="C34" s="311" t="s">
        <v>150</v>
      </c>
      <c r="D34" s="318" t="s">
        <v>34</v>
      </c>
      <c r="E34" s="202">
        <v>2</v>
      </c>
      <c r="G34" s="178">
        <f>E34*F34</f>
        <v>0</v>
      </c>
    </row>
    <row r="35" spans="1:7">
      <c r="C35" s="311"/>
      <c r="D35" s="316"/>
      <c r="E35" s="202"/>
    </row>
    <row r="36" spans="1:7" ht="24">
      <c r="A36" s="317" t="s">
        <v>32</v>
      </c>
      <c r="B36" s="115">
        <v>9</v>
      </c>
      <c r="C36" s="311" t="s">
        <v>163</v>
      </c>
      <c r="D36" s="318" t="s">
        <v>34</v>
      </c>
      <c r="E36" s="202">
        <v>2</v>
      </c>
      <c r="G36" s="178">
        <f>E36*F36</f>
        <v>0</v>
      </c>
    </row>
    <row r="37" spans="1:7">
      <c r="C37" s="311"/>
      <c r="D37" s="316"/>
      <c r="E37" s="202"/>
    </row>
    <row r="38" spans="1:7">
      <c r="A38" s="317" t="s">
        <v>32</v>
      </c>
      <c r="B38" s="115">
        <v>10</v>
      </c>
      <c r="C38" s="206" t="s">
        <v>328</v>
      </c>
      <c r="D38" s="98" t="s">
        <v>86</v>
      </c>
      <c r="E38" s="82">
        <v>1</v>
      </c>
      <c r="G38" s="83">
        <f>E38*F38</f>
        <v>0</v>
      </c>
    </row>
    <row r="39" spans="1:7">
      <c r="C39" s="311"/>
      <c r="D39" s="316"/>
      <c r="E39" s="202"/>
    </row>
    <row r="40" spans="1:7" s="208" customFormat="1">
      <c r="A40" s="321" t="s">
        <v>32</v>
      </c>
      <c r="B40" s="119">
        <v>11</v>
      </c>
      <c r="C40" s="311" t="s">
        <v>151</v>
      </c>
      <c r="D40" s="318" t="s">
        <v>152</v>
      </c>
      <c r="E40" s="316">
        <v>1</v>
      </c>
      <c r="F40" s="224"/>
      <c r="G40" s="178">
        <f>E40*F40</f>
        <v>0</v>
      </c>
    </row>
    <row r="41" spans="1:7">
      <c r="C41" s="208"/>
      <c r="D41" s="316"/>
      <c r="E41" s="202"/>
    </row>
    <row r="42" spans="1:7">
      <c r="A42" s="127" t="str">
        <f>$B$11</f>
        <v>I.</v>
      </c>
      <c r="B42" s="209">
        <f>COUNT($A$13:B41)+1</f>
        <v>12</v>
      </c>
      <c r="C42" s="206" t="s">
        <v>329</v>
      </c>
      <c r="D42" s="81" t="s">
        <v>86</v>
      </c>
      <c r="E42" s="82">
        <v>1</v>
      </c>
      <c r="G42" s="178">
        <f>E42*F42</f>
        <v>0</v>
      </c>
    </row>
    <row r="43" spans="1:7">
      <c r="A43" s="126"/>
      <c r="B43" s="59"/>
      <c r="C43" s="206"/>
      <c r="D43" s="82"/>
      <c r="E43" s="82"/>
    </row>
    <row r="44" spans="1:7">
      <c r="A44" s="128" t="str">
        <f>$B$11</f>
        <v>I.</v>
      </c>
      <c r="B44" s="211">
        <f>COUNT($A$13:B43)+1</f>
        <v>13</v>
      </c>
      <c r="C44" s="212" t="s">
        <v>220</v>
      </c>
      <c r="D44" s="102" t="s">
        <v>86</v>
      </c>
      <c r="E44" s="103">
        <v>1</v>
      </c>
      <c r="F44" s="225"/>
      <c r="G44" s="215">
        <f>E44*F44</f>
        <v>0</v>
      </c>
    </row>
    <row r="46" spans="1:7">
      <c r="A46" s="322"/>
      <c r="B46" s="106"/>
      <c r="C46" s="218" t="s">
        <v>53</v>
      </c>
      <c r="D46" s="101"/>
      <c r="E46" s="101"/>
      <c r="F46" s="225"/>
      <c r="G46" s="221">
        <f>SUM(G13:G45)</f>
        <v>0</v>
      </c>
    </row>
  </sheetData>
  <sheetProtection algorithmName="SHA-512" hashValue="V2MM1lviYDWla46B4xdbebL9f60xzL4JZM6p74gV7uP01bEJFiK1qUWRWu5Wx7JcAnGlKHbTst1Bm2z8Iz/gVA==" saltValue="NDi+8o2qkQQg+P9bE8ph7g==" spinCount="100000" sheet="1"/>
  <pageMargins left="0.11811023622047245" right="0.11811023622047245"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13</vt:i4>
      </vt:variant>
    </vt:vector>
  </HeadingPairs>
  <TitlesOfParts>
    <vt:vector size="13" baseType="lpstr">
      <vt:lpstr>REKAPTULACIJA</vt:lpstr>
      <vt:lpstr>UVOD V PREDRAČUN</vt:lpstr>
      <vt:lpstr>ELKTROENERGETSKI PRIKLJUČEK</vt:lpstr>
      <vt:lpstr>RAZSVETLJAVA</vt:lpstr>
      <vt:lpstr>VODOVNI MATERIAL</vt:lpstr>
      <vt:lpstr>RAZDELILNIKI</vt:lpstr>
      <vt:lpstr>IKS</vt:lpstr>
      <vt:lpstr>POŽAR</vt:lpstr>
      <vt:lpstr>VLOM</vt:lpstr>
      <vt:lpstr>VIDEO</vt:lpstr>
      <vt:lpstr>PRISTOPNA KONTROLA</vt:lpstr>
      <vt:lpstr>STRELOVOD</vt:lpstr>
      <vt:lpstr>PRIP IN ZAKLJ DELA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Matjaž Žura</dc:creator>
  <cp:lastModifiedBy>Vilma Zupančič</cp:lastModifiedBy>
  <cp:lastPrinted>2020-04-24T07:34:08Z</cp:lastPrinted>
  <dcterms:created xsi:type="dcterms:W3CDTF">2016-10-19T08:16:00Z</dcterms:created>
  <dcterms:modified xsi:type="dcterms:W3CDTF">2020-05-07T10:49:42Z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1033-11.2.0.9150</vt:lpwstr>
  </property>
  <property fmtid="{D5CDD505-2E9C-101B-9397-08002B2CF9AE}" pid="3" name="KSOReadingLayout">
    <vt:bool>false</vt:bool>
  </property>
</Properties>
</file>