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0230" tabRatio="604" activeTab="0"/>
  </bookViews>
  <sheets>
    <sheet name="NRP" sheetId="1" r:id="rId1"/>
  </sheets>
  <definedNames>
    <definedName name="_xlnm.Print_Titles" localSheetId="0">'NRP'!$6:$7</definedName>
  </definedNames>
  <calcPr fullCalcOnLoad="1"/>
</workbook>
</file>

<file path=xl/comments1.xml><?xml version="1.0" encoding="utf-8"?>
<comments xmlns="http://schemas.openxmlformats.org/spreadsheetml/2006/main">
  <authors>
    <author>Alenka LAZNIK</author>
  </authors>
  <commentList>
    <comment ref="J25" authorId="0">
      <text>
        <r>
          <rPr>
            <b/>
            <sz val="8"/>
            <rFont val="Tahoma"/>
            <family val="0"/>
          </rPr>
          <t>Alenka LAZNIK:</t>
        </r>
        <r>
          <rPr>
            <sz val="8"/>
            <rFont val="Tahoma"/>
            <family val="0"/>
          </rPr>
          <t xml:space="preserve">
Državna prioriteta - vezano na sanacije plazov</t>
        </r>
      </text>
    </comment>
    <comment ref="J49" authorId="0">
      <text>
        <r>
          <rPr>
            <b/>
            <sz val="8"/>
            <rFont val="Tahoma"/>
            <family val="0"/>
          </rPr>
          <t>Alenka LAZNIK:</t>
        </r>
        <r>
          <rPr>
            <sz val="8"/>
            <rFont val="Tahoma"/>
            <family val="0"/>
          </rPr>
          <t xml:space="preserve">
11 mio plačilo obveznosti iz pogodb v letu 2006</t>
        </r>
      </text>
    </comment>
    <comment ref="J62" authorId="0">
      <text>
        <r>
          <rPr>
            <b/>
            <sz val="8"/>
            <rFont val="Tahoma"/>
            <family val="0"/>
          </rPr>
          <t>Alenka LAZNIK:</t>
        </r>
        <r>
          <rPr>
            <sz val="8"/>
            <rFont val="Tahoma"/>
            <family val="0"/>
          </rPr>
          <t xml:space="preserve">
10 mio bilo zagotovljeno po proračunu 2006 in ni bilo realizirano</t>
        </r>
      </text>
    </comment>
    <comment ref="J66" authorId="0">
      <text>
        <r>
          <rPr>
            <b/>
            <sz val="8"/>
            <rFont val="Tahoma"/>
            <family val="0"/>
          </rPr>
          <t>Alenka LAZNIK:</t>
        </r>
        <r>
          <rPr>
            <sz val="8"/>
            <rFont val="Tahoma"/>
            <family val="0"/>
          </rPr>
          <t xml:space="preserve">
pogodba sklenjena, dela pričeta 2006 + strokovni nadzor</t>
        </r>
      </text>
    </comment>
    <comment ref="N25" authorId="0">
      <text>
        <r>
          <rPr>
            <b/>
            <sz val="8"/>
            <rFont val="Tahoma"/>
            <family val="0"/>
          </rPr>
          <t>Alenka LAZNIK:</t>
        </r>
        <r>
          <rPr>
            <sz val="8"/>
            <rFont val="Tahoma"/>
            <family val="0"/>
          </rPr>
          <t xml:space="preserve">
Državna prioriteta - vezano na sanacije plazov</t>
        </r>
      </text>
    </comment>
    <comment ref="N49" authorId="0">
      <text>
        <r>
          <rPr>
            <b/>
            <sz val="8"/>
            <rFont val="Tahoma"/>
            <family val="0"/>
          </rPr>
          <t>Alenka LAZNIK:</t>
        </r>
        <r>
          <rPr>
            <sz val="8"/>
            <rFont val="Tahoma"/>
            <family val="0"/>
          </rPr>
          <t xml:space="preserve">
11 mio plačilo obveznosti iz pogodb v letu 2006</t>
        </r>
      </text>
    </comment>
    <comment ref="N62" authorId="0">
      <text>
        <r>
          <rPr>
            <b/>
            <sz val="8"/>
            <rFont val="Tahoma"/>
            <family val="0"/>
          </rPr>
          <t>Alenka LAZNIK:</t>
        </r>
        <r>
          <rPr>
            <sz val="8"/>
            <rFont val="Tahoma"/>
            <family val="0"/>
          </rPr>
          <t xml:space="preserve">
10 mio bilo zagotovljeno po proračunu 2006 in ni bilo realizirano</t>
        </r>
      </text>
    </comment>
    <comment ref="N66" authorId="0">
      <text>
        <r>
          <rPr>
            <b/>
            <sz val="8"/>
            <rFont val="Tahoma"/>
            <family val="0"/>
          </rPr>
          <t>Alenka LAZNIK:</t>
        </r>
        <r>
          <rPr>
            <sz val="8"/>
            <rFont val="Tahoma"/>
            <family val="0"/>
          </rPr>
          <t xml:space="preserve">
pogodba sklenjena, dela pričeta 2006 + strokovni nadzor</t>
        </r>
      </text>
    </comment>
    <comment ref="F103" authorId="0">
      <text>
        <r>
          <rPr>
            <b/>
            <sz val="8"/>
            <rFont val="Tahoma"/>
            <family val="0"/>
          </rPr>
          <t>Alenka LAZNIK:</t>
        </r>
        <r>
          <rPr>
            <sz val="8"/>
            <rFont val="Tahoma"/>
            <family val="0"/>
          </rPr>
          <t xml:space="preserve">
V tej postavki niso zajeti nakupi zemljišč za rešitev romske problematike</t>
        </r>
      </text>
    </comment>
    <comment ref="H103" authorId="0">
      <text>
        <r>
          <rPr>
            <b/>
            <sz val="8"/>
            <rFont val="Tahoma"/>
            <family val="0"/>
          </rPr>
          <t>Alenka LAZNIK:</t>
        </r>
        <r>
          <rPr>
            <sz val="8"/>
            <rFont val="Tahoma"/>
            <family val="0"/>
          </rPr>
          <t xml:space="preserve">
V tej postavki niso zajeti nakupi zemljišč za rešitev romske problematike</t>
        </r>
      </text>
    </comment>
  </commentList>
</comments>
</file>

<file path=xl/sharedStrings.xml><?xml version="1.0" encoding="utf-8"?>
<sst xmlns="http://schemas.openxmlformats.org/spreadsheetml/2006/main" count="146" uniqueCount="139">
  <si>
    <t>Zap.</t>
  </si>
  <si>
    <t>VREDNOST</t>
  </si>
  <si>
    <t>št.</t>
  </si>
  <si>
    <t>OPIS DEJAVNOSTI</t>
  </si>
  <si>
    <t>PROGRAMA</t>
  </si>
  <si>
    <t xml:space="preserve">VREDNOST </t>
  </si>
  <si>
    <t>Stroški vodenja investicij za objekte iz takse pitne vode (4%)</t>
  </si>
  <si>
    <t>Stroški izvedbe dokumentacij za občinske in državne razpise</t>
  </si>
  <si>
    <t>Izdelava inženirsko-geoloških poročil in projektov za sanacijo</t>
  </si>
  <si>
    <t>Post.</t>
  </si>
  <si>
    <t>Rač.</t>
  </si>
  <si>
    <t xml:space="preserve">Stroški nadzora nad izgradnjo kom. objektov v višini 2% </t>
  </si>
  <si>
    <r>
      <t xml:space="preserve">                                                    </t>
    </r>
    <r>
      <rPr>
        <b/>
        <sz val="8"/>
        <rFont val="Arial CE"/>
        <family val="2"/>
      </rPr>
      <t>SKUPAJ: A+B+C+D+E+F</t>
    </r>
  </si>
  <si>
    <t xml:space="preserve">Izgradnja rondo Brežice (Bizeljska cesta- Majstrova ulica) </t>
  </si>
  <si>
    <t>OBČ. SREDSTV</t>
  </si>
  <si>
    <t>R.S., drugi viri</t>
  </si>
  <si>
    <t>REBALANS I - XII/2006</t>
  </si>
  <si>
    <t>Priprava programov komunalnega opremljanja stavbnih zemljišč</t>
  </si>
  <si>
    <t>Čebelarstvo</t>
  </si>
  <si>
    <t>Razvojni programi kmetij</t>
  </si>
  <si>
    <t>Adaptacije in rekonstrukcije stanovanj</t>
  </si>
  <si>
    <t>Investicijski vložki v poslovne prostore</t>
  </si>
  <si>
    <t>PLAN 2007</t>
  </si>
  <si>
    <t>OBČ.SREDSTVA</t>
  </si>
  <si>
    <t>Nakup zemljišč, komunalno opremljanje zemljišč, odškodnine in najemnine za K.I.</t>
  </si>
  <si>
    <t>Izdelava geološke karte stabilnosti tal v Občini</t>
  </si>
  <si>
    <t>Investicijska oprema - podjetništvo</t>
  </si>
  <si>
    <t>Investicijska oprema - turizem</t>
  </si>
  <si>
    <t>Interventna sanacija plazov v občini Brežice</t>
  </si>
  <si>
    <t>Plaz št. 198 - Cirnik na LC št. 024160, sanacija Brežine, zaščitna ograja NRP</t>
  </si>
  <si>
    <t>Obnova cest v KS Artiče NRP</t>
  </si>
  <si>
    <t>Komunalna infrastruktura na CPB in Kržičnikovi NRP</t>
  </si>
  <si>
    <t>Izvedba javne razsvetljave Sela v KS Dobova NRP</t>
  </si>
  <si>
    <t>Most čez Gabernico</t>
  </si>
  <si>
    <t>Pločnik Globoko Ob R3-667 (Mali vrh - Kamše) NRP</t>
  </si>
  <si>
    <t>JR Šentlenart NRP</t>
  </si>
  <si>
    <t>Modernizacija cest. v KS Vel. Dolina (kraj.samopr. 50%, Občina 50%)</t>
  </si>
  <si>
    <t>JR Bukošek -1500 m NRP</t>
  </si>
  <si>
    <t>Sofinanciranje večnamenskega doma Jesenice na Dolenjskem</t>
  </si>
  <si>
    <t>Obnova večnamenskega doma v KS Sromlje</t>
  </si>
  <si>
    <t>JR v KS Kapele (Jereslavec, Župelevec, Vrhje, Kapele)</t>
  </si>
  <si>
    <t>JR Sromlje</t>
  </si>
  <si>
    <t>Obnova večnamenskega doma v KS Artiče</t>
  </si>
  <si>
    <t>REBALANS</t>
  </si>
  <si>
    <t>Modernizacija ulice CPB in Kržičnikove in Ulice stare pravde NRP</t>
  </si>
  <si>
    <t>PLAN 2008</t>
  </si>
  <si>
    <t>PLAN 2009</t>
  </si>
  <si>
    <r>
      <t>Vodovod  Pečice-</t>
    </r>
    <r>
      <rPr>
        <sz val="8"/>
        <rFont val="Arial CE"/>
        <family val="0"/>
      </rPr>
      <t>Križe</t>
    </r>
    <r>
      <rPr>
        <sz val="8"/>
        <rFont val="Arial CE"/>
        <family val="2"/>
      </rPr>
      <t xml:space="preserve"> </t>
    </r>
  </si>
  <si>
    <t>Študija odvajanja in čiščenja odpadnih voda v občini Brežice</t>
  </si>
  <si>
    <t>Izgadnja pločnika ob Černelčevi ulici v Brežicah</t>
  </si>
  <si>
    <t>Sekundarna kanalizacija Obrežje</t>
  </si>
  <si>
    <t>Porečje reke Sotle (študija kanalizacija )</t>
  </si>
  <si>
    <t>Pločnik Artiče</t>
  </si>
  <si>
    <t>Izvedba JR v KS Artiče (Sp.Pohanca)</t>
  </si>
  <si>
    <t xml:space="preserve">Sanacija kotlovnice v Prosvetnem domu </t>
  </si>
  <si>
    <t xml:space="preserve">Pločnik Stara vas </t>
  </si>
  <si>
    <t>Modernizacija lokalne ceste Globočice-Čedem (dokumentacija, izvedba)</t>
  </si>
  <si>
    <t>Modernizacija cest v KS Jesenice na Dolenjskem (LC proti Ribnici)</t>
  </si>
  <si>
    <t>Obnova prosvetnega doma Globoko</t>
  </si>
  <si>
    <t>Obnova stavbe KS Kapele</t>
  </si>
  <si>
    <t>Modernizacija cest v KS Dobova (Dobova, Mihalovec, Mali Obrež, Loče, Vel.Obrež, Sela,
Rigonce, Gabrje, Rigonce-Loče, Vrhovska vas-Trebelnik)</t>
  </si>
  <si>
    <t>JR Mrzlava vas</t>
  </si>
  <si>
    <t>JR Vel Mal. (Černelič-Veličevič) 150 m, ob JP 524220 (Kožar-Prišelj)</t>
  </si>
  <si>
    <t>Modernizacije, preplastitve in asfaltiranje v KS ZBT (Bukošek, Murnova, Slomškova, Črnc
 in druge poti v KS)</t>
  </si>
  <si>
    <t>Modernizacija JP v KS Pečice (št. 527220, Plevnik-Zg.Šapole, Simonišek-Germšek, 
Pečice-grad Podsreda, Godler-Polšak, JP527261)</t>
  </si>
  <si>
    <t>Modernizacija cest v KS Vel.Malence (LC 024061, JP 524451, JP 524222 Vitovec-Gaj)</t>
  </si>
  <si>
    <t>Sistemska ekspropriacija javnega dobra, odkupi zemljišč in vrisi objektov</t>
  </si>
  <si>
    <t>Podvoz Brezina - projektna dokumentacija, izvedba</t>
  </si>
  <si>
    <t>Modernizacije in preplastitve v KS Čatež ob Savi</t>
  </si>
  <si>
    <t>Ureditev - izvedba parkirišč v mestu Brežice (Pod obzidjem, parkirne ure)</t>
  </si>
  <si>
    <t>Vodovod Prilipe-Žejno-povezava  Mrzlava vas</t>
  </si>
  <si>
    <t>Urejanje AP v občini Brežice</t>
  </si>
  <si>
    <r>
      <t xml:space="preserve">Sanacija lesenega mosu v Cerkljah na LC </t>
    </r>
    <r>
      <rPr>
        <b/>
        <sz val="8"/>
        <rFont val="Arial CE"/>
        <family val="0"/>
      </rPr>
      <t>(1)</t>
    </r>
  </si>
  <si>
    <r>
      <t xml:space="preserve">Modernizacija ceste Veliki Obrež - Rakovec  </t>
    </r>
    <r>
      <rPr>
        <b/>
        <sz val="8"/>
        <rFont val="Arial CE"/>
        <family val="0"/>
      </rPr>
      <t>(3)</t>
    </r>
  </si>
  <si>
    <t>Komunalno opremljanje industrijske cone Dobova (a)</t>
  </si>
  <si>
    <t>Ureditev protipoplavnega območja v Slov.vasi</t>
  </si>
  <si>
    <r>
      <t>Rekonstrukcija  preplastitev LC št.:024320 Župelevec - Kapele NRP</t>
    </r>
    <r>
      <rPr>
        <b/>
        <sz val="8"/>
        <rFont val="Arial CE"/>
        <family val="0"/>
      </rPr>
      <t xml:space="preserve"> (3)</t>
    </r>
  </si>
  <si>
    <t>(2) - SVLR, 21.člen Zakona o financiranju občin</t>
  </si>
  <si>
    <t>(1) - MORS - predvideno sofinanciranje 80%</t>
  </si>
  <si>
    <t>Opomba 1 : V vsaki postavki za investicije so zajeti vsi stroški investicije od projektne dokumentacije, izvedbe, nadzora in druge investicijske dokumentacije.</t>
  </si>
  <si>
    <r>
      <t>vodovod Gazice II. Faza  NRP</t>
    </r>
    <r>
      <rPr>
        <b/>
        <sz val="8"/>
        <rFont val="Arial CE"/>
        <family val="0"/>
      </rPr>
      <t xml:space="preserve"> (1)</t>
    </r>
  </si>
  <si>
    <t>Ukrepi za umirjanje prometa pri OŠ in izvedba prehodov (105. Čl. ZVCP)</t>
  </si>
  <si>
    <t>Opomba 2 : V priloženi tabeli so prikazani projekti, ki bodo predvidoma sofinancirani s strani različnih sofinancerjev in so zajeti v proračunskih postavkah.</t>
  </si>
  <si>
    <t>Pločnik Dvorce</t>
  </si>
  <si>
    <t>Obnova vodovodnih sistemov (zamenjava azbestnih cevi)  in popravilo cest ob kanalizaciji</t>
  </si>
  <si>
    <t>Pločnik Dečna sela do Bibiča z mostičkom za pešče na Sromljici</t>
  </si>
  <si>
    <t>Modernizacije JP v KS Globoko (Mali vrh, Globoko, Brezje, Bojsno, Piršenbreg,
 Evroprodukt -Krajnčič, Križ-Kapelca in obnova LC Bojsno-Vitna vas, Bojsno-Orehovec)</t>
  </si>
  <si>
    <r>
      <t>Modernizacija LC in JP v KS Pišece(Kunej-Ulčnik, Žgalin-Pilštanj, Lipar-Kubače, Rimel-Lapuh,  Pikelc-Kostevc, Podvinski-Radanovič, Vidmar-Lesinšek, Ilič-Silnica)</t>
    </r>
    <r>
      <rPr>
        <b/>
        <sz val="8"/>
        <rFont val="Arial CE"/>
        <family val="0"/>
      </rPr>
      <t xml:space="preserve"> </t>
    </r>
  </si>
  <si>
    <t>Izvedba programov opremljanja stavbnih zemljišč</t>
  </si>
  <si>
    <r>
      <t xml:space="preserve">Rekonstrukcija LC in križišč (LC Križ-Černelčeva klet, Kolman-Varlec) </t>
    </r>
    <r>
      <rPr>
        <b/>
        <sz val="8"/>
        <rFont val="Arial CE"/>
        <family val="0"/>
      </rPr>
      <t>(2)</t>
    </r>
  </si>
  <si>
    <t>(3) - SVLR, obmejni projekti (100 % upravičenih stroškov, Občina pa DDV)</t>
  </si>
  <si>
    <t>(4) - SVLR, regionalni razvojni program (85% upravičenih stroškov, Občina DDV in ostanek)</t>
  </si>
  <si>
    <r>
      <t xml:space="preserve">Hidravlična izboljšava vodovodnega sistema na območju občine Brežice </t>
    </r>
    <r>
      <rPr>
        <b/>
        <sz val="8"/>
        <rFont val="Arial CE"/>
        <family val="0"/>
      </rPr>
      <t>(7)</t>
    </r>
  </si>
  <si>
    <t>(8) - SVLR, 3.razvojna os - podeželje</t>
  </si>
  <si>
    <t>(7) - kohezijska sredstva ( 60% upravičenih stroškov )</t>
  </si>
  <si>
    <r>
      <t xml:space="preserve">Sofinanciranje večnamenskega doma s prostori KS Pišece  </t>
    </r>
    <r>
      <rPr>
        <b/>
        <sz val="8"/>
        <rFont val="Arial CE"/>
        <family val="0"/>
      </rPr>
      <t>(8)</t>
    </r>
  </si>
  <si>
    <r>
      <t xml:space="preserve">Modernizacija ceste Gazice - vas </t>
    </r>
    <r>
      <rPr>
        <b/>
        <sz val="8"/>
        <rFont val="Arial CE"/>
        <family val="0"/>
      </rPr>
      <t>(1)</t>
    </r>
  </si>
  <si>
    <r>
      <t xml:space="preserve">Modernizacije in preplastitve v KS Cerklje NRP (Cerklje-Gazice, Poštena vas-Vinji vrh, Vrhovska vas-Trebelnik, Črešnjice vas, Cerklje - Pečelin, Cerklje-vojašnica, Hrastje -R II 419)  </t>
    </r>
    <r>
      <rPr>
        <b/>
        <sz val="8"/>
        <rFont val="Arial CE"/>
        <family val="0"/>
      </rPr>
      <t>(1)</t>
    </r>
  </si>
  <si>
    <r>
      <t xml:space="preserve">Večnamenski dom Skopice </t>
    </r>
    <r>
      <rPr>
        <b/>
        <sz val="8"/>
        <rFont val="Arial CE"/>
        <family val="0"/>
      </rPr>
      <t>(8)</t>
    </r>
  </si>
  <si>
    <t xml:space="preserve">Izgradnja pločnika v Kapelah - središče </t>
  </si>
  <si>
    <t>Asfaltiranje, modernizacije in odvodnjavanje v KS Krška vas</t>
  </si>
  <si>
    <t xml:space="preserve">Sanacija brežine in regulacija potoka za zaščito lokalne ceste </t>
  </si>
  <si>
    <t>Modernizacije cest v KS Sromlje (Rožman-Molan, Omerzel-Kostrevc, Sromlje-Lastine, 
S.Janez-Zg.Pohanca, Pinterič-pokopališče, vinska cesta S.Petan, Curnovec-Peterkovič,…)</t>
  </si>
  <si>
    <t>Pločnik Bukošek ob R1- 219</t>
  </si>
  <si>
    <t>Modernizacija JP v KS Križe (Križe- Gora, Resnik-Bračun, Brezina Kostanjek, Križe-Padežnik)</t>
  </si>
  <si>
    <r>
      <t>Modernizacija cest v KS Skopice</t>
    </r>
    <r>
      <rPr>
        <b/>
        <sz val="8"/>
        <rFont val="Arial CE"/>
        <family val="0"/>
      </rPr>
      <t xml:space="preserve"> (1)(6)</t>
    </r>
  </si>
  <si>
    <r>
      <t xml:space="preserve">Vodovod Cerklje (G. in D.Pirošica, Brvi, Izvir, Vrh. vas, Buš. vas) </t>
    </r>
    <r>
      <rPr>
        <b/>
        <sz val="8"/>
        <rFont val="Arial CE"/>
        <family val="0"/>
      </rPr>
      <t>(1)(5)</t>
    </r>
  </si>
  <si>
    <t>(6) - KS Skopice v letu 2008 sofinancira 8.000 EUR</t>
  </si>
  <si>
    <t>(5) - KS Cerklje ob Krki v letu 2008 sofinancira 15.000 EUR</t>
  </si>
  <si>
    <t xml:space="preserve">Obnove in asfaltiranje, igrišče ter ostala infrastruktura v KS Šentlenart </t>
  </si>
  <si>
    <t>NAČRT RAZVOJNIH PROGRAMOV 2008 - 2011 (NRP)</t>
  </si>
  <si>
    <t>PLAN 2010</t>
  </si>
  <si>
    <t>PLAN 2011</t>
  </si>
  <si>
    <r>
      <t>ČN Globoko in sekundarna kanalizacija</t>
    </r>
    <r>
      <rPr>
        <b/>
        <sz val="8"/>
        <rFont val="Arial CE"/>
        <family val="0"/>
      </rPr>
      <t>(4)</t>
    </r>
  </si>
  <si>
    <t>Pločnik Župelevec</t>
  </si>
  <si>
    <t>Taksa -Uredba Vlade za odlaganje odpadkov - CEROD</t>
  </si>
  <si>
    <t>Sejmišče Brežice</t>
  </si>
  <si>
    <t>Subvencioniranje zavarovalnih premij v rastlinski proizvodnji</t>
  </si>
  <si>
    <t>Dokončanje JP Krška vas</t>
  </si>
  <si>
    <t>Asfaltiranje in modernizacije cest v KS Bizeljsko</t>
  </si>
  <si>
    <r>
      <t xml:space="preserve">JR Gazice </t>
    </r>
    <r>
      <rPr>
        <b/>
        <sz val="8"/>
        <rFont val="Arial CE"/>
        <family val="0"/>
      </rPr>
      <t>(1)</t>
    </r>
  </si>
  <si>
    <t>Izvedba JR v KS Globoko</t>
  </si>
  <si>
    <t>Modernizacija Vinarske poti</t>
  </si>
  <si>
    <t>Ureditev starega mestnega jedra</t>
  </si>
  <si>
    <t>Pločnik rondo Tuš-rondo Trnje</t>
  </si>
  <si>
    <t xml:space="preserve">Modernizacije cest v KS Kapele </t>
  </si>
  <si>
    <t>Pločnik Slov.vas-Kalin-Obrežje</t>
  </si>
  <si>
    <t>Dom Krajanov Križe</t>
  </si>
  <si>
    <t>Obnova stare šole Pečice</t>
  </si>
  <si>
    <t>Obnova stare stavbe KS Vel.Dolina</t>
  </si>
  <si>
    <t>Kanalizacijsko omrežje in čistilne naprave Desni breg Krke</t>
  </si>
  <si>
    <t>Sofinanciranje izgradnje malih čistilnih naprav</t>
  </si>
  <si>
    <t>Nakup stanovanj</t>
  </si>
  <si>
    <t>Pločnik Krška vas</t>
  </si>
  <si>
    <t>Modernizacija javnih poti in pločnikov v KS Vel.Dolina (Cirnik- Rigl,Cirnik- Koritno-Mladine, Rajec)</t>
  </si>
  <si>
    <t>Investicijsko vzdrževanje</t>
  </si>
  <si>
    <t>Nakup poslovnih prostorov (stavba SDK)</t>
  </si>
  <si>
    <r>
      <t>Podvoz Dobova</t>
    </r>
    <r>
      <rPr>
        <sz val="8"/>
        <rFont val="Arial CE"/>
        <family val="0"/>
      </rPr>
      <t xml:space="preserve"> in pločnik Dobova </t>
    </r>
    <r>
      <rPr>
        <b/>
        <sz val="8"/>
        <rFont val="Arial CE"/>
        <family val="0"/>
      </rPr>
      <t>(2),</t>
    </r>
    <r>
      <rPr>
        <sz val="8"/>
        <rFont val="Arial CE"/>
        <family val="0"/>
      </rPr>
      <t xml:space="preserve"> preplasitev cest v KS Dobova, zamenjava salonitnih cevi vodovoda ob kanalizaciji</t>
    </r>
  </si>
  <si>
    <t>Ukrepi za povečanje izrabe naravnih energetskih potencialov v občini Brežice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</si>
</sst>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000"/>
    <numFmt numFmtId="174" formatCode="0.000"/>
    <numFmt numFmtId="175" formatCode="0.0"/>
    <numFmt numFmtId="176" formatCode="0.00000"/>
    <numFmt numFmtId="177" formatCode="0.000000"/>
  </numFmts>
  <fonts count="3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12"/>
      <name val="Arial CE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5" fillId="0" borderId="6" applyNumberFormat="0" applyFill="0" applyAlignment="0" applyProtection="0"/>
    <xf numFmtId="0" fontId="26" fillId="23" borderId="7" applyNumberFormat="0" applyAlignment="0" applyProtection="0"/>
    <xf numFmtId="0" fontId="24" fillId="16" borderId="8" applyNumberFormat="0" applyAlignment="0" applyProtection="0"/>
    <xf numFmtId="0" fontId="2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8" applyNumberFormat="0" applyAlignment="0" applyProtection="0"/>
    <xf numFmtId="0" fontId="29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3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3" fillId="0" borderId="42" xfId="0" applyNumberFormat="1" applyFont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45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4" fontId="3" fillId="0" borderId="46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4" fontId="3" fillId="0" borderId="48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 horizontal="right"/>
    </xf>
    <xf numFmtId="0" fontId="3" fillId="0" borderId="51" xfId="0" applyFont="1" applyFill="1" applyBorder="1" applyAlignment="1">
      <alignment horizontal="left"/>
    </xf>
    <xf numFmtId="4" fontId="3" fillId="0" borderId="52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2" fillId="0" borderId="60" xfId="0" applyNumberFormat="1" applyFont="1" applyFill="1" applyBorder="1" applyAlignment="1">
      <alignment/>
    </xf>
    <xf numFmtId="0" fontId="10" fillId="0" borderId="59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" fillId="0" borderId="26" xfId="0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62" xfId="0" applyFont="1" applyFill="1" applyBorder="1" applyAlignment="1">
      <alignment horizontal="center"/>
    </xf>
    <xf numFmtId="4" fontId="2" fillId="0" borderId="39" xfId="0" applyNumberFormat="1" applyFont="1" applyBorder="1" applyAlignment="1">
      <alignment/>
    </xf>
    <xf numFmtId="0" fontId="2" fillId="0" borderId="39" xfId="0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" fontId="2" fillId="0" borderId="18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" fontId="2" fillId="0" borderId="6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52" xfId="0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14" fillId="0" borderId="15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1" fontId="12" fillId="0" borderId="20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4" fontId="14" fillId="0" borderId="33" xfId="0" applyNumberFormat="1" applyFont="1" applyFill="1" applyBorder="1" applyAlignment="1">
      <alignment/>
    </xf>
    <xf numFmtId="4" fontId="14" fillId="0" borderId="3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16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4" fontId="2" fillId="0" borderId="56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4" fontId="14" fillId="0" borderId="36" xfId="0" applyNumberFormat="1" applyFont="1" applyFill="1" applyBorder="1" applyAlignment="1">
      <alignment/>
    </xf>
    <xf numFmtId="4" fontId="14" fillId="0" borderId="61" xfId="0" applyNumberFormat="1" applyFont="1" applyFill="1" applyBorder="1" applyAlignment="1">
      <alignment/>
    </xf>
    <xf numFmtId="4" fontId="14" fillId="0" borderId="65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63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33" xfId="0" applyNumberFormat="1" applyFont="1" applyFill="1" applyBorder="1" applyAlignment="1">
      <alignment/>
    </xf>
    <xf numFmtId="3" fontId="14" fillId="0" borderId="58" xfId="0" applyNumberFormat="1" applyFont="1" applyFill="1" applyBorder="1" applyAlignment="1">
      <alignment/>
    </xf>
    <xf numFmtId="3" fontId="14" fillId="0" borderId="66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66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14" fillId="0" borderId="2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4" fillId="0" borderId="37" xfId="0" applyNumberFormat="1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14" fillId="0" borderId="3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67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11" fillId="0" borderId="68" xfId="0" applyNumberFormat="1" applyFont="1" applyFill="1" applyBorder="1" applyAlignment="1">
      <alignment/>
    </xf>
    <xf numFmtId="3" fontId="11" fillId="0" borderId="66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0" borderId="62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64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3" fillId="24" borderId="19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4" fontId="2" fillId="24" borderId="13" xfId="0" applyNumberFormat="1" applyFont="1" applyFill="1" applyBorder="1" applyAlignment="1">
      <alignment/>
    </xf>
    <xf numFmtId="4" fontId="2" fillId="24" borderId="38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3" fontId="2" fillId="24" borderId="11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3" fontId="11" fillId="24" borderId="58" xfId="0" applyNumberFormat="1" applyFont="1" applyFill="1" applyBorder="1" applyAlignment="1">
      <alignment/>
    </xf>
    <xf numFmtId="3" fontId="2" fillId="24" borderId="58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0" fillId="24" borderId="59" xfId="0" applyFont="1" applyFill="1" applyBorder="1" applyAlignment="1">
      <alignment horizontal="center"/>
    </xf>
    <xf numFmtId="0" fontId="10" fillId="24" borderId="52" xfId="0" applyFont="1" applyFill="1" applyBorder="1" applyAlignment="1">
      <alignment horizontal="center"/>
    </xf>
    <xf numFmtId="3" fontId="2" fillId="24" borderId="33" xfId="0" applyNumberFormat="1" applyFont="1" applyFill="1" applyBorder="1" applyAlignment="1">
      <alignment/>
    </xf>
    <xf numFmtId="3" fontId="11" fillId="24" borderId="33" xfId="0" applyNumberFormat="1" applyFont="1" applyFill="1" applyBorder="1" applyAlignment="1">
      <alignment/>
    </xf>
    <xf numFmtId="3" fontId="11" fillId="24" borderId="68" xfId="0" applyNumberFormat="1" applyFont="1" applyFill="1" applyBorder="1" applyAlignment="1">
      <alignment/>
    </xf>
    <xf numFmtId="3" fontId="11" fillId="24" borderId="14" xfId="0" applyNumberFormat="1" applyFont="1" applyFill="1" applyBorder="1" applyAlignment="1">
      <alignment/>
    </xf>
    <xf numFmtId="3" fontId="11" fillId="24" borderId="16" xfId="0" applyNumberFormat="1" applyFont="1" applyFill="1" applyBorder="1" applyAlignment="1">
      <alignment/>
    </xf>
    <xf numFmtId="3" fontId="2" fillId="24" borderId="14" xfId="0" applyNumberFormat="1" applyFont="1" applyFill="1" applyBorder="1" applyAlignment="1">
      <alignment/>
    </xf>
    <xf numFmtId="3" fontId="11" fillId="24" borderId="36" xfId="0" applyNumberFormat="1" applyFont="1" applyFill="1" applyBorder="1" applyAlignment="1">
      <alignment/>
    </xf>
    <xf numFmtId="3" fontId="11" fillId="24" borderId="15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3" fontId="11" fillId="24" borderId="33" xfId="0" applyNumberFormat="1" applyFont="1" applyFill="1" applyBorder="1" applyAlignment="1">
      <alignment/>
    </xf>
    <xf numFmtId="3" fontId="14" fillId="24" borderId="15" xfId="0" applyNumberFormat="1" applyFont="1" applyFill="1" applyBorder="1" applyAlignment="1">
      <alignment/>
    </xf>
    <xf numFmtId="3" fontId="14" fillId="24" borderId="14" xfId="0" applyNumberFormat="1" applyFont="1" applyFill="1" applyBorder="1" applyAlignment="1">
      <alignment/>
    </xf>
    <xf numFmtId="3" fontId="14" fillId="24" borderId="58" xfId="0" applyNumberFormat="1" applyFont="1" applyFill="1" applyBorder="1" applyAlignment="1">
      <alignment/>
    </xf>
    <xf numFmtId="3" fontId="14" fillId="24" borderId="63" xfId="0" applyNumberFormat="1" applyFont="1" applyFill="1" applyBorder="1" applyAlignment="1">
      <alignment/>
    </xf>
    <xf numFmtId="3" fontId="2" fillId="24" borderId="15" xfId="0" applyNumberFormat="1" applyFont="1" applyFill="1" applyBorder="1" applyAlignment="1">
      <alignment/>
    </xf>
    <xf numFmtId="3" fontId="2" fillId="24" borderId="14" xfId="0" applyNumberFormat="1" applyFont="1" applyFill="1" applyBorder="1" applyAlignment="1">
      <alignment/>
    </xf>
    <xf numFmtId="4" fontId="11" fillId="24" borderId="0" xfId="0" applyNumberFormat="1" applyFont="1" applyFill="1" applyBorder="1" applyAlignment="1">
      <alignment/>
    </xf>
    <xf numFmtId="3" fontId="11" fillId="24" borderId="0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11" fillId="24" borderId="15" xfId="0" applyNumberFormat="1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3" fontId="2" fillId="24" borderId="39" xfId="0" applyNumberFormat="1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3" fontId="2" fillId="24" borderId="31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justify"/>
    </xf>
    <xf numFmtId="0" fontId="3" fillId="0" borderId="57" xfId="0" applyFont="1" applyFill="1" applyBorder="1" applyAlignment="1">
      <alignment horizontal="right"/>
    </xf>
    <xf numFmtId="0" fontId="3" fillId="0" borderId="7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2" fillId="0" borderId="71" xfId="0" applyNumberFormat="1" applyFont="1" applyBorder="1" applyAlignment="1">
      <alignment/>
    </xf>
    <xf numFmtId="3" fontId="2" fillId="24" borderId="71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39" xfId="0" applyFont="1" applyBorder="1" applyAlignment="1">
      <alignment/>
    </xf>
    <xf numFmtId="0" fontId="14" fillId="0" borderId="31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32"/>
  <sheetViews>
    <sheetView tabSelected="1" view="pageBreakPreview" zoomScaleSheetLayoutView="100" zoomScalePageLayoutView="0" workbookViewId="0" topLeftCell="A100">
      <selection activeCell="W113" sqref="W113"/>
    </sheetView>
  </sheetViews>
  <sheetFormatPr defaultColWidth="9.00390625" defaultRowHeight="12.75"/>
  <cols>
    <col min="1" max="1" width="4.75390625" style="2" customWidth="1"/>
    <col min="2" max="2" width="5.625" style="3" bestFit="1" customWidth="1"/>
    <col min="3" max="3" width="65.75390625" style="2" customWidth="1"/>
    <col min="4" max="5" width="13.125" style="2" hidden="1" customWidth="1"/>
    <col min="6" max="7" width="12.125" style="7" hidden="1" customWidth="1"/>
    <col min="8" max="9" width="11.75390625" style="7" hidden="1" customWidth="1"/>
    <col min="10" max="11" width="13.125" style="85" hidden="1" customWidth="1"/>
    <col min="12" max="13" width="11.75390625" style="2" hidden="1" customWidth="1"/>
    <col min="14" max="14" width="13.125" style="85" hidden="1" customWidth="1"/>
    <col min="15" max="15" width="0.12890625" style="2" hidden="1" customWidth="1"/>
    <col min="16" max="16" width="12.25390625" style="117" customWidth="1"/>
    <col min="17" max="17" width="12.25390625" style="258" customWidth="1"/>
    <col min="18" max="18" width="11.625" style="117" customWidth="1"/>
    <col min="19" max="19" width="11.875" style="2" bestFit="1" customWidth="1"/>
    <col min="20" max="20" width="12.375" style="2" bestFit="1" customWidth="1"/>
    <col min="21" max="16384" width="9.125" style="2" customWidth="1"/>
  </cols>
  <sheetData>
    <row r="1" ht="12"/>
    <row r="2" ht="12"/>
    <row r="3" ht="15.75">
      <c r="C3" s="156" t="s">
        <v>110</v>
      </c>
    </row>
    <row r="4" ht="12"/>
    <row r="5" spans="1:23" s="77" customFormat="1" ht="13.5" thickBot="1">
      <c r="A5" s="118"/>
      <c r="B5" s="106"/>
      <c r="C5" s="35"/>
      <c r="D5" s="107"/>
      <c r="J5" s="47"/>
      <c r="K5" s="47"/>
      <c r="N5" s="47"/>
      <c r="O5" s="36"/>
      <c r="P5" s="115"/>
      <c r="Q5" s="259"/>
      <c r="R5" s="115"/>
      <c r="S5" s="107"/>
      <c r="W5" s="7"/>
    </row>
    <row r="6" spans="1:20" s="26" customFormat="1" ht="12.75" customHeight="1">
      <c r="A6" s="37" t="s">
        <v>10</v>
      </c>
      <c r="B6" s="39" t="s">
        <v>0</v>
      </c>
      <c r="C6" s="40"/>
      <c r="D6" s="41" t="s">
        <v>5</v>
      </c>
      <c r="E6" s="108" t="s">
        <v>1</v>
      </c>
      <c r="F6" s="288" t="s">
        <v>16</v>
      </c>
      <c r="G6" s="289"/>
      <c r="H6" s="289"/>
      <c r="I6" s="290"/>
      <c r="J6" s="291" t="s">
        <v>22</v>
      </c>
      <c r="K6" s="292"/>
      <c r="L6" s="292"/>
      <c r="M6" s="293"/>
      <c r="N6" s="109"/>
      <c r="O6" s="100"/>
      <c r="P6" s="112" t="s">
        <v>45</v>
      </c>
      <c r="Q6" s="260" t="s">
        <v>43</v>
      </c>
      <c r="R6" s="112" t="s">
        <v>46</v>
      </c>
      <c r="S6" s="9" t="s">
        <v>111</v>
      </c>
      <c r="T6" s="9" t="s">
        <v>112</v>
      </c>
    </row>
    <row r="7" spans="1:20" s="26" customFormat="1" ht="12.75" thickBot="1">
      <c r="A7" s="38" t="s">
        <v>9</v>
      </c>
      <c r="B7" s="42" t="s">
        <v>2</v>
      </c>
      <c r="C7" s="43" t="s">
        <v>3</v>
      </c>
      <c r="D7" s="44" t="s">
        <v>4</v>
      </c>
      <c r="E7" s="110" t="s">
        <v>4</v>
      </c>
      <c r="F7" s="78" t="s">
        <v>14</v>
      </c>
      <c r="G7" s="78" t="s">
        <v>14</v>
      </c>
      <c r="H7" s="79" t="s">
        <v>15</v>
      </c>
      <c r="I7" s="80" t="s">
        <v>15</v>
      </c>
      <c r="J7" s="81" t="s">
        <v>23</v>
      </c>
      <c r="K7" s="82" t="s">
        <v>23</v>
      </c>
      <c r="L7" s="92" t="s">
        <v>15</v>
      </c>
      <c r="M7" s="80" t="s">
        <v>15</v>
      </c>
      <c r="N7" s="93" t="s">
        <v>23</v>
      </c>
      <c r="O7" s="111"/>
      <c r="P7" s="113"/>
      <c r="Q7" s="261">
        <v>2008</v>
      </c>
      <c r="R7" s="113"/>
      <c r="S7" s="17"/>
      <c r="T7" s="157"/>
    </row>
    <row r="8" spans="1:20" s="7" customFormat="1" ht="12">
      <c r="A8" s="24">
        <v>7813</v>
      </c>
      <c r="B8" s="5">
        <v>1</v>
      </c>
      <c r="C8" s="19" t="s">
        <v>6</v>
      </c>
      <c r="D8" s="48">
        <v>6000000</v>
      </c>
      <c r="E8" s="48">
        <f>D8/239.64</f>
        <v>25037.556334501754</v>
      </c>
      <c r="F8" s="63">
        <v>2000000</v>
      </c>
      <c r="G8" s="63">
        <f>F8/239.64</f>
        <v>8345.852111500584</v>
      </c>
      <c r="H8" s="86"/>
      <c r="I8" s="49"/>
      <c r="J8" s="89">
        <v>2000000</v>
      </c>
      <c r="K8" s="87">
        <f>J8/239.64</f>
        <v>8345.852111500584</v>
      </c>
      <c r="L8" s="50"/>
      <c r="M8" s="57"/>
      <c r="N8" s="89">
        <f>J8</f>
        <v>2000000</v>
      </c>
      <c r="O8" s="104">
        <f>J8*100/F8</f>
        <v>100</v>
      </c>
      <c r="P8" s="184">
        <v>12000</v>
      </c>
      <c r="Q8" s="262">
        <v>5000</v>
      </c>
      <c r="R8" s="184">
        <v>12000</v>
      </c>
      <c r="S8" s="185">
        <v>12000</v>
      </c>
      <c r="T8" s="185">
        <v>12000</v>
      </c>
    </row>
    <row r="9" spans="1:20" s="7" customFormat="1" ht="12">
      <c r="A9" s="24">
        <v>7816</v>
      </c>
      <c r="B9" s="5">
        <v>2</v>
      </c>
      <c r="C9" s="20" t="s">
        <v>11</v>
      </c>
      <c r="D9" s="48">
        <v>500000</v>
      </c>
      <c r="E9" s="48">
        <f>D9/239.64</f>
        <v>2086.463027875146</v>
      </c>
      <c r="F9" s="63">
        <v>1450000</v>
      </c>
      <c r="G9" s="63">
        <f>F9/239.64</f>
        <v>6050.742780837924</v>
      </c>
      <c r="H9" s="86"/>
      <c r="I9" s="49"/>
      <c r="J9" s="89">
        <v>1500000</v>
      </c>
      <c r="K9" s="87">
        <f>J9/239.64</f>
        <v>6259.389083625439</v>
      </c>
      <c r="L9" s="50"/>
      <c r="M9" s="57"/>
      <c r="N9" s="89">
        <f>J9</f>
        <v>1500000</v>
      </c>
      <c r="O9" s="104">
        <f>J9*100/F9</f>
        <v>103.44827586206897</v>
      </c>
      <c r="P9" s="184">
        <v>10000</v>
      </c>
      <c r="Q9" s="262">
        <v>12000</v>
      </c>
      <c r="R9" s="184">
        <v>10000</v>
      </c>
      <c r="S9" s="185">
        <v>10000</v>
      </c>
      <c r="T9" s="185">
        <v>10000</v>
      </c>
    </row>
    <row r="10" spans="1:20" s="7" customFormat="1" ht="12">
      <c r="A10" s="24">
        <v>7811</v>
      </c>
      <c r="B10" s="5">
        <v>3</v>
      </c>
      <c r="C10" s="19" t="s">
        <v>7</v>
      </c>
      <c r="D10" s="48">
        <v>10500000</v>
      </c>
      <c r="E10" s="48">
        <f>D10/239.64</f>
        <v>43815.72358537807</v>
      </c>
      <c r="F10" s="63">
        <v>1000000</v>
      </c>
      <c r="G10" s="63">
        <f>F10/239.64</f>
        <v>4172.926055750292</v>
      </c>
      <c r="H10" s="86"/>
      <c r="I10" s="49"/>
      <c r="J10" s="89">
        <v>3000000</v>
      </c>
      <c r="K10" s="87">
        <f>J10/239.64</f>
        <v>12518.778167250877</v>
      </c>
      <c r="L10" s="50"/>
      <c r="M10" s="57"/>
      <c r="N10" s="89">
        <f>J10</f>
        <v>3000000</v>
      </c>
      <c r="O10" s="104">
        <f>J10*100/F10</f>
        <v>300</v>
      </c>
      <c r="P10" s="184">
        <v>25000</v>
      </c>
      <c r="Q10" s="262">
        <v>19100</v>
      </c>
      <c r="R10" s="184">
        <v>30000</v>
      </c>
      <c r="S10" s="185">
        <v>30000</v>
      </c>
      <c r="T10" s="185">
        <v>30000</v>
      </c>
    </row>
    <row r="11" spans="1:20" s="7" customFormat="1" ht="12">
      <c r="A11" s="24">
        <v>7941</v>
      </c>
      <c r="B11" s="5">
        <v>4</v>
      </c>
      <c r="C11" s="19" t="s">
        <v>66</v>
      </c>
      <c r="D11" s="48"/>
      <c r="E11" s="48"/>
      <c r="F11" s="63"/>
      <c r="G11" s="63"/>
      <c r="H11" s="86"/>
      <c r="I11" s="48"/>
      <c r="J11" s="89"/>
      <c r="K11" s="53"/>
      <c r="L11" s="50"/>
      <c r="M11" s="27"/>
      <c r="N11" s="89"/>
      <c r="O11" s="55"/>
      <c r="P11" s="186">
        <v>45000</v>
      </c>
      <c r="Q11" s="263">
        <v>45000</v>
      </c>
      <c r="R11" s="187">
        <v>45000</v>
      </c>
      <c r="S11" s="185">
        <v>60000</v>
      </c>
      <c r="T11" s="185">
        <v>60000</v>
      </c>
    </row>
    <row r="12" spans="1:20" s="7" customFormat="1" ht="12">
      <c r="A12" s="124">
        <v>7311</v>
      </c>
      <c r="B12" s="5">
        <v>5</v>
      </c>
      <c r="C12" s="229" t="s">
        <v>51</v>
      </c>
      <c r="D12" s="60"/>
      <c r="E12" s="60">
        <f>D12/239.64</f>
        <v>0</v>
      </c>
      <c r="F12" s="96"/>
      <c r="G12" s="96">
        <f>F12/239.64</f>
        <v>0</v>
      </c>
      <c r="H12" s="230"/>
      <c r="I12" s="60"/>
      <c r="J12" s="60">
        <v>5000000</v>
      </c>
      <c r="K12" s="120">
        <f>J12/239.64</f>
        <v>20864.63027875146</v>
      </c>
      <c r="L12" s="231"/>
      <c r="M12" s="123"/>
      <c r="N12" s="60">
        <f>J12</f>
        <v>5000000</v>
      </c>
      <c r="O12" s="119">
        <v>0</v>
      </c>
      <c r="P12" s="232">
        <v>1000</v>
      </c>
      <c r="Q12" s="264">
        <v>1000</v>
      </c>
      <c r="R12" s="233">
        <v>8000</v>
      </c>
      <c r="S12" s="190">
        <v>10000</v>
      </c>
      <c r="T12" s="234">
        <v>0</v>
      </c>
    </row>
    <row r="13" spans="1:20" s="7" customFormat="1" ht="12">
      <c r="A13" s="46">
        <v>7942</v>
      </c>
      <c r="B13" s="5">
        <v>6</v>
      </c>
      <c r="C13" s="20" t="s">
        <v>48</v>
      </c>
      <c r="D13" s="64"/>
      <c r="E13" s="69"/>
      <c r="F13" s="69"/>
      <c r="G13" s="69"/>
      <c r="H13" s="69"/>
      <c r="I13" s="69"/>
      <c r="J13" s="69"/>
      <c r="K13" s="69"/>
      <c r="L13" s="65"/>
      <c r="M13" s="127"/>
      <c r="N13" s="69"/>
      <c r="O13" s="65"/>
      <c r="P13" s="188">
        <v>50000</v>
      </c>
      <c r="Q13" s="265">
        <v>50000</v>
      </c>
      <c r="R13" s="189">
        <v>10000</v>
      </c>
      <c r="S13" s="190">
        <v>0</v>
      </c>
      <c r="T13" s="190">
        <v>0</v>
      </c>
    </row>
    <row r="14" spans="1:20" s="7" customFormat="1" ht="12">
      <c r="A14" s="46">
        <v>7943</v>
      </c>
      <c r="B14" s="5">
        <v>7</v>
      </c>
      <c r="C14" s="20" t="s">
        <v>50</v>
      </c>
      <c r="D14" s="64"/>
      <c r="E14" s="69"/>
      <c r="F14" s="69"/>
      <c r="G14" s="69"/>
      <c r="H14" s="69"/>
      <c r="I14" s="69"/>
      <c r="J14" s="69"/>
      <c r="K14" s="69"/>
      <c r="L14" s="65"/>
      <c r="M14" s="127"/>
      <c r="N14" s="69"/>
      <c r="O14" s="65"/>
      <c r="P14" s="188">
        <v>120000</v>
      </c>
      <c r="Q14" s="265">
        <v>120000</v>
      </c>
      <c r="R14" s="189">
        <v>60000</v>
      </c>
      <c r="S14" s="190">
        <v>30000</v>
      </c>
      <c r="T14" s="190">
        <v>0</v>
      </c>
    </row>
    <row r="15" spans="1:20" s="7" customFormat="1" ht="12">
      <c r="A15" s="46">
        <v>7944</v>
      </c>
      <c r="B15" s="5">
        <v>8</v>
      </c>
      <c r="C15" s="20" t="s">
        <v>113</v>
      </c>
      <c r="D15" s="140"/>
      <c r="E15" s="126"/>
      <c r="F15" s="126"/>
      <c r="G15" s="126"/>
      <c r="H15" s="126"/>
      <c r="I15" s="126"/>
      <c r="J15" s="70"/>
      <c r="K15" s="70"/>
      <c r="L15" s="126"/>
      <c r="M15" s="126"/>
      <c r="N15" s="70"/>
      <c r="O15" s="126"/>
      <c r="P15" s="188">
        <v>677900</v>
      </c>
      <c r="Q15" s="265">
        <v>697900</v>
      </c>
      <c r="R15" s="189">
        <v>0</v>
      </c>
      <c r="S15" s="190">
        <v>20000</v>
      </c>
      <c r="T15" s="190">
        <v>20000</v>
      </c>
    </row>
    <row r="16" spans="1:20" s="7" customFormat="1" ht="12">
      <c r="A16" s="46">
        <v>7970</v>
      </c>
      <c r="B16" s="5">
        <v>9</v>
      </c>
      <c r="C16" s="20" t="s">
        <v>130</v>
      </c>
      <c r="D16" s="235"/>
      <c r="E16" s="236"/>
      <c r="F16" s="140"/>
      <c r="G16" s="237"/>
      <c r="H16" s="126"/>
      <c r="I16" s="235"/>
      <c r="J16" s="15"/>
      <c r="K16" s="62"/>
      <c r="L16" s="238"/>
      <c r="M16" s="238"/>
      <c r="N16" s="15"/>
      <c r="O16" s="235"/>
      <c r="P16" s="188">
        <v>42000</v>
      </c>
      <c r="Q16" s="265">
        <v>15000</v>
      </c>
      <c r="R16" s="189">
        <v>150000</v>
      </c>
      <c r="S16" s="185">
        <v>100000</v>
      </c>
      <c r="T16" s="185">
        <v>80000</v>
      </c>
    </row>
    <row r="17" spans="1:20" s="7" customFormat="1" ht="12">
      <c r="A17" s="46">
        <v>7971</v>
      </c>
      <c r="B17" s="5">
        <v>10</v>
      </c>
      <c r="C17" s="20" t="s">
        <v>131</v>
      </c>
      <c r="D17" s="235"/>
      <c r="E17" s="236"/>
      <c r="F17" s="140"/>
      <c r="G17" s="237"/>
      <c r="H17" s="126"/>
      <c r="I17" s="235"/>
      <c r="J17" s="15"/>
      <c r="K17" s="62"/>
      <c r="L17" s="238"/>
      <c r="M17" s="238"/>
      <c r="N17" s="15"/>
      <c r="O17" s="235"/>
      <c r="P17" s="188">
        <v>10000</v>
      </c>
      <c r="Q17" s="265">
        <v>0</v>
      </c>
      <c r="R17" s="189">
        <v>10000</v>
      </c>
      <c r="S17" s="185">
        <v>10000</v>
      </c>
      <c r="T17" s="185">
        <v>10000</v>
      </c>
    </row>
    <row r="18" spans="1:20" s="7" customFormat="1" ht="12">
      <c r="A18" s="46">
        <v>7911</v>
      </c>
      <c r="B18" s="5">
        <v>11</v>
      </c>
      <c r="C18" s="20" t="s">
        <v>80</v>
      </c>
      <c r="D18" s="51">
        <v>20000000</v>
      </c>
      <c r="E18" s="48">
        <f>D18/239.64</f>
        <v>83458.52111500585</v>
      </c>
      <c r="F18" s="64">
        <v>5000000</v>
      </c>
      <c r="G18" s="88">
        <f>F18/239.64</f>
        <v>20864.63027875146</v>
      </c>
      <c r="H18" s="69"/>
      <c r="I18" s="51"/>
      <c r="J18" s="53">
        <v>10000000</v>
      </c>
      <c r="K18" s="87">
        <f>J18/239.64</f>
        <v>41729.26055750292</v>
      </c>
      <c r="L18" s="71"/>
      <c r="M18" s="54"/>
      <c r="N18" s="53">
        <f>J18</f>
        <v>10000000</v>
      </c>
      <c r="O18" s="55">
        <f>J18*100/F18</f>
        <v>200</v>
      </c>
      <c r="P18" s="188">
        <v>18500</v>
      </c>
      <c r="Q18" s="265">
        <v>199380</v>
      </c>
      <c r="R18" s="189">
        <v>0</v>
      </c>
      <c r="S18" s="185">
        <v>0</v>
      </c>
      <c r="T18" s="185">
        <v>0</v>
      </c>
    </row>
    <row r="19" spans="1:20" s="7" customFormat="1" ht="12">
      <c r="A19" s="45">
        <v>7673</v>
      </c>
      <c r="B19" s="5">
        <v>12</v>
      </c>
      <c r="C19" s="16" t="s">
        <v>106</v>
      </c>
      <c r="D19" s="51"/>
      <c r="E19" s="48">
        <v>0</v>
      </c>
      <c r="F19" s="64"/>
      <c r="G19" s="63"/>
      <c r="H19" s="69"/>
      <c r="I19" s="51"/>
      <c r="J19" s="51">
        <v>8000000</v>
      </c>
      <c r="K19" s="53">
        <f>J19/239.64</f>
        <v>33383.40844600234</v>
      </c>
      <c r="L19" s="71"/>
      <c r="M19" s="27"/>
      <c r="N19" s="48">
        <f>J19</f>
        <v>8000000</v>
      </c>
      <c r="O19" s="55"/>
      <c r="P19" s="186">
        <v>78000</v>
      </c>
      <c r="Q19" s="263">
        <v>120000</v>
      </c>
      <c r="R19" s="187">
        <v>80000</v>
      </c>
      <c r="S19" s="185">
        <v>100000</v>
      </c>
      <c r="T19" s="185">
        <v>50000</v>
      </c>
    </row>
    <row r="20" spans="1:20" s="7" customFormat="1" ht="12">
      <c r="A20" s="45">
        <v>7340</v>
      </c>
      <c r="B20" s="5">
        <v>13</v>
      </c>
      <c r="C20" s="19" t="s">
        <v>47</v>
      </c>
      <c r="D20" s="48">
        <v>2500000</v>
      </c>
      <c r="E20" s="48">
        <f>D20/239.64</f>
        <v>10432.31513937573</v>
      </c>
      <c r="F20" s="63">
        <v>1500000</v>
      </c>
      <c r="G20" s="63">
        <f>F20/239.64</f>
        <v>6259.389083625439</v>
      </c>
      <c r="H20" s="88"/>
      <c r="I20" s="48"/>
      <c r="J20" s="48">
        <v>3000000</v>
      </c>
      <c r="K20" s="53">
        <f>J20/239.64</f>
        <v>12518.778167250877</v>
      </c>
      <c r="L20" s="50"/>
      <c r="M20" s="57"/>
      <c r="N20" s="48">
        <f>J20</f>
        <v>3000000</v>
      </c>
      <c r="O20" s="55">
        <f>J20*100/F20</f>
        <v>200</v>
      </c>
      <c r="P20" s="186">
        <v>3000</v>
      </c>
      <c r="Q20" s="263">
        <v>0</v>
      </c>
      <c r="R20" s="187">
        <v>10000</v>
      </c>
      <c r="S20" s="185">
        <v>50000</v>
      </c>
      <c r="T20" s="185">
        <v>60000</v>
      </c>
    </row>
    <row r="21" spans="1:20" s="7" customFormat="1" ht="12">
      <c r="A21" s="46">
        <v>7621</v>
      </c>
      <c r="B21" s="5">
        <v>14</v>
      </c>
      <c r="C21" s="20" t="s">
        <v>70</v>
      </c>
      <c r="D21" s="51">
        <v>7500000</v>
      </c>
      <c r="E21" s="48">
        <f>D21/239.64</f>
        <v>31296.945418127194</v>
      </c>
      <c r="F21" s="64"/>
      <c r="G21" s="88">
        <f>F21/239.64</f>
        <v>0</v>
      </c>
      <c r="H21" s="69"/>
      <c r="I21" s="51"/>
      <c r="J21" s="53">
        <v>5000000</v>
      </c>
      <c r="K21" s="87">
        <f>J21/239.64</f>
        <v>20864.63027875146</v>
      </c>
      <c r="L21" s="71"/>
      <c r="M21" s="54"/>
      <c r="N21" s="53">
        <f>J21</f>
        <v>5000000</v>
      </c>
      <c r="O21" s="55">
        <v>0</v>
      </c>
      <c r="P21" s="188">
        <v>50000</v>
      </c>
      <c r="Q21" s="265">
        <v>72000</v>
      </c>
      <c r="R21" s="189">
        <v>10000</v>
      </c>
      <c r="S21" s="185">
        <v>0</v>
      </c>
      <c r="T21" s="185">
        <v>0</v>
      </c>
    </row>
    <row r="22" spans="1:20" s="7" customFormat="1" ht="12">
      <c r="A22" s="46">
        <v>7622</v>
      </c>
      <c r="B22" s="5">
        <v>15</v>
      </c>
      <c r="C22" s="20" t="s">
        <v>84</v>
      </c>
      <c r="D22" s="51">
        <v>100000000</v>
      </c>
      <c r="E22" s="48">
        <f>D22/239.64</f>
        <v>417292.6055750292</v>
      </c>
      <c r="F22" s="64"/>
      <c r="G22" s="88">
        <f>F22/239.64</f>
        <v>0</v>
      </c>
      <c r="H22" s="69"/>
      <c r="I22" s="51"/>
      <c r="J22" s="53">
        <v>20000000</v>
      </c>
      <c r="K22" s="87">
        <f>J22/239.64</f>
        <v>83458.52111500585</v>
      </c>
      <c r="L22" s="71"/>
      <c r="M22" s="54"/>
      <c r="N22" s="53">
        <f>J22</f>
        <v>20000000</v>
      </c>
      <c r="O22" s="55">
        <v>0</v>
      </c>
      <c r="P22" s="188">
        <v>37000</v>
      </c>
      <c r="Q22" s="266">
        <v>86965</v>
      </c>
      <c r="R22" s="189">
        <v>0</v>
      </c>
      <c r="S22" s="185">
        <v>0</v>
      </c>
      <c r="T22" s="185">
        <v>0</v>
      </c>
    </row>
    <row r="23" spans="1:20" s="7" customFormat="1" ht="12">
      <c r="A23" s="46">
        <v>7945</v>
      </c>
      <c r="B23" s="5">
        <v>16</v>
      </c>
      <c r="C23" s="20" t="s">
        <v>92</v>
      </c>
      <c r="D23" s="51"/>
      <c r="E23" s="48"/>
      <c r="F23" s="64"/>
      <c r="G23" s="88"/>
      <c r="H23" s="69"/>
      <c r="I23" s="51"/>
      <c r="J23" s="53"/>
      <c r="K23" s="87"/>
      <c r="L23" s="71"/>
      <c r="M23" s="54"/>
      <c r="N23" s="53"/>
      <c r="O23" s="55"/>
      <c r="P23" s="188">
        <v>75000</v>
      </c>
      <c r="Q23" s="266">
        <v>50000</v>
      </c>
      <c r="R23" s="189">
        <v>2000000</v>
      </c>
      <c r="S23" s="185">
        <v>2500000</v>
      </c>
      <c r="T23" s="185">
        <v>150000</v>
      </c>
    </row>
    <row r="24" spans="1:20" s="7" customFormat="1" ht="12">
      <c r="A24" s="45">
        <v>7840</v>
      </c>
      <c r="B24" s="5">
        <v>17</v>
      </c>
      <c r="C24" s="19" t="s">
        <v>8</v>
      </c>
      <c r="D24" s="48">
        <v>1000000</v>
      </c>
      <c r="E24" s="48">
        <f>D24/239.64</f>
        <v>4172.926055750292</v>
      </c>
      <c r="F24" s="63">
        <v>1100000</v>
      </c>
      <c r="G24" s="88">
        <f>F24/239.64</f>
        <v>4590.218661325322</v>
      </c>
      <c r="H24" s="88"/>
      <c r="I24" s="48"/>
      <c r="J24" s="89">
        <v>2500000</v>
      </c>
      <c r="K24" s="87">
        <f>J24/239.64</f>
        <v>10432.31513937573</v>
      </c>
      <c r="L24" s="50"/>
      <c r="M24" s="57"/>
      <c r="N24" s="89">
        <f>J24</f>
        <v>2500000</v>
      </c>
      <c r="O24" s="98">
        <f>J24*100/F24</f>
        <v>227.27272727272728</v>
      </c>
      <c r="P24" s="186">
        <v>16000</v>
      </c>
      <c r="Q24" s="263">
        <v>16000</v>
      </c>
      <c r="R24" s="187">
        <v>16000</v>
      </c>
      <c r="S24" s="185">
        <v>20000</v>
      </c>
      <c r="T24" s="185">
        <v>20000</v>
      </c>
    </row>
    <row r="25" spans="1:20" s="7" customFormat="1" ht="12">
      <c r="A25" s="45">
        <v>7630</v>
      </c>
      <c r="B25" s="5">
        <v>18</v>
      </c>
      <c r="C25" s="19" t="s">
        <v>25</v>
      </c>
      <c r="D25" s="48"/>
      <c r="E25" s="48">
        <f>D25/239.64</f>
        <v>0</v>
      </c>
      <c r="F25" s="63"/>
      <c r="G25" s="88">
        <f>F25/239.64</f>
        <v>0</v>
      </c>
      <c r="H25" s="88"/>
      <c r="I25" s="48"/>
      <c r="J25" s="89">
        <v>2500000</v>
      </c>
      <c r="K25" s="87">
        <f>J25/239.64</f>
        <v>10432.31513937573</v>
      </c>
      <c r="L25" s="50"/>
      <c r="M25" s="57"/>
      <c r="N25" s="89">
        <f>J25</f>
        <v>2500000</v>
      </c>
      <c r="O25" s="98">
        <v>0</v>
      </c>
      <c r="P25" s="186">
        <v>10000</v>
      </c>
      <c r="Q25" s="263">
        <v>0</v>
      </c>
      <c r="R25" s="187">
        <v>15000</v>
      </c>
      <c r="S25" s="185">
        <v>15000</v>
      </c>
      <c r="T25" s="185">
        <v>0</v>
      </c>
    </row>
    <row r="26" spans="1:20" s="7" customFormat="1" ht="12">
      <c r="A26" s="45">
        <v>7841</v>
      </c>
      <c r="B26" s="5">
        <v>19</v>
      </c>
      <c r="C26" s="19" t="s">
        <v>28</v>
      </c>
      <c r="D26" s="48">
        <v>25000000</v>
      </c>
      <c r="E26" s="48">
        <f>D26/239.64</f>
        <v>104323.1513937573</v>
      </c>
      <c r="F26" s="63">
        <v>30000000</v>
      </c>
      <c r="G26" s="88">
        <f>F26/239.64</f>
        <v>125187.78167250878</v>
      </c>
      <c r="H26" s="88"/>
      <c r="I26" s="48"/>
      <c r="J26" s="53">
        <v>16000000</v>
      </c>
      <c r="K26" s="87">
        <f>J26/239.64</f>
        <v>66766.81689200467</v>
      </c>
      <c r="L26" s="71"/>
      <c r="M26" s="54"/>
      <c r="N26" s="89">
        <f>J26</f>
        <v>16000000</v>
      </c>
      <c r="O26" s="98">
        <f>J26*100/F26</f>
        <v>53.333333333333336</v>
      </c>
      <c r="P26" s="186">
        <v>70000</v>
      </c>
      <c r="Q26" s="263">
        <v>90000</v>
      </c>
      <c r="R26" s="187">
        <v>70000</v>
      </c>
      <c r="S26" s="185">
        <v>100000</v>
      </c>
      <c r="T26" s="185">
        <v>100000</v>
      </c>
    </row>
    <row r="27" spans="1:20" s="7" customFormat="1" ht="12">
      <c r="A27" s="46">
        <v>7304</v>
      </c>
      <c r="B27" s="5">
        <v>20</v>
      </c>
      <c r="C27" s="16" t="s">
        <v>29</v>
      </c>
      <c r="D27" s="51">
        <v>30000000</v>
      </c>
      <c r="E27" s="101">
        <f>D27/239.64</f>
        <v>125187.78167250878</v>
      </c>
      <c r="F27" s="64">
        <v>0</v>
      </c>
      <c r="G27" s="88">
        <f>F27/239.64</f>
        <v>0</v>
      </c>
      <c r="H27" s="69"/>
      <c r="I27" s="51"/>
      <c r="J27" s="53">
        <v>15000000</v>
      </c>
      <c r="K27" s="87">
        <f>J27/239.64</f>
        <v>62593.89083625439</v>
      </c>
      <c r="L27" s="71"/>
      <c r="M27" s="54"/>
      <c r="N27" s="89">
        <f>J27</f>
        <v>15000000</v>
      </c>
      <c r="O27" s="98"/>
      <c r="P27" s="186">
        <v>70000</v>
      </c>
      <c r="Q27" s="263">
        <v>70000</v>
      </c>
      <c r="R27" s="187">
        <v>60000</v>
      </c>
      <c r="S27" s="185">
        <v>60000</v>
      </c>
      <c r="T27" s="185">
        <v>60000</v>
      </c>
    </row>
    <row r="28" spans="1:20" s="26" customFormat="1" ht="12">
      <c r="A28" s="46">
        <v>7650</v>
      </c>
      <c r="B28" s="5">
        <v>21</v>
      </c>
      <c r="C28" s="16" t="s">
        <v>53</v>
      </c>
      <c r="D28" s="56"/>
      <c r="E28" s="48">
        <f>D28/239.64</f>
        <v>0</v>
      </c>
      <c r="F28" s="64"/>
      <c r="G28" s="69">
        <f>F28/239.64</f>
        <v>0</v>
      </c>
      <c r="H28" s="69"/>
      <c r="I28" s="51"/>
      <c r="J28" s="53">
        <v>2000000</v>
      </c>
      <c r="K28" s="87">
        <f>J28/239.64</f>
        <v>8345.852111500584</v>
      </c>
      <c r="L28" s="71"/>
      <c r="M28" s="54"/>
      <c r="N28" s="53">
        <f>J28</f>
        <v>2000000</v>
      </c>
      <c r="O28" s="55">
        <v>0</v>
      </c>
      <c r="P28" s="188">
        <v>0</v>
      </c>
      <c r="Q28" s="265">
        <v>0</v>
      </c>
      <c r="R28" s="189">
        <v>0</v>
      </c>
      <c r="S28" s="185">
        <v>5000</v>
      </c>
      <c r="T28" s="190">
        <v>5000</v>
      </c>
    </row>
    <row r="29" spans="1:20" s="105" customFormat="1" ht="12">
      <c r="A29" s="46">
        <v>7946</v>
      </c>
      <c r="B29" s="5">
        <v>22</v>
      </c>
      <c r="C29" s="131" t="s">
        <v>120</v>
      </c>
      <c r="D29" s="64"/>
      <c r="E29" s="69"/>
      <c r="F29" s="69"/>
      <c r="G29" s="69"/>
      <c r="H29" s="69"/>
      <c r="I29" s="69"/>
      <c r="J29" s="69"/>
      <c r="K29" s="69"/>
      <c r="L29" s="65"/>
      <c r="M29" s="65"/>
      <c r="N29" s="69"/>
      <c r="O29" s="65"/>
      <c r="P29" s="191">
        <v>1030</v>
      </c>
      <c r="Q29" s="267">
        <v>6861</v>
      </c>
      <c r="R29" s="191">
        <v>0</v>
      </c>
      <c r="S29" s="191">
        <v>2000</v>
      </c>
      <c r="T29" s="192">
        <v>0</v>
      </c>
    </row>
    <row r="30" spans="1:20" s="7" customFormat="1" ht="12">
      <c r="A30" s="46">
        <v>7778</v>
      </c>
      <c r="B30" s="5">
        <v>23</v>
      </c>
      <c r="C30" s="16" t="s">
        <v>32</v>
      </c>
      <c r="D30" s="64">
        <v>20000000</v>
      </c>
      <c r="E30" s="69">
        <f>D30/239.64</f>
        <v>83458.52111500585</v>
      </c>
      <c r="F30" s="69">
        <v>7690884.73</v>
      </c>
      <c r="G30" s="69">
        <f>F30/239.64</f>
        <v>32093.493281589053</v>
      </c>
      <c r="H30" s="69"/>
      <c r="I30" s="69"/>
      <c r="J30" s="69">
        <v>12000000</v>
      </c>
      <c r="K30" s="69">
        <f>J30/239.64</f>
        <v>50075.11266900351</v>
      </c>
      <c r="L30" s="65"/>
      <c r="M30" s="65"/>
      <c r="N30" s="69">
        <f>J30</f>
        <v>12000000</v>
      </c>
      <c r="O30" s="65">
        <f>J30*100/F30</f>
        <v>156.02886301482766</v>
      </c>
      <c r="P30" s="188">
        <v>20000</v>
      </c>
      <c r="Q30" s="265">
        <v>22867</v>
      </c>
      <c r="R30" s="189">
        <v>10000</v>
      </c>
      <c r="S30" s="185">
        <v>0</v>
      </c>
      <c r="T30" s="190">
        <v>0</v>
      </c>
    </row>
    <row r="31" spans="1:20" s="7" customFormat="1" ht="12">
      <c r="A31" s="46">
        <v>7972</v>
      </c>
      <c r="B31" s="5">
        <v>24</v>
      </c>
      <c r="C31" s="16" t="s">
        <v>121</v>
      </c>
      <c r="D31" s="64"/>
      <c r="E31" s="69"/>
      <c r="F31" s="69"/>
      <c r="G31" s="69"/>
      <c r="H31" s="69"/>
      <c r="I31" s="69"/>
      <c r="J31" s="69"/>
      <c r="K31" s="69"/>
      <c r="L31" s="65"/>
      <c r="M31" s="65"/>
      <c r="N31" s="69"/>
      <c r="O31" s="65"/>
      <c r="P31" s="188">
        <v>15000</v>
      </c>
      <c r="Q31" s="265">
        <v>15000</v>
      </c>
      <c r="R31" s="189">
        <v>5000</v>
      </c>
      <c r="S31" s="185">
        <v>0</v>
      </c>
      <c r="T31" s="190">
        <v>0</v>
      </c>
    </row>
    <row r="32" spans="1:20" s="7" customFormat="1" ht="12">
      <c r="A32" s="46">
        <v>7787</v>
      </c>
      <c r="B32" s="5">
        <v>25</v>
      </c>
      <c r="C32" s="16" t="s">
        <v>40</v>
      </c>
      <c r="D32" s="64">
        <v>3000000</v>
      </c>
      <c r="E32" s="69">
        <f>D32/239.64</f>
        <v>12518.778167250877</v>
      </c>
      <c r="F32" s="69">
        <v>3000000</v>
      </c>
      <c r="G32" s="69">
        <f>F32/239.64</f>
        <v>12518.778167250877</v>
      </c>
      <c r="H32" s="69"/>
      <c r="I32" s="69"/>
      <c r="J32" s="69">
        <v>5000000</v>
      </c>
      <c r="K32" s="69">
        <f>J32/239.64</f>
        <v>20864.63027875146</v>
      </c>
      <c r="L32" s="65"/>
      <c r="M32" s="65"/>
      <c r="N32" s="69">
        <f>J32</f>
        <v>5000000</v>
      </c>
      <c r="O32" s="65">
        <f>J32*100/F32</f>
        <v>166.66666666666666</v>
      </c>
      <c r="P32" s="188">
        <v>20000</v>
      </c>
      <c r="Q32" s="265">
        <v>20000</v>
      </c>
      <c r="R32" s="189">
        <v>0</v>
      </c>
      <c r="S32" s="185">
        <v>15000</v>
      </c>
      <c r="T32" s="190">
        <v>15000</v>
      </c>
    </row>
    <row r="33" spans="1:20" s="7" customFormat="1" ht="12">
      <c r="A33" s="46">
        <v>7663</v>
      </c>
      <c r="B33" s="5">
        <v>26</v>
      </c>
      <c r="C33" s="16" t="s">
        <v>118</v>
      </c>
      <c r="D33" s="64"/>
      <c r="E33" s="69"/>
      <c r="F33" s="69"/>
      <c r="G33" s="69"/>
      <c r="H33" s="69"/>
      <c r="I33" s="69"/>
      <c r="J33" s="69"/>
      <c r="K33" s="69"/>
      <c r="L33" s="65"/>
      <c r="M33" s="65"/>
      <c r="N33" s="69"/>
      <c r="O33" s="65"/>
      <c r="P33" s="188">
        <v>0</v>
      </c>
      <c r="Q33" s="265">
        <v>0</v>
      </c>
      <c r="R33" s="189">
        <v>10000</v>
      </c>
      <c r="S33" s="185">
        <v>0</v>
      </c>
      <c r="T33" s="190">
        <v>0</v>
      </c>
    </row>
    <row r="34" spans="1:20" s="7" customFormat="1" ht="12">
      <c r="A34" s="46">
        <v>7948</v>
      </c>
      <c r="B34" s="5">
        <v>27</v>
      </c>
      <c r="C34" s="16" t="s">
        <v>61</v>
      </c>
      <c r="D34" s="64"/>
      <c r="E34" s="69"/>
      <c r="F34" s="69"/>
      <c r="G34" s="69"/>
      <c r="H34" s="69"/>
      <c r="I34" s="69"/>
      <c r="J34" s="69"/>
      <c r="K34" s="69"/>
      <c r="L34" s="65"/>
      <c r="M34" s="65"/>
      <c r="N34" s="69"/>
      <c r="O34" s="65"/>
      <c r="P34" s="188">
        <v>0</v>
      </c>
      <c r="Q34" s="265">
        <v>0</v>
      </c>
      <c r="R34" s="189">
        <v>3000</v>
      </c>
      <c r="S34" s="185">
        <v>5000</v>
      </c>
      <c r="T34" s="190">
        <v>0</v>
      </c>
    </row>
    <row r="35" spans="1:20" s="7" customFormat="1" ht="12">
      <c r="A35" s="46">
        <v>7085</v>
      </c>
      <c r="B35" s="5">
        <v>28</v>
      </c>
      <c r="C35" s="16" t="s">
        <v>41</v>
      </c>
      <c r="D35" s="64"/>
      <c r="E35" s="69"/>
      <c r="F35" s="69"/>
      <c r="G35" s="69"/>
      <c r="H35" s="69"/>
      <c r="I35" s="69"/>
      <c r="J35" s="69">
        <v>1000000</v>
      </c>
      <c r="K35" s="69">
        <f>J35/239.64</f>
        <v>4172.926055750292</v>
      </c>
      <c r="L35" s="65"/>
      <c r="M35" s="65"/>
      <c r="N35" s="69">
        <f>J35</f>
        <v>1000000</v>
      </c>
      <c r="O35" s="65">
        <v>0</v>
      </c>
      <c r="P35" s="188">
        <v>5000</v>
      </c>
      <c r="Q35" s="265">
        <v>5000</v>
      </c>
      <c r="R35" s="189">
        <v>5000</v>
      </c>
      <c r="S35" s="185">
        <v>5000</v>
      </c>
      <c r="T35" s="190">
        <v>3000</v>
      </c>
    </row>
    <row r="36" spans="1:20" s="7" customFormat="1" ht="12">
      <c r="A36" s="46">
        <v>7301</v>
      </c>
      <c r="B36" s="5">
        <v>29</v>
      </c>
      <c r="C36" s="16" t="s">
        <v>35</v>
      </c>
      <c r="D36" s="64">
        <v>15000000</v>
      </c>
      <c r="E36" s="69">
        <f>D36/239.64</f>
        <v>62593.89083625439</v>
      </c>
      <c r="F36" s="69">
        <v>9000000</v>
      </c>
      <c r="G36" s="69">
        <f>F36/239.64</f>
        <v>37556.33450175263</v>
      </c>
      <c r="H36" s="69"/>
      <c r="I36" s="69"/>
      <c r="J36" s="69">
        <v>10000000</v>
      </c>
      <c r="K36" s="69">
        <f>J36/239.64</f>
        <v>41729.26055750292</v>
      </c>
      <c r="L36" s="65"/>
      <c r="M36" s="65"/>
      <c r="N36" s="69">
        <f>J36</f>
        <v>10000000</v>
      </c>
      <c r="O36" s="65">
        <f>J36*100/F36</f>
        <v>111.11111111111111</v>
      </c>
      <c r="P36" s="188">
        <v>30000</v>
      </c>
      <c r="Q36" s="265">
        <v>48000</v>
      </c>
      <c r="R36" s="189">
        <v>15000</v>
      </c>
      <c r="S36" s="185">
        <v>10000</v>
      </c>
      <c r="T36" s="190">
        <v>10000</v>
      </c>
    </row>
    <row r="37" spans="1:20" s="103" customFormat="1" ht="12">
      <c r="A37" s="46">
        <v>7949</v>
      </c>
      <c r="B37" s="5">
        <v>30</v>
      </c>
      <c r="C37" s="131" t="s">
        <v>62</v>
      </c>
      <c r="D37" s="64"/>
      <c r="E37" s="69"/>
      <c r="F37" s="69"/>
      <c r="G37" s="69"/>
      <c r="H37" s="69"/>
      <c r="I37" s="69"/>
      <c r="J37" s="69"/>
      <c r="K37" s="69"/>
      <c r="L37" s="65"/>
      <c r="M37" s="65"/>
      <c r="N37" s="69"/>
      <c r="O37" s="65"/>
      <c r="P37" s="191">
        <v>3000</v>
      </c>
      <c r="Q37" s="267">
        <v>3000</v>
      </c>
      <c r="R37" s="193">
        <v>3000</v>
      </c>
      <c r="S37" s="185">
        <v>3000</v>
      </c>
      <c r="T37" s="190">
        <v>0</v>
      </c>
    </row>
    <row r="38" spans="1:20" s="7" customFormat="1" ht="12">
      <c r="A38" s="46">
        <v>7087</v>
      </c>
      <c r="B38" s="5">
        <v>31</v>
      </c>
      <c r="C38" s="16" t="s">
        <v>37</v>
      </c>
      <c r="D38" s="64">
        <v>10000000</v>
      </c>
      <c r="E38" s="69">
        <f>D38/239.64</f>
        <v>41729.26055750292</v>
      </c>
      <c r="F38" s="69"/>
      <c r="G38" s="69">
        <f>F38/239.64</f>
        <v>0</v>
      </c>
      <c r="H38" s="69"/>
      <c r="I38" s="69"/>
      <c r="J38" s="69">
        <v>3000000</v>
      </c>
      <c r="K38" s="69">
        <f>J38/239.64</f>
        <v>12518.778167250877</v>
      </c>
      <c r="L38" s="65"/>
      <c r="M38" s="65"/>
      <c r="N38" s="69">
        <f>J38</f>
        <v>3000000</v>
      </c>
      <c r="O38" s="65">
        <v>0</v>
      </c>
      <c r="P38" s="188">
        <v>10000</v>
      </c>
      <c r="Q38" s="265">
        <v>10000</v>
      </c>
      <c r="R38" s="189">
        <v>20000</v>
      </c>
      <c r="S38" s="185">
        <v>5000</v>
      </c>
      <c r="T38" s="190">
        <v>5000</v>
      </c>
    </row>
    <row r="39" spans="1:20" s="7" customFormat="1" ht="12">
      <c r="A39" s="46">
        <v>7314</v>
      </c>
      <c r="B39" s="5">
        <v>32</v>
      </c>
      <c r="C39" s="16" t="s">
        <v>30</v>
      </c>
      <c r="D39" s="56">
        <v>16000000</v>
      </c>
      <c r="E39" s="48">
        <f>D39/239.64</f>
        <v>66766.81689200467</v>
      </c>
      <c r="F39" s="64">
        <v>8000000</v>
      </c>
      <c r="G39" s="88">
        <f>F39/239.64</f>
        <v>33383.40844600234</v>
      </c>
      <c r="H39" s="69"/>
      <c r="I39" s="51"/>
      <c r="J39" s="53">
        <v>6000000</v>
      </c>
      <c r="K39" s="87">
        <f>J39/239.64</f>
        <v>25037.556334501754</v>
      </c>
      <c r="L39" s="71"/>
      <c r="M39" s="54"/>
      <c r="N39" s="53">
        <f>J39</f>
        <v>6000000</v>
      </c>
      <c r="O39" s="55">
        <f>J39*100/F39</f>
        <v>75</v>
      </c>
      <c r="P39" s="188">
        <v>0</v>
      </c>
      <c r="Q39" s="265">
        <v>0</v>
      </c>
      <c r="R39" s="189">
        <v>30000</v>
      </c>
      <c r="S39" s="190">
        <v>10000</v>
      </c>
      <c r="T39" s="185">
        <v>10000</v>
      </c>
    </row>
    <row r="40" spans="1:20" s="7" customFormat="1" ht="12">
      <c r="A40" s="46">
        <v>7950</v>
      </c>
      <c r="B40" s="5">
        <v>33</v>
      </c>
      <c r="C40" s="74" t="s">
        <v>52</v>
      </c>
      <c r="D40" s="51"/>
      <c r="E40" s="48"/>
      <c r="F40" s="64"/>
      <c r="G40" s="88"/>
      <c r="H40" s="69"/>
      <c r="I40" s="48"/>
      <c r="J40" s="53"/>
      <c r="K40" s="87"/>
      <c r="L40" s="73"/>
      <c r="M40" s="59"/>
      <c r="N40" s="53"/>
      <c r="O40" s="55"/>
      <c r="P40" s="189">
        <v>100000</v>
      </c>
      <c r="Q40" s="265">
        <v>140000</v>
      </c>
      <c r="R40" s="189">
        <v>100000</v>
      </c>
      <c r="S40" s="190">
        <v>100000</v>
      </c>
      <c r="T40" s="185">
        <v>150000</v>
      </c>
    </row>
    <row r="41" spans="1:20" s="7" customFormat="1" ht="12">
      <c r="A41" s="46">
        <v>7951</v>
      </c>
      <c r="B41" s="5">
        <v>34</v>
      </c>
      <c r="C41" s="74" t="s">
        <v>85</v>
      </c>
      <c r="D41" s="51"/>
      <c r="E41" s="48"/>
      <c r="F41" s="64"/>
      <c r="G41" s="88"/>
      <c r="H41" s="69"/>
      <c r="I41" s="48"/>
      <c r="J41" s="53"/>
      <c r="K41" s="87"/>
      <c r="L41" s="73"/>
      <c r="M41" s="59"/>
      <c r="N41" s="53"/>
      <c r="O41" s="55"/>
      <c r="P41" s="192">
        <v>40000</v>
      </c>
      <c r="Q41" s="267">
        <v>0</v>
      </c>
      <c r="R41" s="189">
        <v>10000</v>
      </c>
      <c r="S41" s="190">
        <v>10000</v>
      </c>
      <c r="T41" s="185">
        <v>0</v>
      </c>
    </row>
    <row r="42" spans="1:20" s="7" customFormat="1" ht="12">
      <c r="A42" s="46">
        <v>7345</v>
      </c>
      <c r="B42" s="5">
        <v>35</v>
      </c>
      <c r="C42" s="16" t="s">
        <v>119</v>
      </c>
      <c r="D42" s="51">
        <v>18000000</v>
      </c>
      <c r="E42" s="48">
        <f aca="true" t="shared" si="0" ref="E42:E50">D42/239.64</f>
        <v>75112.66900350526</v>
      </c>
      <c r="F42" s="64">
        <v>5000000</v>
      </c>
      <c r="G42" s="88">
        <f aca="true" t="shared" si="1" ref="G42:G50">F42/239.64</f>
        <v>20864.63027875146</v>
      </c>
      <c r="H42" s="69"/>
      <c r="I42" s="51"/>
      <c r="J42" s="53">
        <v>13000000</v>
      </c>
      <c r="K42" s="87">
        <f aca="true" t="shared" si="2" ref="K42:K50">J42/239.64</f>
        <v>54248.0387247538</v>
      </c>
      <c r="L42" s="71"/>
      <c r="M42" s="54"/>
      <c r="N42" s="53">
        <f aca="true" t="shared" si="3" ref="N42:N50">J42</f>
        <v>13000000</v>
      </c>
      <c r="O42" s="55">
        <f>J42*100/F42</f>
        <v>260</v>
      </c>
      <c r="P42" s="188">
        <v>40000</v>
      </c>
      <c r="Q42" s="265">
        <v>49500</v>
      </c>
      <c r="R42" s="189">
        <v>40000</v>
      </c>
      <c r="S42" s="190">
        <v>30000</v>
      </c>
      <c r="T42" s="185">
        <v>30000</v>
      </c>
    </row>
    <row r="43" spans="1:20" s="7" customFormat="1" ht="12">
      <c r="A43" s="45">
        <v>7973</v>
      </c>
      <c r="B43" s="5">
        <v>36</v>
      </c>
      <c r="C43" s="16" t="s">
        <v>122</v>
      </c>
      <c r="D43" s="51"/>
      <c r="E43" s="48"/>
      <c r="F43" s="64"/>
      <c r="G43" s="63"/>
      <c r="H43" s="69"/>
      <c r="I43" s="51"/>
      <c r="J43" s="53"/>
      <c r="K43" s="53"/>
      <c r="L43" s="71"/>
      <c r="M43" s="57"/>
      <c r="N43" s="89"/>
      <c r="O43" s="55"/>
      <c r="P43" s="186">
        <v>50000</v>
      </c>
      <c r="Q43" s="263">
        <v>50000</v>
      </c>
      <c r="R43" s="187">
        <v>150000</v>
      </c>
      <c r="S43" s="190">
        <v>50000</v>
      </c>
      <c r="T43" s="185">
        <v>0</v>
      </c>
    </row>
    <row r="44" spans="1:20" s="7" customFormat="1" ht="12">
      <c r="A44" s="45">
        <v>7312</v>
      </c>
      <c r="B44" s="5">
        <v>37</v>
      </c>
      <c r="C44" s="16" t="s">
        <v>55</v>
      </c>
      <c r="D44" s="51"/>
      <c r="E44" s="48">
        <f t="shared" si="0"/>
        <v>0</v>
      </c>
      <c r="F44" s="64"/>
      <c r="G44" s="63">
        <f t="shared" si="1"/>
        <v>0</v>
      </c>
      <c r="H44" s="69"/>
      <c r="I44" s="51"/>
      <c r="J44" s="51">
        <v>6000000</v>
      </c>
      <c r="K44" s="53">
        <f t="shared" si="2"/>
        <v>25037.556334501754</v>
      </c>
      <c r="L44" s="71"/>
      <c r="M44" s="27"/>
      <c r="N44" s="48">
        <f t="shared" si="3"/>
        <v>6000000</v>
      </c>
      <c r="O44" s="55">
        <v>0</v>
      </c>
      <c r="P44" s="186">
        <v>45000</v>
      </c>
      <c r="Q44" s="263">
        <v>15000</v>
      </c>
      <c r="R44" s="187">
        <v>20000</v>
      </c>
      <c r="S44" s="190">
        <v>50000</v>
      </c>
      <c r="T44" s="185"/>
    </row>
    <row r="45" spans="1:20" s="7" customFormat="1" ht="12">
      <c r="A45" s="46">
        <v>7360</v>
      </c>
      <c r="B45" s="5">
        <v>38</v>
      </c>
      <c r="C45" s="16" t="s">
        <v>44</v>
      </c>
      <c r="D45" s="51">
        <v>80000000</v>
      </c>
      <c r="E45" s="48">
        <f t="shared" si="0"/>
        <v>333834.0844600234</v>
      </c>
      <c r="F45" s="64">
        <v>3800000</v>
      </c>
      <c r="G45" s="88">
        <f t="shared" si="1"/>
        <v>15857.119011851111</v>
      </c>
      <c r="H45" s="69"/>
      <c r="I45" s="51"/>
      <c r="J45" s="53">
        <v>60000000</v>
      </c>
      <c r="K45" s="87">
        <f t="shared" si="2"/>
        <v>250375.56334501755</v>
      </c>
      <c r="L45" s="71"/>
      <c r="M45" s="54"/>
      <c r="N45" s="53">
        <f t="shared" si="3"/>
        <v>60000000</v>
      </c>
      <c r="O45" s="55">
        <f>J45*100/F45</f>
        <v>1578.9473684210527</v>
      </c>
      <c r="P45" s="188">
        <v>65000</v>
      </c>
      <c r="Q45" s="265">
        <v>65000</v>
      </c>
      <c r="R45" s="189">
        <v>50000</v>
      </c>
      <c r="S45" s="190">
        <v>0</v>
      </c>
      <c r="T45" s="185">
        <v>0</v>
      </c>
    </row>
    <row r="46" spans="1:20" s="7" customFormat="1" ht="12">
      <c r="A46" s="46">
        <v>7765</v>
      </c>
      <c r="B46" s="5">
        <v>39</v>
      </c>
      <c r="C46" s="11" t="s">
        <v>31</v>
      </c>
      <c r="D46" s="51">
        <v>70000000</v>
      </c>
      <c r="E46" s="48">
        <f t="shared" si="0"/>
        <v>292104.82390252047</v>
      </c>
      <c r="F46" s="64">
        <v>3300000</v>
      </c>
      <c r="G46" s="88">
        <f t="shared" si="1"/>
        <v>13770.655983975965</v>
      </c>
      <c r="H46" s="69"/>
      <c r="I46" s="51"/>
      <c r="J46" s="53">
        <v>40000000</v>
      </c>
      <c r="K46" s="87">
        <f t="shared" si="2"/>
        <v>166917.0422300117</v>
      </c>
      <c r="L46" s="71"/>
      <c r="M46" s="54"/>
      <c r="N46" s="53">
        <f t="shared" si="3"/>
        <v>40000000</v>
      </c>
      <c r="O46" s="55">
        <f>J46*100/F46</f>
        <v>1212.121212121212</v>
      </c>
      <c r="P46" s="188">
        <v>125000</v>
      </c>
      <c r="Q46" s="265">
        <v>125000</v>
      </c>
      <c r="R46" s="189">
        <v>0</v>
      </c>
      <c r="S46" s="190">
        <v>0</v>
      </c>
      <c r="T46" s="185">
        <v>0</v>
      </c>
    </row>
    <row r="47" spans="1:20" s="7" customFormat="1" ht="12">
      <c r="A47" s="46">
        <v>7974</v>
      </c>
      <c r="B47" s="5">
        <v>40</v>
      </c>
      <c r="C47" s="11" t="s">
        <v>123</v>
      </c>
      <c r="D47" s="51"/>
      <c r="E47" s="48"/>
      <c r="F47" s="64"/>
      <c r="G47" s="88"/>
      <c r="H47" s="69"/>
      <c r="I47" s="51"/>
      <c r="J47" s="53"/>
      <c r="K47" s="87"/>
      <c r="L47" s="71"/>
      <c r="M47" s="54"/>
      <c r="N47" s="53"/>
      <c r="O47" s="55"/>
      <c r="P47" s="188">
        <v>1037951</v>
      </c>
      <c r="Q47" s="265">
        <v>1007951</v>
      </c>
      <c r="R47" s="189">
        <v>50000</v>
      </c>
      <c r="S47" s="190">
        <v>0</v>
      </c>
      <c r="T47" s="185">
        <v>0</v>
      </c>
    </row>
    <row r="48" spans="1:20" s="7" customFormat="1" ht="12">
      <c r="A48" s="46">
        <v>7341</v>
      </c>
      <c r="B48" s="5">
        <v>41</v>
      </c>
      <c r="C48" s="19" t="s">
        <v>13</v>
      </c>
      <c r="D48" s="51">
        <v>10000000</v>
      </c>
      <c r="E48" s="48">
        <f t="shared" si="0"/>
        <v>41729.26055750292</v>
      </c>
      <c r="F48" s="64">
        <v>0</v>
      </c>
      <c r="G48" s="88">
        <f t="shared" si="1"/>
        <v>0</v>
      </c>
      <c r="H48" s="69"/>
      <c r="I48" s="51"/>
      <c r="J48" s="53">
        <v>10000000</v>
      </c>
      <c r="K48" s="87">
        <f t="shared" si="2"/>
        <v>41729.26055750292</v>
      </c>
      <c r="L48" s="73"/>
      <c r="M48" s="59"/>
      <c r="N48" s="53">
        <f t="shared" si="3"/>
        <v>10000000</v>
      </c>
      <c r="O48" s="55">
        <v>0</v>
      </c>
      <c r="P48" s="188">
        <v>47000</v>
      </c>
      <c r="Q48" s="265">
        <v>50000</v>
      </c>
      <c r="R48" s="189">
        <v>0</v>
      </c>
      <c r="S48" s="190">
        <v>0</v>
      </c>
      <c r="T48" s="185">
        <v>0</v>
      </c>
    </row>
    <row r="49" spans="1:20" s="7" customFormat="1" ht="12">
      <c r="A49" s="45">
        <v>7767</v>
      </c>
      <c r="B49" s="5">
        <v>42</v>
      </c>
      <c r="C49" s="20" t="s">
        <v>69</v>
      </c>
      <c r="D49" s="51">
        <v>10000000</v>
      </c>
      <c r="E49" s="48">
        <f t="shared" si="0"/>
        <v>41729.26055750292</v>
      </c>
      <c r="F49" s="63">
        <v>30000000</v>
      </c>
      <c r="G49" s="69">
        <f t="shared" si="1"/>
        <v>125187.78167250878</v>
      </c>
      <c r="H49" s="88">
        <v>1063000</v>
      </c>
      <c r="I49" s="48">
        <f>H49/239.64</f>
        <v>4435.820397262561</v>
      </c>
      <c r="J49" s="89">
        <v>50000000</v>
      </c>
      <c r="K49" s="87">
        <f t="shared" si="2"/>
        <v>208646.3027875146</v>
      </c>
      <c r="L49" s="50"/>
      <c r="M49" s="54"/>
      <c r="N49" s="53">
        <f t="shared" si="3"/>
        <v>50000000</v>
      </c>
      <c r="O49" s="55">
        <f>J49*100/F49</f>
        <v>166.66666666666666</v>
      </c>
      <c r="P49" s="188">
        <v>47000</v>
      </c>
      <c r="Q49" s="265">
        <v>50000</v>
      </c>
      <c r="R49" s="189">
        <v>0</v>
      </c>
      <c r="S49" s="190">
        <v>0</v>
      </c>
      <c r="T49" s="185">
        <v>0</v>
      </c>
    </row>
    <row r="50" spans="1:20" s="7" customFormat="1" ht="12">
      <c r="A50" s="45">
        <v>7675</v>
      </c>
      <c r="B50" s="5">
        <v>43</v>
      </c>
      <c r="C50" s="20" t="s">
        <v>49</v>
      </c>
      <c r="D50" s="64">
        <v>3500000</v>
      </c>
      <c r="E50" s="69">
        <f t="shared" si="0"/>
        <v>14605.241195126024</v>
      </c>
      <c r="F50" s="69">
        <v>0</v>
      </c>
      <c r="G50" s="69">
        <f t="shared" si="1"/>
        <v>0</v>
      </c>
      <c r="H50" s="69"/>
      <c r="I50" s="69"/>
      <c r="J50" s="69">
        <v>2000000</v>
      </c>
      <c r="K50" s="69">
        <f t="shared" si="2"/>
        <v>8345.852111500584</v>
      </c>
      <c r="L50" s="65"/>
      <c r="M50" s="65"/>
      <c r="N50" s="69">
        <f t="shared" si="3"/>
        <v>2000000</v>
      </c>
      <c r="O50" s="65">
        <v>0</v>
      </c>
      <c r="P50" s="189">
        <v>0</v>
      </c>
      <c r="Q50" s="265">
        <v>0</v>
      </c>
      <c r="R50" s="188">
        <v>0</v>
      </c>
      <c r="S50" s="190">
        <v>0</v>
      </c>
      <c r="T50" s="185">
        <v>0</v>
      </c>
    </row>
    <row r="51" spans="1:20" s="7" customFormat="1" ht="12">
      <c r="A51" s="124">
        <v>7975</v>
      </c>
      <c r="B51" s="5">
        <v>44</v>
      </c>
      <c r="C51" s="29" t="s">
        <v>124</v>
      </c>
      <c r="D51" s="60"/>
      <c r="E51" s="60"/>
      <c r="F51" s="96"/>
      <c r="G51" s="61"/>
      <c r="H51" s="121"/>
      <c r="I51" s="60"/>
      <c r="J51" s="60"/>
      <c r="K51" s="120"/>
      <c r="L51" s="122"/>
      <c r="M51" s="123"/>
      <c r="N51" s="60"/>
      <c r="O51" s="119"/>
      <c r="P51" s="194">
        <v>50000</v>
      </c>
      <c r="Q51" s="269">
        <v>10000</v>
      </c>
      <c r="R51" s="189">
        <v>200000</v>
      </c>
      <c r="S51" s="190">
        <v>150000</v>
      </c>
      <c r="T51" s="185">
        <v>0</v>
      </c>
    </row>
    <row r="52" spans="1:20" s="7" customFormat="1" ht="24">
      <c r="A52" s="46">
        <v>7082</v>
      </c>
      <c r="B52" s="5">
        <v>45</v>
      </c>
      <c r="C52" s="138" t="s">
        <v>97</v>
      </c>
      <c r="D52" s="64">
        <v>15000000</v>
      </c>
      <c r="E52" s="69">
        <f>D52/239.64</f>
        <v>62593.89083625439</v>
      </c>
      <c r="F52" s="69"/>
      <c r="G52" s="69">
        <f>F52/239.64</f>
        <v>0</v>
      </c>
      <c r="H52" s="69"/>
      <c r="I52" s="69"/>
      <c r="J52" s="69">
        <v>5000000</v>
      </c>
      <c r="K52" s="69">
        <f>J52/239.64</f>
        <v>20864.63027875146</v>
      </c>
      <c r="L52" s="130"/>
      <c r="M52" s="130"/>
      <c r="N52" s="69">
        <f>J52</f>
        <v>5000000</v>
      </c>
      <c r="O52" s="65">
        <v>0</v>
      </c>
      <c r="P52" s="189">
        <v>5900</v>
      </c>
      <c r="Q52" s="268">
        <v>39340</v>
      </c>
      <c r="R52" s="195">
        <v>40000</v>
      </c>
      <c r="S52" s="190">
        <v>30000</v>
      </c>
      <c r="T52" s="185">
        <v>30000</v>
      </c>
    </row>
    <row r="53" spans="1:20" s="7" customFormat="1" ht="12">
      <c r="A53" s="46">
        <v>7953</v>
      </c>
      <c r="B53" s="5">
        <v>46</v>
      </c>
      <c r="C53" s="20" t="s">
        <v>96</v>
      </c>
      <c r="D53" s="62"/>
      <c r="E53" s="69"/>
      <c r="F53" s="70"/>
      <c r="G53" s="69"/>
      <c r="H53" s="70"/>
      <c r="I53" s="70"/>
      <c r="J53" s="70"/>
      <c r="K53" s="69"/>
      <c r="L53" s="126"/>
      <c r="M53" s="91"/>
      <c r="N53" s="69"/>
      <c r="O53" s="70"/>
      <c r="P53" s="189">
        <v>40000</v>
      </c>
      <c r="Q53" s="269">
        <v>107238</v>
      </c>
      <c r="R53" s="189">
        <v>0</v>
      </c>
      <c r="S53" s="185">
        <v>0</v>
      </c>
      <c r="T53" s="185">
        <v>0</v>
      </c>
    </row>
    <row r="54" spans="1:20" s="7" customFormat="1" ht="12">
      <c r="A54" s="46">
        <v>7954</v>
      </c>
      <c r="B54" s="5">
        <v>47</v>
      </c>
      <c r="C54" s="16" t="s">
        <v>72</v>
      </c>
      <c r="D54" s="64"/>
      <c r="E54" s="69"/>
      <c r="F54" s="69"/>
      <c r="G54" s="69"/>
      <c r="H54" s="69"/>
      <c r="I54" s="69"/>
      <c r="J54" s="69"/>
      <c r="K54" s="69"/>
      <c r="L54" s="65"/>
      <c r="M54" s="127"/>
      <c r="N54" s="69"/>
      <c r="O54" s="65"/>
      <c r="P54" s="189">
        <v>58000</v>
      </c>
      <c r="Q54" s="269">
        <v>145000</v>
      </c>
      <c r="R54" s="189">
        <v>0</v>
      </c>
      <c r="S54" s="190">
        <v>0</v>
      </c>
      <c r="T54" s="190">
        <v>0</v>
      </c>
    </row>
    <row r="55" spans="1:20" s="257" customFormat="1" ht="12">
      <c r="A55" s="248">
        <v>7775</v>
      </c>
      <c r="B55" s="5">
        <v>48</v>
      </c>
      <c r="C55" s="250" t="s">
        <v>68</v>
      </c>
      <c r="D55" s="251"/>
      <c r="E55" s="252"/>
      <c r="F55" s="252"/>
      <c r="G55" s="252"/>
      <c r="H55" s="252"/>
      <c r="I55" s="252"/>
      <c r="J55" s="252"/>
      <c r="K55" s="252"/>
      <c r="L55" s="253"/>
      <c r="M55" s="254"/>
      <c r="N55" s="252"/>
      <c r="O55" s="253"/>
      <c r="P55" s="255">
        <v>0</v>
      </c>
      <c r="Q55" s="255">
        <v>17000</v>
      </c>
      <c r="R55" s="255">
        <v>20000</v>
      </c>
      <c r="S55" s="256">
        <v>10000</v>
      </c>
      <c r="T55" s="256">
        <v>10000</v>
      </c>
    </row>
    <row r="56" spans="1:20" s="7" customFormat="1" ht="12">
      <c r="A56" s="45">
        <v>7955</v>
      </c>
      <c r="B56" s="249">
        <v>49</v>
      </c>
      <c r="C56" s="11" t="s">
        <v>83</v>
      </c>
      <c r="D56" s="63"/>
      <c r="E56" s="88"/>
      <c r="F56" s="88"/>
      <c r="G56" s="88"/>
      <c r="H56" s="88"/>
      <c r="I56" s="88"/>
      <c r="J56" s="88"/>
      <c r="K56" s="88"/>
      <c r="L56" s="133"/>
      <c r="M56" s="139"/>
      <c r="N56" s="88"/>
      <c r="O56" s="133"/>
      <c r="P56" s="187">
        <v>100000</v>
      </c>
      <c r="Q56" s="255">
        <v>99000</v>
      </c>
      <c r="R56" s="187">
        <v>90000</v>
      </c>
      <c r="S56" s="196">
        <v>15000</v>
      </c>
      <c r="T56" s="196">
        <v>0</v>
      </c>
    </row>
    <row r="57" spans="1:20" s="7" customFormat="1" ht="24" customHeight="1">
      <c r="A57" s="45">
        <v>7658</v>
      </c>
      <c r="B57" s="5">
        <v>50</v>
      </c>
      <c r="C57" s="287" t="s">
        <v>137</v>
      </c>
      <c r="D57" s="63"/>
      <c r="E57" s="88">
        <f>D57/239.64</f>
        <v>0</v>
      </c>
      <c r="F57" s="88"/>
      <c r="G57" s="88">
        <f>F57/239.64</f>
        <v>0</v>
      </c>
      <c r="H57" s="88"/>
      <c r="I57" s="88"/>
      <c r="J57" s="88">
        <v>12000000</v>
      </c>
      <c r="K57" s="88">
        <f>J57/239.64</f>
        <v>50075.11266900351</v>
      </c>
      <c r="L57" s="133"/>
      <c r="M57" s="133"/>
      <c r="N57" s="88">
        <f>J57</f>
        <v>12000000</v>
      </c>
      <c r="O57" s="133">
        <v>0</v>
      </c>
      <c r="P57" s="187">
        <v>300000</v>
      </c>
      <c r="Q57" s="255">
        <v>300000</v>
      </c>
      <c r="R57" s="187">
        <v>300000</v>
      </c>
      <c r="S57" s="196">
        <v>200000</v>
      </c>
      <c r="T57" s="196">
        <v>0</v>
      </c>
    </row>
    <row r="58" spans="1:20" s="7" customFormat="1" ht="12">
      <c r="A58" s="46">
        <v>7659</v>
      </c>
      <c r="B58" s="5">
        <v>51</v>
      </c>
      <c r="C58" s="16" t="s">
        <v>33</v>
      </c>
      <c r="D58" s="64"/>
      <c r="E58" s="69">
        <f>D58/239.64</f>
        <v>0</v>
      </c>
      <c r="F58" s="69"/>
      <c r="G58" s="69">
        <f>F58/239.64</f>
        <v>0</v>
      </c>
      <c r="H58" s="69"/>
      <c r="I58" s="69"/>
      <c r="J58" s="69">
        <v>10000000</v>
      </c>
      <c r="K58" s="69">
        <f>J58/239.64</f>
        <v>41729.26055750292</v>
      </c>
      <c r="L58" s="65"/>
      <c r="M58" s="65"/>
      <c r="N58" s="69">
        <f>J58</f>
        <v>10000000</v>
      </c>
      <c r="O58" s="65">
        <v>0</v>
      </c>
      <c r="P58" s="189">
        <v>42000</v>
      </c>
      <c r="Q58" s="263">
        <v>42000</v>
      </c>
      <c r="R58" s="186">
        <v>0</v>
      </c>
      <c r="S58" s="190">
        <v>0</v>
      </c>
      <c r="T58" s="185">
        <v>0</v>
      </c>
    </row>
    <row r="59" spans="1:20" s="7" customFormat="1" ht="12">
      <c r="A59" s="46">
        <v>7956</v>
      </c>
      <c r="B59" s="5">
        <v>52</v>
      </c>
      <c r="C59" s="16" t="s">
        <v>73</v>
      </c>
      <c r="D59" s="64"/>
      <c r="E59" s="69"/>
      <c r="F59" s="69"/>
      <c r="G59" s="69"/>
      <c r="H59" s="69"/>
      <c r="I59" s="69"/>
      <c r="J59" s="69"/>
      <c r="K59" s="69"/>
      <c r="L59" s="65"/>
      <c r="M59" s="65"/>
      <c r="N59" s="69"/>
      <c r="O59" s="65"/>
      <c r="P59" s="280">
        <v>377300</v>
      </c>
      <c r="Q59" s="270">
        <v>0</v>
      </c>
      <c r="R59" s="189">
        <v>0</v>
      </c>
      <c r="S59" s="190">
        <v>0</v>
      </c>
      <c r="T59" s="185">
        <v>0</v>
      </c>
    </row>
    <row r="60" spans="1:20" s="144" customFormat="1" ht="23.25" customHeight="1">
      <c r="A60" s="46">
        <v>7777</v>
      </c>
      <c r="B60" s="5">
        <v>53</v>
      </c>
      <c r="C60" s="129" t="s">
        <v>60</v>
      </c>
      <c r="D60" s="141"/>
      <c r="E60" s="142"/>
      <c r="F60" s="142"/>
      <c r="G60" s="142"/>
      <c r="H60" s="142"/>
      <c r="I60" s="142"/>
      <c r="J60" s="142"/>
      <c r="K60" s="142"/>
      <c r="L60" s="143"/>
      <c r="M60" s="143"/>
      <c r="N60" s="142"/>
      <c r="O60" s="143"/>
      <c r="P60" s="197">
        <v>0</v>
      </c>
      <c r="Q60" s="281">
        <v>0</v>
      </c>
      <c r="R60" s="198">
        <v>0</v>
      </c>
      <c r="S60" s="199">
        <v>10000</v>
      </c>
      <c r="T60" s="200">
        <v>10000</v>
      </c>
    </row>
    <row r="61" spans="1:20" s="7" customFormat="1" ht="23.25" customHeight="1">
      <c r="A61" s="46">
        <v>7660</v>
      </c>
      <c r="B61" s="5">
        <v>54</v>
      </c>
      <c r="C61" s="129" t="s">
        <v>86</v>
      </c>
      <c r="D61" s="64"/>
      <c r="E61" s="69">
        <f>D61/239.64</f>
        <v>0</v>
      </c>
      <c r="F61" s="69"/>
      <c r="G61" s="69">
        <f>F61/239.64</f>
        <v>0</v>
      </c>
      <c r="H61" s="69"/>
      <c r="I61" s="69"/>
      <c r="J61" s="69">
        <v>6000000</v>
      </c>
      <c r="K61" s="69">
        <f>J61/239.64</f>
        <v>25037.556334501754</v>
      </c>
      <c r="L61" s="65"/>
      <c r="M61" s="65"/>
      <c r="N61" s="69">
        <f>J61</f>
        <v>6000000</v>
      </c>
      <c r="O61" s="65">
        <v>0</v>
      </c>
      <c r="P61" s="189">
        <v>0</v>
      </c>
      <c r="Q61" s="265">
        <v>0</v>
      </c>
      <c r="R61" s="188">
        <v>30000</v>
      </c>
      <c r="S61" s="190">
        <v>20000</v>
      </c>
      <c r="T61" s="185">
        <v>20000</v>
      </c>
    </row>
    <row r="62" spans="1:20" s="7" customFormat="1" ht="12">
      <c r="A62" s="46">
        <v>7320</v>
      </c>
      <c r="B62" s="5">
        <v>55</v>
      </c>
      <c r="C62" s="16" t="s">
        <v>34</v>
      </c>
      <c r="D62" s="51">
        <v>50000000</v>
      </c>
      <c r="E62" s="48">
        <f>D62/239.64</f>
        <v>208646.3027875146</v>
      </c>
      <c r="F62" s="64">
        <v>0</v>
      </c>
      <c r="G62" s="89">
        <f>F62/239.64</f>
        <v>0</v>
      </c>
      <c r="H62" s="58"/>
      <c r="I62" s="52"/>
      <c r="J62" s="56">
        <v>20000000</v>
      </c>
      <c r="K62" s="64">
        <f>J62/239.64</f>
        <v>83458.52111500585</v>
      </c>
      <c r="L62" s="71"/>
      <c r="M62" s="54"/>
      <c r="N62" s="56">
        <f>J62</f>
        <v>20000000</v>
      </c>
      <c r="O62" s="55">
        <v>0</v>
      </c>
      <c r="P62" s="189">
        <v>0</v>
      </c>
      <c r="Q62" s="265">
        <v>0</v>
      </c>
      <c r="R62" s="188">
        <v>0</v>
      </c>
      <c r="S62" s="190">
        <v>20000</v>
      </c>
      <c r="T62" s="185">
        <v>20000</v>
      </c>
    </row>
    <row r="63" spans="1:20" s="7" customFormat="1" ht="12">
      <c r="A63" s="46">
        <v>7083</v>
      </c>
      <c r="B63" s="5">
        <v>56</v>
      </c>
      <c r="C63" s="21" t="s">
        <v>57</v>
      </c>
      <c r="D63" s="51"/>
      <c r="E63" s="48">
        <f>D63/239.64</f>
        <v>0</v>
      </c>
      <c r="F63" s="64"/>
      <c r="G63" s="89">
        <f>F63/239.64</f>
        <v>0</v>
      </c>
      <c r="H63" s="58"/>
      <c r="I63" s="52"/>
      <c r="J63" s="56">
        <v>8000000</v>
      </c>
      <c r="K63" s="64">
        <f>J63/239.64</f>
        <v>33383.40844600234</v>
      </c>
      <c r="L63" s="71"/>
      <c r="M63" s="54"/>
      <c r="N63" s="56">
        <f>J63</f>
        <v>8000000</v>
      </c>
      <c r="O63" s="55">
        <v>0</v>
      </c>
      <c r="P63" s="188">
        <v>16000</v>
      </c>
      <c r="Q63" s="265">
        <v>24000</v>
      </c>
      <c r="R63" s="189">
        <v>30000</v>
      </c>
      <c r="S63" s="190">
        <v>20000</v>
      </c>
      <c r="T63" s="185">
        <v>25000</v>
      </c>
    </row>
    <row r="64" spans="1:20" s="7" customFormat="1" ht="12">
      <c r="A64" s="46">
        <v>7957</v>
      </c>
      <c r="B64" s="5">
        <v>57</v>
      </c>
      <c r="C64" s="21" t="s">
        <v>75</v>
      </c>
      <c r="D64" s="51"/>
      <c r="E64" s="48"/>
      <c r="F64" s="64"/>
      <c r="G64" s="89"/>
      <c r="H64" s="58"/>
      <c r="I64" s="52"/>
      <c r="J64" s="56"/>
      <c r="K64" s="64"/>
      <c r="L64" s="71"/>
      <c r="M64" s="54"/>
      <c r="N64" s="56"/>
      <c r="O64" s="55"/>
      <c r="P64" s="188">
        <v>8000</v>
      </c>
      <c r="Q64" s="265">
        <v>0</v>
      </c>
      <c r="R64" s="188">
        <v>0</v>
      </c>
      <c r="S64" s="190">
        <v>0</v>
      </c>
      <c r="T64" s="185">
        <v>0</v>
      </c>
    </row>
    <row r="65" spans="1:20" s="7" customFormat="1" ht="12">
      <c r="A65" s="46">
        <v>7976</v>
      </c>
      <c r="B65" s="5">
        <v>58</v>
      </c>
      <c r="C65" s="21" t="s">
        <v>126</v>
      </c>
      <c r="D65" s="51"/>
      <c r="E65" s="48"/>
      <c r="F65" s="64"/>
      <c r="G65" s="89"/>
      <c r="H65" s="58"/>
      <c r="I65" s="52"/>
      <c r="J65" s="56"/>
      <c r="K65" s="64"/>
      <c r="L65" s="71"/>
      <c r="M65" s="54"/>
      <c r="N65" s="56"/>
      <c r="O65" s="55"/>
      <c r="P65" s="188">
        <v>20000</v>
      </c>
      <c r="Q65" s="265">
        <v>8000</v>
      </c>
      <c r="R65" s="188">
        <v>40000</v>
      </c>
      <c r="S65" s="190">
        <v>40000</v>
      </c>
      <c r="T65" s="185">
        <v>40000</v>
      </c>
    </row>
    <row r="66" spans="1:20" s="7" customFormat="1" ht="12">
      <c r="A66" s="46">
        <v>7786</v>
      </c>
      <c r="B66" s="5">
        <v>59</v>
      </c>
      <c r="C66" s="16" t="s">
        <v>76</v>
      </c>
      <c r="D66" s="51">
        <v>35000000</v>
      </c>
      <c r="E66" s="48">
        <f>D66/239.64</f>
        <v>146052.41195126023</v>
      </c>
      <c r="F66" s="64">
        <v>0</v>
      </c>
      <c r="G66" s="89">
        <f>F66/239.64</f>
        <v>0</v>
      </c>
      <c r="H66" s="58"/>
      <c r="I66" s="52"/>
      <c r="J66" s="56">
        <v>17500000</v>
      </c>
      <c r="K66" s="64">
        <f>J66/239.64</f>
        <v>73026.20597563012</v>
      </c>
      <c r="L66" s="71"/>
      <c r="M66" s="54"/>
      <c r="N66" s="56">
        <f>J66</f>
        <v>17500000</v>
      </c>
      <c r="O66" s="55">
        <v>0</v>
      </c>
      <c r="P66" s="188">
        <v>0</v>
      </c>
      <c r="Q66" s="265">
        <v>0</v>
      </c>
      <c r="R66" s="188">
        <v>975270</v>
      </c>
      <c r="S66" s="190">
        <v>50000</v>
      </c>
      <c r="T66" s="185">
        <v>0</v>
      </c>
    </row>
    <row r="67" spans="1:20" s="7" customFormat="1" ht="12">
      <c r="A67" s="46">
        <v>7968</v>
      </c>
      <c r="B67" s="5">
        <v>60</v>
      </c>
      <c r="C67" s="16" t="s">
        <v>114</v>
      </c>
      <c r="D67" s="51"/>
      <c r="E67" s="48"/>
      <c r="F67" s="64"/>
      <c r="G67" s="89"/>
      <c r="H67" s="58"/>
      <c r="I67" s="52"/>
      <c r="J67" s="56"/>
      <c r="K67" s="53"/>
      <c r="L67" s="71"/>
      <c r="M67" s="54"/>
      <c r="N67" s="56"/>
      <c r="O67" s="55"/>
      <c r="P67" s="188">
        <v>30000</v>
      </c>
      <c r="Q67" s="265">
        <v>4000</v>
      </c>
      <c r="R67" s="188">
        <v>25000</v>
      </c>
      <c r="S67" s="190">
        <v>40000</v>
      </c>
      <c r="T67" s="185">
        <v>150000</v>
      </c>
    </row>
    <row r="68" spans="1:20" s="7" customFormat="1" ht="12">
      <c r="A68" s="46">
        <v>7677</v>
      </c>
      <c r="B68" s="5">
        <v>61</v>
      </c>
      <c r="C68" s="16" t="s">
        <v>99</v>
      </c>
      <c r="D68" s="51">
        <v>10000000</v>
      </c>
      <c r="E68" s="48">
        <f>D68/239.64</f>
        <v>41729.26055750292</v>
      </c>
      <c r="F68" s="64">
        <v>0</v>
      </c>
      <c r="G68" s="89">
        <f>F68/239.64</f>
        <v>0</v>
      </c>
      <c r="H68" s="58"/>
      <c r="I68" s="52"/>
      <c r="J68" s="56">
        <v>1000000</v>
      </c>
      <c r="K68" s="53">
        <f>J68/239.64</f>
        <v>4172.926055750292</v>
      </c>
      <c r="L68" s="71"/>
      <c r="M68" s="54"/>
      <c r="N68" s="56">
        <f>J68</f>
        <v>1000000</v>
      </c>
      <c r="O68" s="55"/>
      <c r="P68" s="188">
        <v>0</v>
      </c>
      <c r="Q68" s="265">
        <v>0</v>
      </c>
      <c r="R68" s="189">
        <v>0</v>
      </c>
      <c r="S68" s="190">
        <v>10000</v>
      </c>
      <c r="T68" s="185">
        <v>10000</v>
      </c>
    </row>
    <row r="69" spans="1:20" s="7" customFormat="1" ht="12">
      <c r="A69" s="46">
        <v>7958</v>
      </c>
      <c r="B69" s="5">
        <v>62</v>
      </c>
      <c r="C69" s="129" t="s">
        <v>125</v>
      </c>
      <c r="D69" s="51"/>
      <c r="E69" s="48"/>
      <c r="F69" s="64"/>
      <c r="G69" s="89"/>
      <c r="H69" s="58"/>
      <c r="I69" s="52"/>
      <c r="J69" s="56"/>
      <c r="K69" s="53"/>
      <c r="L69" s="71"/>
      <c r="M69" s="54"/>
      <c r="N69" s="56"/>
      <c r="O69" s="55"/>
      <c r="P69" s="188">
        <v>8000</v>
      </c>
      <c r="Q69" s="265">
        <v>8000</v>
      </c>
      <c r="R69" s="189">
        <v>0</v>
      </c>
      <c r="S69" s="190">
        <v>10000</v>
      </c>
      <c r="T69" s="185">
        <v>10000</v>
      </c>
    </row>
    <row r="70" spans="1:20" s="7" customFormat="1" ht="12">
      <c r="A70" s="46">
        <v>7959</v>
      </c>
      <c r="B70" s="5">
        <v>63</v>
      </c>
      <c r="C70" s="16" t="s">
        <v>104</v>
      </c>
      <c r="D70" s="51"/>
      <c r="E70" s="48"/>
      <c r="F70" s="64"/>
      <c r="G70" s="89"/>
      <c r="H70" s="58"/>
      <c r="I70" s="52"/>
      <c r="J70" s="56"/>
      <c r="K70" s="53"/>
      <c r="L70" s="71"/>
      <c r="M70" s="54"/>
      <c r="N70" s="56"/>
      <c r="O70" s="55"/>
      <c r="P70" s="188">
        <v>5000</v>
      </c>
      <c r="Q70" s="265">
        <v>7000</v>
      </c>
      <c r="R70" s="189">
        <v>15000</v>
      </c>
      <c r="S70" s="190">
        <v>15000</v>
      </c>
      <c r="T70" s="185">
        <v>18000</v>
      </c>
    </row>
    <row r="71" spans="1:20" s="7" customFormat="1" ht="12">
      <c r="A71" s="46">
        <v>7361</v>
      </c>
      <c r="B71" s="5">
        <v>64</v>
      </c>
      <c r="C71" s="16" t="s">
        <v>100</v>
      </c>
      <c r="D71" s="51">
        <v>8000000</v>
      </c>
      <c r="E71" s="48">
        <f>D71/239.64</f>
        <v>33383.40844600234</v>
      </c>
      <c r="F71" s="64">
        <v>5500000</v>
      </c>
      <c r="G71" s="89">
        <f>F71/239.64</f>
        <v>22951.093306626608</v>
      </c>
      <c r="H71" s="58"/>
      <c r="I71" s="52"/>
      <c r="J71" s="56">
        <v>2000000</v>
      </c>
      <c r="K71" s="53">
        <f>J71/239.64</f>
        <v>8345.852111500584</v>
      </c>
      <c r="L71" s="71"/>
      <c r="M71" s="54"/>
      <c r="N71" s="56">
        <f>J71</f>
        <v>2000000</v>
      </c>
      <c r="O71" s="55">
        <f>J71*100/F71</f>
        <v>36.36363636363637</v>
      </c>
      <c r="P71" s="188">
        <v>0</v>
      </c>
      <c r="Q71" s="265">
        <v>0</v>
      </c>
      <c r="R71" s="189">
        <v>10000</v>
      </c>
      <c r="S71" s="190">
        <v>10000</v>
      </c>
      <c r="T71" s="185">
        <v>10000</v>
      </c>
    </row>
    <row r="72" spans="1:20" s="7" customFormat="1" ht="12">
      <c r="A72" s="46">
        <v>7977</v>
      </c>
      <c r="B72" s="5">
        <v>65</v>
      </c>
      <c r="C72" s="29" t="s">
        <v>133</v>
      </c>
      <c r="D72" s="51"/>
      <c r="E72" s="48"/>
      <c r="F72" s="64"/>
      <c r="G72" s="89"/>
      <c r="H72" s="58"/>
      <c r="I72" s="52"/>
      <c r="J72" s="56"/>
      <c r="K72" s="53"/>
      <c r="L72" s="71"/>
      <c r="M72" s="54"/>
      <c r="N72" s="56"/>
      <c r="O72" s="55"/>
      <c r="P72" s="188">
        <v>10000</v>
      </c>
      <c r="Q72" s="265">
        <v>55000</v>
      </c>
      <c r="R72" s="189">
        <v>20000</v>
      </c>
      <c r="S72" s="190">
        <v>0</v>
      </c>
      <c r="T72" s="185">
        <v>0</v>
      </c>
    </row>
    <row r="73" spans="1:20" s="7" customFormat="1" ht="12">
      <c r="A73" s="46">
        <v>7961</v>
      </c>
      <c r="B73" s="5">
        <v>66</v>
      </c>
      <c r="C73" s="131" t="s">
        <v>56</v>
      </c>
      <c r="D73" s="51"/>
      <c r="E73" s="48"/>
      <c r="F73" s="64"/>
      <c r="G73" s="89"/>
      <c r="H73" s="58"/>
      <c r="I73" s="52"/>
      <c r="J73" s="56"/>
      <c r="K73" s="53"/>
      <c r="L73" s="71"/>
      <c r="M73" s="54"/>
      <c r="N73" s="56"/>
      <c r="O73" s="55"/>
      <c r="P73" s="188">
        <v>10000</v>
      </c>
      <c r="Q73" s="265">
        <v>10000</v>
      </c>
      <c r="R73" s="189">
        <v>20000</v>
      </c>
      <c r="S73" s="190">
        <v>50000</v>
      </c>
      <c r="T73" s="185">
        <v>40000</v>
      </c>
    </row>
    <row r="74" spans="1:20" s="7" customFormat="1" ht="24">
      <c r="A74" s="46">
        <v>7792</v>
      </c>
      <c r="B74" s="5">
        <v>67</v>
      </c>
      <c r="C74" s="129" t="s">
        <v>64</v>
      </c>
      <c r="D74" s="51">
        <v>6000000</v>
      </c>
      <c r="E74" s="48">
        <f>D74/239.64</f>
        <v>25037.556334501754</v>
      </c>
      <c r="F74" s="64">
        <v>5500000</v>
      </c>
      <c r="G74" s="89">
        <f>F74/239.64</f>
        <v>22951.093306626608</v>
      </c>
      <c r="H74" s="58"/>
      <c r="I74" s="52"/>
      <c r="J74" s="56">
        <v>7000000</v>
      </c>
      <c r="K74" s="53">
        <f>J74/239.64</f>
        <v>29210.482390252047</v>
      </c>
      <c r="L74" s="71"/>
      <c r="M74" s="54"/>
      <c r="N74" s="56">
        <f>J74</f>
        <v>7000000</v>
      </c>
      <c r="O74" s="55">
        <f>J74*100/F74</f>
        <v>127.27272727272727</v>
      </c>
      <c r="P74" s="188">
        <v>15000</v>
      </c>
      <c r="Q74" s="265">
        <v>17000</v>
      </c>
      <c r="R74" s="189">
        <v>15000</v>
      </c>
      <c r="S74" s="190">
        <v>20000</v>
      </c>
      <c r="T74" s="185">
        <v>18000</v>
      </c>
    </row>
    <row r="75" spans="1:20" s="7" customFormat="1" ht="12">
      <c r="A75" s="46">
        <v>7084</v>
      </c>
      <c r="B75" s="5">
        <v>68</v>
      </c>
      <c r="C75" s="16" t="s">
        <v>101</v>
      </c>
      <c r="D75" s="51">
        <v>15000000</v>
      </c>
      <c r="E75" s="48">
        <f>D75/239.64</f>
        <v>62593.89083625439</v>
      </c>
      <c r="F75" s="64">
        <v>0</v>
      </c>
      <c r="G75" s="89">
        <v>0</v>
      </c>
      <c r="H75" s="58"/>
      <c r="I75" s="52"/>
      <c r="J75" s="56">
        <v>10000000</v>
      </c>
      <c r="K75" s="53">
        <f>J75/239.64</f>
        <v>41729.26055750292</v>
      </c>
      <c r="L75" s="71"/>
      <c r="M75" s="54"/>
      <c r="N75" s="56">
        <f>J75</f>
        <v>10000000</v>
      </c>
      <c r="O75" s="55"/>
      <c r="P75" s="188">
        <v>70000</v>
      </c>
      <c r="Q75" s="265">
        <v>70000</v>
      </c>
      <c r="R75" s="189">
        <v>0</v>
      </c>
      <c r="S75" s="190">
        <v>0</v>
      </c>
      <c r="T75" s="185">
        <v>0</v>
      </c>
    </row>
    <row r="76" spans="1:20" s="7" customFormat="1" ht="24">
      <c r="A76" s="46">
        <v>7794</v>
      </c>
      <c r="B76" s="5">
        <v>69</v>
      </c>
      <c r="C76" s="129" t="s">
        <v>87</v>
      </c>
      <c r="D76" s="51">
        <v>18000000</v>
      </c>
      <c r="E76" s="48">
        <f>D76/239.64</f>
        <v>75112.66900350526</v>
      </c>
      <c r="F76" s="64">
        <v>10000000</v>
      </c>
      <c r="G76" s="89">
        <f>F76/239.64</f>
        <v>41729.26055750292</v>
      </c>
      <c r="H76" s="58"/>
      <c r="I76" s="52"/>
      <c r="J76" s="56">
        <v>10000000</v>
      </c>
      <c r="K76" s="53">
        <f>J76/239.64</f>
        <v>41729.26055750292</v>
      </c>
      <c r="L76" s="71"/>
      <c r="M76" s="54"/>
      <c r="N76" s="56">
        <f>J76</f>
        <v>10000000</v>
      </c>
      <c r="O76" s="55">
        <f>J76*100/F76</f>
        <v>100</v>
      </c>
      <c r="P76" s="188">
        <v>30000</v>
      </c>
      <c r="Q76" s="265">
        <v>30000</v>
      </c>
      <c r="R76" s="189">
        <v>20000</v>
      </c>
      <c r="S76" s="190">
        <v>20000</v>
      </c>
      <c r="T76" s="185">
        <v>30000</v>
      </c>
    </row>
    <row r="77" spans="1:20" s="7" customFormat="1" ht="12">
      <c r="A77" s="46">
        <v>7962</v>
      </c>
      <c r="B77" s="5">
        <v>70</v>
      </c>
      <c r="C77" s="132" t="s">
        <v>89</v>
      </c>
      <c r="D77" s="51"/>
      <c r="E77" s="48"/>
      <c r="F77" s="64"/>
      <c r="G77" s="89"/>
      <c r="H77" s="58"/>
      <c r="I77" s="52"/>
      <c r="J77" s="56"/>
      <c r="K77" s="53"/>
      <c r="L77" s="71"/>
      <c r="M77" s="54"/>
      <c r="N77" s="53"/>
      <c r="O77" s="55"/>
      <c r="P77" s="189">
        <v>0</v>
      </c>
      <c r="Q77" s="265">
        <v>0</v>
      </c>
      <c r="R77" s="188">
        <v>50000</v>
      </c>
      <c r="S77" s="190">
        <v>20000</v>
      </c>
      <c r="T77" s="185">
        <v>0</v>
      </c>
    </row>
    <row r="78" spans="1:20" s="7" customFormat="1" ht="12">
      <c r="A78" s="46">
        <v>7963</v>
      </c>
      <c r="B78" s="5">
        <v>71</v>
      </c>
      <c r="C78" s="20" t="s">
        <v>105</v>
      </c>
      <c r="D78" s="137"/>
      <c r="E78" s="69"/>
      <c r="F78" s="69"/>
      <c r="G78" s="69"/>
      <c r="H78" s="134"/>
      <c r="I78" s="134"/>
      <c r="J78" s="69"/>
      <c r="K78" s="69"/>
      <c r="L78" s="134"/>
      <c r="M78" s="134"/>
      <c r="N78" s="69"/>
      <c r="O78" s="65"/>
      <c r="P78" s="189">
        <v>8000</v>
      </c>
      <c r="Q78" s="269">
        <v>8000</v>
      </c>
      <c r="R78" s="189">
        <v>0</v>
      </c>
      <c r="S78" s="190">
        <v>5000</v>
      </c>
      <c r="T78" s="185">
        <v>5000</v>
      </c>
    </row>
    <row r="79" spans="1:20" s="7" customFormat="1" ht="25.5" customHeight="1">
      <c r="A79" s="46">
        <v>7799</v>
      </c>
      <c r="B79" s="5">
        <v>72</v>
      </c>
      <c r="C79" s="129" t="s">
        <v>102</v>
      </c>
      <c r="D79" s="64">
        <v>15000000</v>
      </c>
      <c r="E79" s="69">
        <f>D79/239.64</f>
        <v>62593.89083625439</v>
      </c>
      <c r="F79" s="69">
        <v>8000000</v>
      </c>
      <c r="G79" s="69">
        <f aca="true" t="shared" si="4" ref="G79:G87">F79/239.64</f>
        <v>33383.40844600234</v>
      </c>
      <c r="H79" s="69"/>
      <c r="I79" s="69"/>
      <c r="J79" s="69">
        <v>6000000</v>
      </c>
      <c r="K79" s="69">
        <f aca="true" t="shared" si="5" ref="K79:K87">J79/239.64</f>
        <v>25037.556334501754</v>
      </c>
      <c r="L79" s="65"/>
      <c r="M79" s="65"/>
      <c r="N79" s="69">
        <f aca="true" t="shared" si="6" ref="N79:N87">J79</f>
        <v>6000000</v>
      </c>
      <c r="O79" s="65">
        <f>J79*100/F79</f>
        <v>75</v>
      </c>
      <c r="P79" s="189">
        <v>25000</v>
      </c>
      <c r="Q79" s="269">
        <v>25000</v>
      </c>
      <c r="R79" s="189">
        <v>30000</v>
      </c>
      <c r="S79" s="190">
        <v>30000</v>
      </c>
      <c r="T79" s="190">
        <v>30000</v>
      </c>
    </row>
    <row r="80" spans="1:20" s="7" customFormat="1" ht="12">
      <c r="A80" s="46">
        <v>7865</v>
      </c>
      <c r="B80" s="5">
        <v>73</v>
      </c>
      <c r="C80" s="21" t="s">
        <v>109</v>
      </c>
      <c r="D80" s="51">
        <v>20000000</v>
      </c>
      <c r="E80" s="48">
        <f>D80/239.64</f>
        <v>83458.52111500585</v>
      </c>
      <c r="F80" s="64">
        <v>10000000</v>
      </c>
      <c r="G80" s="89">
        <f t="shared" si="4"/>
        <v>41729.26055750292</v>
      </c>
      <c r="H80" s="58"/>
      <c r="I80" s="52"/>
      <c r="J80" s="56">
        <v>16000000</v>
      </c>
      <c r="K80" s="87">
        <f t="shared" si="5"/>
        <v>66766.81689200467</v>
      </c>
      <c r="L80" s="55"/>
      <c r="M80" s="54"/>
      <c r="N80" s="56">
        <f t="shared" si="6"/>
        <v>16000000</v>
      </c>
      <c r="O80" s="55">
        <f>J80*100/F80</f>
        <v>160</v>
      </c>
      <c r="P80" s="188">
        <v>70000</v>
      </c>
      <c r="Q80" s="265">
        <v>112200</v>
      </c>
      <c r="R80" s="189">
        <v>30000</v>
      </c>
      <c r="S80" s="190">
        <v>40000</v>
      </c>
      <c r="T80" s="185">
        <v>40000</v>
      </c>
    </row>
    <row r="81" spans="1:20" s="7" customFormat="1" ht="12">
      <c r="A81" s="46">
        <v>7668</v>
      </c>
      <c r="B81" s="5">
        <v>74</v>
      </c>
      <c r="C81" s="16" t="s">
        <v>67</v>
      </c>
      <c r="D81" s="51"/>
      <c r="E81" s="48">
        <f>D81/239.64</f>
        <v>0</v>
      </c>
      <c r="F81" s="64"/>
      <c r="G81" s="89">
        <f t="shared" si="4"/>
        <v>0</v>
      </c>
      <c r="H81" s="58"/>
      <c r="I81" s="52"/>
      <c r="J81" s="56">
        <v>8000000</v>
      </c>
      <c r="K81" s="53">
        <f t="shared" si="5"/>
        <v>33383.40844600234</v>
      </c>
      <c r="L81" s="71"/>
      <c r="M81" s="54"/>
      <c r="N81" s="53">
        <f t="shared" si="6"/>
        <v>8000000</v>
      </c>
      <c r="O81" s="55">
        <v>0</v>
      </c>
      <c r="P81" s="188">
        <v>80000</v>
      </c>
      <c r="Q81" s="265">
        <v>80000</v>
      </c>
      <c r="R81" s="189">
        <v>100000</v>
      </c>
      <c r="S81" s="190">
        <v>1500000</v>
      </c>
      <c r="T81" s="185">
        <v>1500000</v>
      </c>
    </row>
    <row r="82" spans="1:20" s="7" customFormat="1" ht="12">
      <c r="A82" s="46">
        <v>7356</v>
      </c>
      <c r="B82" s="5">
        <v>75</v>
      </c>
      <c r="C82" s="16" t="s">
        <v>36</v>
      </c>
      <c r="D82" s="51">
        <v>24000000</v>
      </c>
      <c r="E82" s="56">
        <f>D82/239.64</f>
        <v>100150.22533800702</v>
      </c>
      <c r="F82" s="64">
        <v>24000000</v>
      </c>
      <c r="G82" s="89">
        <f t="shared" si="4"/>
        <v>100150.22533800702</v>
      </c>
      <c r="H82" s="58"/>
      <c r="I82" s="52"/>
      <c r="J82" s="51">
        <v>32000000</v>
      </c>
      <c r="K82" s="53">
        <f t="shared" si="5"/>
        <v>133533.63378400935</v>
      </c>
      <c r="L82" s="73"/>
      <c r="M82" s="59"/>
      <c r="N82" s="53">
        <f t="shared" si="6"/>
        <v>32000000</v>
      </c>
      <c r="O82" s="55">
        <f>J82*100/F82</f>
        <v>133.33333333333334</v>
      </c>
      <c r="P82" s="188">
        <v>54000</v>
      </c>
      <c r="Q82" s="265">
        <v>72000</v>
      </c>
      <c r="R82" s="189">
        <v>0</v>
      </c>
      <c r="S82" s="190">
        <v>0</v>
      </c>
      <c r="T82" s="185">
        <v>0</v>
      </c>
    </row>
    <row r="83" spans="1:20" s="7" customFormat="1" ht="12">
      <c r="A83" s="46">
        <v>7089</v>
      </c>
      <c r="B83" s="5">
        <v>76</v>
      </c>
      <c r="C83" s="16" t="s">
        <v>134</v>
      </c>
      <c r="D83" s="18">
        <v>5000000</v>
      </c>
      <c r="E83" s="23">
        <v>5000000</v>
      </c>
      <c r="F83" s="62">
        <v>5000000</v>
      </c>
      <c r="G83" s="89">
        <f t="shared" si="4"/>
        <v>20864.63027875146</v>
      </c>
      <c r="H83" s="85"/>
      <c r="I83" s="16"/>
      <c r="J83" s="23">
        <v>5000000</v>
      </c>
      <c r="K83" s="85">
        <f t="shared" si="5"/>
        <v>20864.63027875146</v>
      </c>
      <c r="L83" s="73"/>
      <c r="M83" s="59"/>
      <c r="N83" s="56">
        <f t="shared" si="6"/>
        <v>5000000</v>
      </c>
      <c r="O83" s="55">
        <f>J83*100/F83</f>
        <v>100</v>
      </c>
      <c r="P83" s="188">
        <v>20000</v>
      </c>
      <c r="Q83" s="265">
        <v>20000</v>
      </c>
      <c r="R83" s="189">
        <v>30000</v>
      </c>
      <c r="S83" s="190">
        <v>15000</v>
      </c>
      <c r="T83" s="185">
        <v>15000</v>
      </c>
    </row>
    <row r="84" spans="1:20" s="7" customFormat="1" ht="12">
      <c r="A84" s="46">
        <v>7086</v>
      </c>
      <c r="B84" s="5">
        <v>77</v>
      </c>
      <c r="C84" s="11" t="s">
        <v>65</v>
      </c>
      <c r="D84" s="51"/>
      <c r="E84" s="48">
        <f>D84/239.64</f>
        <v>0</v>
      </c>
      <c r="F84" s="53"/>
      <c r="G84" s="69">
        <f t="shared" si="4"/>
        <v>0</v>
      </c>
      <c r="H84" s="58"/>
      <c r="I84" s="52"/>
      <c r="J84" s="56">
        <v>1000000</v>
      </c>
      <c r="K84" s="53">
        <f t="shared" si="5"/>
        <v>4172.926055750292</v>
      </c>
      <c r="L84" s="71"/>
      <c r="M84" s="54"/>
      <c r="N84" s="53">
        <f t="shared" si="6"/>
        <v>1000000</v>
      </c>
      <c r="O84" s="55">
        <v>0</v>
      </c>
      <c r="P84" s="188">
        <v>25000</v>
      </c>
      <c r="Q84" s="265">
        <v>28000</v>
      </c>
      <c r="R84" s="189">
        <v>30000</v>
      </c>
      <c r="S84" s="190">
        <v>30000</v>
      </c>
      <c r="T84" s="185">
        <v>30000</v>
      </c>
    </row>
    <row r="85" spans="1:20" s="144" customFormat="1" ht="23.25" customHeight="1">
      <c r="A85" s="46">
        <v>7307</v>
      </c>
      <c r="B85" s="5">
        <v>78</v>
      </c>
      <c r="C85" s="138" t="s">
        <v>63</v>
      </c>
      <c r="D85" s="145">
        <v>13000000</v>
      </c>
      <c r="E85" s="146">
        <f>D85/239.64</f>
        <v>54248.0387247538</v>
      </c>
      <c r="F85" s="141">
        <v>8000000</v>
      </c>
      <c r="G85" s="147">
        <f t="shared" si="4"/>
        <v>33383.40844600234</v>
      </c>
      <c r="H85" s="148"/>
      <c r="I85" s="149"/>
      <c r="J85" s="150">
        <v>6000000</v>
      </c>
      <c r="K85" s="151">
        <f t="shared" si="5"/>
        <v>25037.556334501754</v>
      </c>
      <c r="L85" s="152"/>
      <c r="M85" s="153"/>
      <c r="N85" s="151">
        <f t="shared" si="6"/>
        <v>6000000</v>
      </c>
      <c r="O85" s="154">
        <f>J85*100/F85</f>
        <v>75</v>
      </c>
      <c r="P85" s="198">
        <v>45000</v>
      </c>
      <c r="Q85" s="271">
        <v>53000</v>
      </c>
      <c r="R85" s="201">
        <v>35000</v>
      </c>
      <c r="S85" s="199">
        <v>35000</v>
      </c>
      <c r="T85" s="200">
        <v>35000</v>
      </c>
    </row>
    <row r="86" spans="1:20" s="7" customFormat="1" ht="12">
      <c r="A86" s="46">
        <v>7305</v>
      </c>
      <c r="B86" s="5">
        <v>79</v>
      </c>
      <c r="C86" s="16" t="s">
        <v>103</v>
      </c>
      <c r="D86" s="51">
        <v>5000000</v>
      </c>
      <c r="E86" s="48">
        <f>D86/239.64</f>
        <v>20864.63027875146</v>
      </c>
      <c r="F86" s="64">
        <v>0</v>
      </c>
      <c r="G86" s="63">
        <f t="shared" si="4"/>
        <v>0</v>
      </c>
      <c r="H86" s="69"/>
      <c r="I86" s="51"/>
      <c r="J86" s="51">
        <v>6500000</v>
      </c>
      <c r="K86" s="53">
        <f t="shared" si="5"/>
        <v>27124.0193623769</v>
      </c>
      <c r="L86" s="71"/>
      <c r="M86" s="27"/>
      <c r="N86" s="48">
        <f t="shared" si="6"/>
        <v>6500000</v>
      </c>
      <c r="O86" s="55">
        <v>0</v>
      </c>
      <c r="P86" s="186">
        <v>30000</v>
      </c>
      <c r="Q86" s="263">
        <v>20000</v>
      </c>
      <c r="R86" s="187">
        <v>20000</v>
      </c>
      <c r="S86" s="190">
        <v>20000</v>
      </c>
      <c r="T86" s="185">
        <v>60000</v>
      </c>
    </row>
    <row r="87" spans="1:20" s="7" customFormat="1" ht="12">
      <c r="A87" s="28">
        <v>7764</v>
      </c>
      <c r="B87" s="5">
        <v>80</v>
      </c>
      <c r="C87" s="20" t="s">
        <v>81</v>
      </c>
      <c r="D87" s="48">
        <v>10000000</v>
      </c>
      <c r="E87" s="48">
        <f>D87/239.64</f>
        <v>41729.26055750292</v>
      </c>
      <c r="F87" s="63">
        <v>0</v>
      </c>
      <c r="G87" s="63">
        <f t="shared" si="4"/>
        <v>0</v>
      </c>
      <c r="H87" s="88"/>
      <c r="I87" s="48"/>
      <c r="J87" s="48">
        <v>1500000</v>
      </c>
      <c r="K87" s="53">
        <f t="shared" si="5"/>
        <v>6259.389083625439</v>
      </c>
      <c r="L87" s="50"/>
      <c r="M87" s="27"/>
      <c r="N87" s="48">
        <f t="shared" si="6"/>
        <v>1500000</v>
      </c>
      <c r="O87" s="55">
        <v>0</v>
      </c>
      <c r="P87" s="189">
        <v>10000</v>
      </c>
      <c r="Q87" s="269">
        <v>5000</v>
      </c>
      <c r="R87" s="189">
        <v>40000</v>
      </c>
      <c r="S87" s="190">
        <v>20000</v>
      </c>
      <c r="T87" s="185">
        <v>10000</v>
      </c>
    </row>
    <row r="88" spans="1:20" s="7" customFormat="1" ht="12">
      <c r="A88" s="28">
        <v>7766</v>
      </c>
      <c r="B88" s="5">
        <v>81</v>
      </c>
      <c r="C88" s="20" t="s">
        <v>71</v>
      </c>
      <c r="D88" s="89"/>
      <c r="E88" s="89"/>
      <c r="F88" s="63"/>
      <c r="G88" s="63"/>
      <c r="H88" s="88"/>
      <c r="I88" s="89"/>
      <c r="J88" s="89"/>
      <c r="K88" s="53"/>
      <c r="L88" s="50"/>
      <c r="M88" s="72"/>
      <c r="N88" s="89"/>
      <c r="O88" s="55"/>
      <c r="P88" s="189">
        <v>20000</v>
      </c>
      <c r="Q88" s="269">
        <v>0</v>
      </c>
      <c r="R88" s="189">
        <v>25000</v>
      </c>
      <c r="S88" s="190">
        <v>30000</v>
      </c>
      <c r="T88" s="190">
        <v>30000</v>
      </c>
    </row>
    <row r="89" spans="1:20" s="7" customFormat="1" ht="12">
      <c r="A89" s="45">
        <v>7081</v>
      </c>
      <c r="B89" s="5">
        <v>82</v>
      </c>
      <c r="C89" s="19" t="s">
        <v>42</v>
      </c>
      <c r="D89" s="48"/>
      <c r="E89" s="48"/>
      <c r="F89" s="63"/>
      <c r="G89" s="88">
        <v>0</v>
      </c>
      <c r="H89" s="88"/>
      <c r="I89" s="48"/>
      <c r="J89" s="89">
        <v>2000000</v>
      </c>
      <c r="K89" s="136">
        <f>J89/239.64</f>
        <v>8345.852111500584</v>
      </c>
      <c r="L89" s="50"/>
      <c r="M89" s="57"/>
      <c r="N89" s="89">
        <f>J89</f>
        <v>2000000</v>
      </c>
      <c r="O89" s="128"/>
      <c r="P89" s="186">
        <v>3000</v>
      </c>
      <c r="Q89" s="263">
        <v>3000</v>
      </c>
      <c r="R89" s="187">
        <v>8000</v>
      </c>
      <c r="S89" s="196">
        <v>8000</v>
      </c>
      <c r="T89" s="196">
        <v>5000</v>
      </c>
    </row>
    <row r="90" spans="1:20" s="7" customFormat="1" ht="12">
      <c r="A90" s="46">
        <v>7965</v>
      </c>
      <c r="B90" s="5">
        <v>83</v>
      </c>
      <c r="C90" s="16" t="s">
        <v>58</v>
      </c>
      <c r="D90" s="51"/>
      <c r="E90" s="48"/>
      <c r="F90" s="64"/>
      <c r="G90" s="89"/>
      <c r="H90" s="58"/>
      <c r="I90" s="52"/>
      <c r="J90" s="53"/>
      <c r="K90" s="64"/>
      <c r="L90" s="71"/>
      <c r="M90" s="54"/>
      <c r="N90" s="53"/>
      <c r="O90" s="55"/>
      <c r="P90" s="188">
        <v>0</v>
      </c>
      <c r="Q90" s="265">
        <v>0</v>
      </c>
      <c r="R90" s="189">
        <v>5000</v>
      </c>
      <c r="S90" s="190">
        <v>8000</v>
      </c>
      <c r="T90" s="185">
        <v>4000</v>
      </c>
    </row>
    <row r="91" spans="1:20" s="7" customFormat="1" ht="12">
      <c r="A91" s="46">
        <v>7785</v>
      </c>
      <c r="B91" s="5">
        <v>84</v>
      </c>
      <c r="C91" s="16" t="s">
        <v>38</v>
      </c>
      <c r="D91" s="51">
        <v>2000000</v>
      </c>
      <c r="E91" s="48">
        <f>D91/239.64</f>
        <v>8345.852111500584</v>
      </c>
      <c r="F91" s="64">
        <v>3000000</v>
      </c>
      <c r="G91" s="89">
        <f>F91/239.64</f>
        <v>12518.778167250877</v>
      </c>
      <c r="H91" s="58"/>
      <c r="I91" s="52"/>
      <c r="J91" s="56">
        <v>2000000</v>
      </c>
      <c r="K91" s="64">
        <f>J91/239.64</f>
        <v>8345.852111500584</v>
      </c>
      <c r="L91" s="71"/>
      <c r="M91" s="54"/>
      <c r="N91" s="56">
        <f>J91</f>
        <v>2000000</v>
      </c>
      <c r="O91" s="55">
        <f>J91*100/F91</f>
        <v>66.66666666666667</v>
      </c>
      <c r="P91" s="188">
        <v>4000</v>
      </c>
      <c r="Q91" s="265">
        <v>4000</v>
      </c>
      <c r="R91" s="189">
        <v>0</v>
      </c>
      <c r="S91" s="190">
        <v>5000</v>
      </c>
      <c r="T91" s="185">
        <v>0</v>
      </c>
    </row>
    <row r="92" spans="1:20" s="7" customFormat="1" ht="12">
      <c r="A92" s="46">
        <v>7966</v>
      </c>
      <c r="B92" s="5">
        <v>85</v>
      </c>
      <c r="C92" s="16" t="s">
        <v>59</v>
      </c>
      <c r="D92" s="51"/>
      <c r="E92" s="48"/>
      <c r="F92" s="64"/>
      <c r="G92" s="89"/>
      <c r="H92" s="58"/>
      <c r="I92" s="52"/>
      <c r="J92" s="56"/>
      <c r="K92" s="53"/>
      <c r="L92" s="71"/>
      <c r="M92" s="54"/>
      <c r="N92" s="56"/>
      <c r="O92" s="55"/>
      <c r="P92" s="188">
        <v>5000</v>
      </c>
      <c r="Q92" s="265">
        <v>5000</v>
      </c>
      <c r="R92" s="189">
        <v>0</v>
      </c>
      <c r="S92" s="190">
        <v>0</v>
      </c>
      <c r="T92" s="185">
        <v>0</v>
      </c>
    </row>
    <row r="93" spans="1:20" s="7" customFormat="1" ht="12">
      <c r="A93" s="46">
        <v>7931</v>
      </c>
      <c r="B93" s="5">
        <v>86</v>
      </c>
      <c r="C93" s="116" t="s">
        <v>127</v>
      </c>
      <c r="D93" s="51"/>
      <c r="E93" s="48">
        <f>D93/239.64</f>
        <v>0</v>
      </c>
      <c r="F93" s="64"/>
      <c r="G93" s="89">
        <f>F93/239.64</f>
        <v>0</v>
      </c>
      <c r="H93" s="58"/>
      <c r="I93" s="52"/>
      <c r="J93" s="56">
        <v>3000000</v>
      </c>
      <c r="K93" s="53">
        <f>J93/239.64</f>
        <v>12518.778167250877</v>
      </c>
      <c r="L93" s="71"/>
      <c r="M93" s="54"/>
      <c r="N93" s="56">
        <f>J93</f>
        <v>3000000</v>
      </c>
      <c r="O93" s="55">
        <v>0</v>
      </c>
      <c r="P93" s="188">
        <v>20000</v>
      </c>
      <c r="Q93" s="265">
        <v>20000</v>
      </c>
      <c r="R93" s="189">
        <v>8000</v>
      </c>
      <c r="S93" s="190">
        <v>8000</v>
      </c>
      <c r="T93" s="185">
        <v>2000</v>
      </c>
    </row>
    <row r="94" spans="1:20" s="7" customFormat="1" ht="12">
      <c r="A94" s="46">
        <v>7796</v>
      </c>
      <c r="B94" s="5">
        <v>87</v>
      </c>
      <c r="C94" s="16" t="s">
        <v>95</v>
      </c>
      <c r="D94" s="51">
        <v>20000000</v>
      </c>
      <c r="E94" s="48">
        <f>D94/239.64</f>
        <v>83458.52111500585</v>
      </c>
      <c r="F94" s="64">
        <v>3000000</v>
      </c>
      <c r="G94" s="89">
        <f>F94/239.64</f>
        <v>12518.778167250877</v>
      </c>
      <c r="H94" s="58"/>
      <c r="I94" s="52"/>
      <c r="J94" s="56">
        <v>10000000</v>
      </c>
      <c r="K94" s="53">
        <f>J94/239.64</f>
        <v>41729.26055750292</v>
      </c>
      <c r="L94" s="71"/>
      <c r="M94" s="54"/>
      <c r="N94" s="53">
        <f>J94</f>
        <v>10000000</v>
      </c>
      <c r="O94" s="55">
        <f>J94*100/F94</f>
        <v>333.3333333333333</v>
      </c>
      <c r="P94" s="189">
        <v>100000</v>
      </c>
      <c r="Q94" s="265">
        <v>50000</v>
      </c>
      <c r="R94" s="188">
        <v>30000</v>
      </c>
      <c r="S94" s="190">
        <v>20000</v>
      </c>
      <c r="T94" s="185">
        <v>5000</v>
      </c>
    </row>
    <row r="95" spans="1:20" s="7" customFormat="1" ht="12">
      <c r="A95" s="46">
        <v>7978</v>
      </c>
      <c r="B95" s="5">
        <v>88</v>
      </c>
      <c r="C95" s="16" t="s">
        <v>128</v>
      </c>
      <c r="D95" s="53"/>
      <c r="E95" s="89"/>
      <c r="F95" s="64"/>
      <c r="G95" s="89"/>
      <c r="H95" s="58"/>
      <c r="I95" s="58"/>
      <c r="J95" s="53"/>
      <c r="K95" s="53"/>
      <c r="L95" s="71"/>
      <c r="M95" s="71"/>
      <c r="N95" s="53"/>
      <c r="O95" s="55"/>
      <c r="P95" s="189">
        <v>2000</v>
      </c>
      <c r="Q95" s="265">
        <v>4000</v>
      </c>
      <c r="R95" s="188">
        <v>3000</v>
      </c>
      <c r="S95" s="190">
        <v>0</v>
      </c>
      <c r="T95" s="185">
        <v>0</v>
      </c>
    </row>
    <row r="96" spans="1:20" s="7" customFormat="1" ht="12">
      <c r="A96" s="46">
        <v>7967</v>
      </c>
      <c r="B96" s="5">
        <v>89</v>
      </c>
      <c r="C96" s="16" t="s">
        <v>98</v>
      </c>
      <c r="D96" s="53"/>
      <c r="E96" s="89"/>
      <c r="F96" s="64"/>
      <c r="G96" s="89"/>
      <c r="H96" s="58"/>
      <c r="I96" s="58"/>
      <c r="J96" s="53"/>
      <c r="K96" s="53"/>
      <c r="L96" s="71"/>
      <c r="M96" s="71"/>
      <c r="N96" s="53"/>
      <c r="O96" s="55"/>
      <c r="P96" s="189">
        <v>40000</v>
      </c>
      <c r="Q96" s="265">
        <v>40000</v>
      </c>
      <c r="R96" s="188">
        <v>150000</v>
      </c>
      <c r="S96" s="190">
        <v>10000</v>
      </c>
      <c r="T96" s="185">
        <v>0</v>
      </c>
    </row>
    <row r="97" spans="1:20" s="7" customFormat="1" ht="12">
      <c r="A97" s="46">
        <v>7367</v>
      </c>
      <c r="B97" s="5">
        <v>90</v>
      </c>
      <c r="C97" s="16" t="s">
        <v>39</v>
      </c>
      <c r="D97" s="64">
        <v>2000000</v>
      </c>
      <c r="E97" s="69">
        <f>D97/239.64</f>
        <v>8345.852111500584</v>
      </c>
      <c r="F97" s="69">
        <v>2000000</v>
      </c>
      <c r="G97" s="69">
        <f>F97/239.64</f>
        <v>8345.852111500584</v>
      </c>
      <c r="H97" s="69"/>
      <c r="I97" s="69"/>
      <c r="J97" s="69">
        <v>5000000</v>
      </c>
      <c r="K97" s="69">
        <f>J97/239.64</f>
        <v>20864.63027875146</v>
      </c>
      <c r="L97" s="65"/>
      <c r="M97" s="65"/>
      <c r="N97" s="69">
        <f>J97</f>
        <v>5000000</v>
      </c>
      <c r="O97" s="65">
        <f>J97*100/F97</f>
        <v>250</v>
      </c>
      <c r="P97" s="189">
        <v>0</v>
      </c>
      <c r="Q97" s="269">
        <v>0</v>
      </c>
      <c r="R97" s="189">
        <v>10000</v>
      </c>
      <c r="S97" s="190">
        <v>15000</v>
      </c>
      <c r="T97" s="190">
        <v>10000</v>
      </c>
    </row>
    <row r="98" spans="1:20" s="7" customFormat="1" ht="12">
      <c r="A98" s="46">
        <v>7303</v>
      </c>
      <c r="B98" s="5">
        <v>91</v>
      </c>
      <c r="C98" s="16" t="s">
        <v>129</v>
      </c>
      <c r="D98" s="64"/>
      <c r="E98" s="69"/>
      <c r="F98" s="69"/>
      <c r="G98" s="69"/>
      <c r="H98" s="69"/>
      <c r="I98" s="69"/>
      <c r="J98" s="69"/>
      <c r="K98" s="69"/>
      <c r="L98" s="65"/>
      <c r="M98" s="65"/>
      <c r="N98" s="69"/>
      <c r="O98" s="65"/>
      <c r="P98" s="189">
        <v>5000</v>
      </c>
      <c r="Q98" s="269">
        <v>5000</v>
      </c>
      <c r="R98" s="189">
        <v>4000</v>
      </c>
      <c r="S98" s="190">
        <v>0</v>
      </c>
      <c r="T98" s="190">
        <v>0</v>
      </c>
    </row>
    <row r="99" spans="1:20" s="7" customFormat="1" ht="12">
      <c r="A99" s="28">
        <v>1550</v>
      </c>
      <c r="B99" s="5">
        <v>92</v>
      </c>
      <c r="C99" s="20" t="s">
        <v>115</v>
      </c>
      <c r="D99" s="64"/>
      <c r="E99" s="125"/>
      <c r="F99" s="69"/>
      <c r="G99" s="69"/>
      <c r="H99" s="69"/>
      <c r="I99" s="69"/>
      <c r="J99" s="69"/>
      <c r="K99" s="69"/>
      <c r="L99" s="65"/>
      <c r="M99" s="127"/>
      <c r="N99" s="69"/>
      <c r="O99" s="135"/>
      <c r="P99" s="189">
        <v>20000</v>
      </c>
      <c r="Q99" s="269">
        <v>10000</v>
      </c>
      <c r="R99" s="189">
        <v>20000</v>
      </c>
      <c r="S99" s="190">
        <v>20000</v>
      </c>
      <c r="T99" s="190">
        <v>20000</v>
      </c>
    </row>
    <row r="100" spans="1:20" s="159" customFormat="1" ht="12.75">
      <c r="A100" s="164">
        <v>4093</v>
      </c>
      <c r="B100" s="5">
        <v>93</v>
      </c>
      <c r="C100" s="161" t="s">
        <v>17</v>
      </c>
      <c r="D100" s="161">
        <v>250000</v>
      </c>
      <c r="E100" s="160">
        <f>D100/239.64</f>
        <v>1043.231513937573</v>
      </c>
      <c r="F100" s="161">
        <v>500000</v>
      </c>
      <c r="G100" s="161">
        <f>F100/239.64</f>
        <v>2086.463027875146</v>
      </c>
      <c r="H100" s="161">
        <v>500000</v>
      </c>
      <c r="I100" s="162">
        <f>F100*100/D100</f>
        <v>200</v>
      </c>
      <c r="J100" s="160">
        <v>0</v>
      </c>
      <c r="K100" s="161">
        <v>2086.46</v>
      </c>
      <c r="L100" s="160">
        <f>J100/G100*100</f>
        <v>0</v>
      </c>
      <c r="M100" s="162">
        <f>K100/G100*100</f>
        <v>99.99985488</v>
      </c>
      <c r="N100" s="163">
        <v>30000</v>
      </c>
      <c r="O100" s="160">
        <v>30000</v>
      </c>
      <c r="P100" s="202">
        <v>30000</v>
      </c>
      <c r="Q100" s="272">
        <v>0</v>
      </c>
      <c r="R100" s="202">
        <v>30000</v>
      </c>
      <c r="S100" s="202">
        <v>30000</v>
      </c>
      <c r="T100" s="202">
        <v>30000</v>
      </c>
    </row>
    <row r="101" spans="1:20" s="159" customFormat="1" ht="12.75">
      <c r="A101" s="164">
        <v>4095</v>
      </c>
      <c r="B101" s="5">
        <v>94</v>
      </c>
      <c r="C101" s="161" t="s">
        <v>74</v>
      </c>
      <c r="D101" s="161"/>
      <c r="E101" s="160"/>
      <c r="F101" s="161"/>
      <c r="G101" s="161"/>
      <c r="H101" s="161"/>
      <c r="I101" s="162"/>
      <c r="J101" s="160"/>
      <c r="K101" s="161"/>
      <c r="L101" s="160"/>
      <c r="M101" s="162"/>
      <c r="N101" s="163">
        <v>30000</v>
      </c>
      <c r="O101" s="160"/>
      <c r="P101" s="202">
        <v>25000</v>
      </c>
      <c r="Q101" s="273">
        <v>25000</v>
      </c>
      <c r="R101" s="203">
        <v>0</v>
      </c>
      <c r="S101" s="202">
        <v>0</v>
      </c>
      <c r="T101" s="202">
        <v>0</v>
      </c>
    </row>
    <row r="102" spans="1:20" s="159" customFormat="1" ht="12.75">
      <c r="A102" s="164">
        <v>4094</v>
      </c>
      <c r="B102" s="5">
        <v>95</v>
      </c>
      <c r="C102" s="161" t="s">
        <v>88</v>
      </c>
      <c r="D102" s="161">
        <v>250000</v>
      </c>
      <c r="E102" s="160">
        <f>D102/239.64</f>
        <v>1043.231513937573</v>
      </c>
      <c r="F102" s="161">
        <v>500000</v>
      </c>
      <c r="G102" s="161">
        <f>F102/239.64</f>
        <v>2086.463027875146</v>
      </c>
      <c r="H102" s="161">
        <v>500000</v>
      </c>
      <c r="I102" s="162">
        <f>F102*100/D102</f>
        <v>200</v>
      </c>
      <c r="J102" s="160">
        <v>0</v>
      </c>
      <c r="K102" s="161">
        <v>2086.46</v>
      </c>
      <c r="L102" s="160">
        <f>J102/G102*100</f>
        <v>0</v>
      </c>
      <c r="M102" s="162">
        <f>K102/G102*100</f>
        <v>99.99985488</v>
      </c>
      <c r="N102" s="163">
        <v>5000</v>
      </c>
      <c r="O102" s="160">
        <v>10000</v>
      </c>
      <c r="P102" s="202">
        <v>5000</v>
      </c>
      <c r="Q102" s="272">
        <v>5000</v>
      </c>
      <c r="R102" s="202">
        <v>10000</v>
      </c>
      <c r="S102" s="202">
        <v>20000</v>
      </c>
      <c r="T102" s="204">
        <v>20000</v>
      </c>
    </row>
    <row r="103" spans="1:22" s="159" customFormat="1" ht="12.75">
      <c r="A103" s="165">
        <v>4050</v>
      </c>
      <c r="B103" s="5">
        <v>96</v>
      </c>
      <c r="C103" s="166" t="s">
        <v>24</v>
      </c>
      <c r="D103" s="161">
        <v>27000000</v>
      </c>
      <c r="E103" s="160">
        <f>D103/239.64</f>
        <v>112669.00350525789</v>
      </c>
      <c r="F103" s="161">
        <v>40000000</v>
      </c>
      <c r="G103" s="161">
        <f>F103/239.64</f>
        <v>166917.0422300117</v>
      </c>
      <c r="H103" s="161">
        <v>40000000</v>
      </c>
      <c r="I103" s="162">
        <f>F103*100/D103</f>
        <v>148.14814814814815</v>
      </c>
      <c r="J103" s="160">
        <v>50738.52</v>
      </c>
      <c r="K103" s="161">
        <v>166017.04</v>
      </c>
      <c r="L103" s="160">
        <f>J103/G103*100</f>
        <v>30.397447332</v>
      </c>
      <c r="M103" s="162">
        <f>K103/G103*100</f>
        <v>99.460808664</v>
      </c>
      <c r="N103" s="163">
        <v>170000</v>
      </c>
      <c r="O103" s="160">
        <v>180000</v>
      </c>
      <c r="P103" s="202">
        <v>200000</v>
      </c>
      <c r="Q103" s="274">
        <v>300000</v>
      </c>
      <c r="R103" s="205">
        <v>200000</v>
      </c>
      <c r="S103" s="202">
        <v>220000</v>
      </c>
      <c r="T103" s="204">
        <v>220000</v>
      </c>
      <c r="V103" s="22"/>
    </row>
    <row r="104" spans="1:22" s="159" customFormat="1" ht="12.75">
      <c r="A104" s="165">
        <v>1050</v>
      </c>
      <c r="B104" s="5">
        <v>97</v>
      </c>
      <c r="C104" s="166" t="s">
        <v>18</v>
      </c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7"/>
      <c r="O104" s="162"/>
      <c r="P104" s="202">
        <v>2000</v>
      </c>
      <c r="Q104" s="274">
        <v>0</v>
      </c>
      <c r="R104" s="205">
        <v>2000</v>
      </c>
      <c r="S104" s="202">
        <v>2000</v>
      </c>
      <c r="T104" s="204">
        <v>2000</v>
      </c>
      <c r="V104" s="22"/>
    </row>
    <row r="105" spans="1:20" s="159" customFormat="1" ht="12.75">
      <c r="A105" s="165">
        <v>1393</v>
      </c>
      <c r="B105" s="5">
        <v>98</v>
      </c>
      <c r="C105" s="166" t="s">
        <v>116</v>
      </c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7"/>
      <c r="O105" s="162"/>
      <c r="P105" s="202">
        <v>70000</v>
      </c>
      <c r="Q105" s="274">
        <v>1260</v>
      </c>
      <c r="R105" s="205">
        <v>30000</v>
      </c>
      <c r="S105" s="202">
        <v>60000</v>
      </c>
      <c r="T105" s="204">
        <v>0</v>
      </c>
    </row>
    <row r="106" spans="1:20" s="159" customFormat="1" ht="12.75">
      <c r="A106" s="165">
        <v>1340</v>
      </c>
      <c r="B106" s="5">
        <v>99</v>
      </c>
      <c r="C106" s="166" t="s">
        <v>19</v>
      </c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7"/>
      <c r="O106" s="162"/>
      <c r="P106" s="202">
        <v>35000</v>
      </c>
      <c r="Q106" s="274">
        <v>35000</v>
      </c>
      <c r="R106" s="205">
        <v>35000</v>
      </c>
      <c r="S106" s="202">
        <v>35000</v>
      </c>
      <c r="T106" s="204">
        <v>35000</v>
      </c>
    </row>
    <row r="107" spans="1:20" s="159" customFormat="1" ht="12.75">
      <c r="A107" s="164">
        <v>1085</v>
      </c>
      <c r="B107" s="5">
        <v>100</v>
      </c>
      <c r="C107" s="181" t="s">
        <v>117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3"/>
      <c r="O107" s="182"/>
      <c r="P107" s="206">
        <v>50000</v>
      </c>
      <c r="Q107" s="275">
        <v>50000</v>
      </c>
      <c r="R107" s="205">
        <v>50000</v>
      </c>
      <c r="S107" s="202">
        <v>50000</v>
      </c>
      <c r="T107" s="204">
        <v>50000</v>
      </c>
    </row>
    <row r="108" spans="1:20" s="169" customFormat="1" ht="12.75" customHeight="1">
      <c r="A108" s="179">
        <v>4830</v>
      </c>
      <c r="B108" s="5">
        <v>101</v>
      </c>
      <c r="C108" s="20" t="s">
        <v>20</v>
      </c>
      <c r="D108" s="62">
        <v>3000000</v>
      </c>
      <c r="E108" s="16">
        <f>D108/239.64</f>
        <v>12518.778167250877</v>
      </c>
      <c r="F108" s="15">
        <v>10000000</v>
      </c>
      <c r="G108" s="16">
        <f>F108/239.64</f>
        <v>41729.26055750292</v>
      </c>
      <c r="H108" s="11">
        <f>F108</f>
        <v>10000000</v>
      </c>
      <c r="I108" s="170">
        <f>F108/D108*100</f>
        <v>333.33333333333337</v>
      </c>
      <c r="J108" s="171">
        <v>0</v>
      </c>
      <c r="K108" s="23">
        <v>20864.63</v>
      </c>
      <c r="L108" s="102">
        <f>J108/G108*100</f>
        <v>0</v>
      </c>
      <c r="M108" s="170">
        <f>K108/G108*100</f>
        <v>49.999999332</v>
      </c>
      <c r="N108" s="16">
        <v>45000</v>
      </c>
      <c r="O108" s="23">
        <v>25000</v>
      </c>
      <c r="P108" s="207">
        <v>45000</v>
      </c>
      <c r="Q108" s="276">
        <v>90000</v>
      </c>
      <c r="R108" s="190">
        <v>25000</v>
      </c>
      <c r="S108" s="190">
        <v>30000</v>
      </c>
      <c r="T108" s="190">
        <v>30000</v>
      </c>
    </row>
    <row r="109" spans="1:20" s="168" customFormat="1" ht="12.75" customHeight="1">
      <c r="A109" s="180">
        <v>4860</v>
      </c>
      <c r="B109" s="5">
        <v>102</v>
      </c>
      <c r="C109" s="12" t="s">
        <v>21</v>
      </c>
      <c r="D109" s="173">
        <v>3500000</v>
      </c>
      <c r="E109" s="4">
        <f>D109/239.64</f>
        <v>14605.241195126024</v>
      </c>
      <c r="F109" s="174">
        <v>2000000</v>
      </c>
      <c r="G109" s="4">
        <f>F109/239.64</f>
        <v>8345.852111500584</v>
      </c>
      <c r="H109" s="10">
        <f>F109</f>
        <v>2000000</v>
      </c>
      <c r="I109" s="175">
        <f>F109/D109*100</f>
        <v>57.14285714285714</v>
      </c>
      <c r="J109" s="176">
        <v>5605.45</v>
      </c>
      <c r="K109" s="172">
        <v>18345.85</v>
      </c>
      <c r="L109" s="177">
        <f>J109/G109*100</f>
        <v>67.16450189999999</v>
      </c>
      <c r="M109" s="175">
        <f>K109/G109*100</f>
        <v>219.8199747</v>
      </c>
      <c r="N109" s="4">
        <v>20000</v>
      </c>
      <c r="O109" s="172">
        <v>20000</v>
      </c>
      <c r="P109" s="207">
        <v>20000</v>
      </c>
      <c r="Q109" s="276">
        <v>20000</v>
      </c>
      <c r="R109" s="207">
        <v>20000</v>
      </c>
      <c r="S109" s="207">
        <v>25000</v>
      </c>
      <c r="T109" s="208">
        <v>25000</v>
      </c>
    </row>
    <row r="110" spans="1:20" s="168" customFormat="1" ht="12.75" customHeight="1">
      <c r="A110" s="180">
        <v>4810</v>
      </c>
      <c r="B110" s="5">
        <v>103</v>
      </c>
      <c r="C110" s="12" t="s">
        <v>132</v>
      </c>
      <c r="D110" s="173"/>
      <c r="E110" s="4"/>
      <c r="F110" s="174"/>
      <c r="G110" s="13"/>
      <c r="H110" s="10"/>
      <c r="I110" s="175"/>
      <c r="J110" s="176"/>
      <c r="K110" s="172"/>
      <c r="L110" s="177"/>
      <c r="M110" s="175"/>
      <c r="N110" s="4"/>
      <c r="O110" s="172"/>
      <c r="P110" s="207">
        <v>100000</v>
      </c>
      <c r="Q110" s="276">
        <v>0</v>
      </c>
      <c r="R110" s="207">
        <v>100000</v>
      </c>
      <c r="S110" s="207">
        <v>50000</v>
      </c>
      <c r="T110" s="207">
        <v>50000</v>
      </c>
    </row>
    <row r="111" spans="1:20" s="168" customFormat="1" ht="12.75" customHeight="1">
      <c r="A111" s="179">
        <v>4817</v>
      </c>
      <c r="B111" s="5">
        <v>104</v>
      </c>
      <c r="C111" s="12" t="s">
        <v>54</v>
      </c>
      <c r="D111" s="173"/>
      <c r="E111" s="4"/>
      <c r="F111" s="174"/>
      <c r="G111" s="13"/>
      <c r="H111" s="4"/>
      <c r="I111" s="175"/>
      <c r="J111" s="176"/>
      <c r="K111" s="23"/>
      <c r="L111" s="177"/>
      <c r="M111" s="175"/>
      <c r="N111" s="4">
        <v>30000</v>
      </c>
      <c r="O111" s="172">
        <v>0</v>
      </c>
      <c r="P111" s="207">
        <v>40000</v>
      </c>
      <c r="Q111" s="276">
        <v>40000</v>
      </c>
      <c r="R111" s="207">
        <v>0</v>
      </c>
      <c r="S111" s="208">
        <v>0</v>
      </c>
      <c r="T111" s="209">
        <v>0</v>
      </c>
    </row>
    <row r="112" spans="1:21" s="221" customFormat="1" ht="12.75" customHeight="1">
      <c r="A112" s="178">
        <v>6521</v>
      </c>
      <c r="B112" s="5">
        <v>105</v>
      </c>
      <c r="C112" s="210" t="s">
        <v>26</v>
      </c>
      <c r="D112" s="211">
        <v>1000000</v>
      </c>
      <c r="E112" s="212">
        <f>D112/239.64</f>
        <v>4172.926055750292</v>
      </c>
      <c r="F112" s="213">
        <v>230000</v>
      </c>
      <c r="G112" s="214">
        <f>F112/239.64</f>
        <v>959.7729928225673</v>
      </c>
      <c r="H112" s="215"/>
      <c r="I112" s="216">
        <v>0</v>
      </c>
      <c r="J112" s="211">
        <v>260000</v>
      </c>
      <c r="K112" s="217">
        <f>J112/239.64</f>
        <v>1084.960774495076</v>
      </c>
      <c r="L112" s="213"/>
      <c r="M112" s="218"/>
      <c r="N112" s="219">
        <v>260000</v>
      </c>
      <c r="O112" s="207">
        <f>N112/239.64</f>
        <v>1084.960774495076</v>
      </c>
      <c r="P112" s="220">
        <v>1500</v>
      </c>
      <c r="Q112" s="273">
        <v>1500</v>
      </c>
      <c r="R112" s="228">
        <v>1530</v>
      </c>
      <c r="S112" s="226">
        <v>1550</v>
      </c>
      <c r="T112" s="228">
        <v>1570</v>
      </c>
      <c r="U112" s="227"/>
    </row>
    <row r="113" spans="1:20" ht="11.25">
      <c r="A113" s="180">
        <v>6522</v>
      </c>
      <c r="B113" s="5">
        <v>106</v>
      </c>
      <c r="C113" s="210" t="s">
        <v>27</v>
      </c>
      <c r="D113" s="222">
        <v>1150000</v>
      </c>
      <c r="E113" s="223">
        <f>D113/239.64</f>
        <v>4798.864964112836</v>
      </c>
      <c r="F113" s="190">
        <v>270000</v>
      </c>
      <c r="G113" s="224">
        <f>F113/239.64</f>
        <v>1126.6900350525789</v>
      </c>
      <c r="H113" s="225"/>
      <c r="I113" s="223">
        <v>0</v>
      </c>
      <c r="J113" s="226">
        <v>280000</v>
      </c>
      <c r="K113" s="217">
        <f>J113/239.64</f>
        <v>1168.419295610082</v>
      </c>
      <c r="L113" s="222"/>
      <c r="M113" s="217"/>
      <c r="N113" s="226">
        <v>300000</v>
      </c>
      <c r="O113" s="207">
        <f>N113/239.64</f>
        <v>1251.8778167250878</v>
      </c>
      <c r="P113" s="223">
        <v>2000</v>
      </c>
      <c r="Q113" s="277">
        <v>2000</v>
      </c>
      <c r="R113" s="207">
        <v>2040</v>
      </c>
      <c r="S113" s="223">
        <v>2080</v>
      </c>
      <c r="T113" s="14">
        <v>2120</v>
      </c>
    </row>
    <row r="114" spans="1:20" ht="11.25">
      <c r="A114" s="239">
        <v>6400</v>
      </c>
      <c r="B114" s="297">
        <v>107</v>
      </c>
      <c r="C114" s="301" t="s">
        <v>135</v>
      </c>
      <c r="D114" s="240"/>
      <c r="E114" s="241"/>
      <c r="F114" s="242"/>
      <c r="G114" s="243"/>
      <c r="H114" s="240"/>
      <c r="I114" s="241"/>
      <c r="J114" s="240"/>
      <c r="K114" s="240"/>
      <c r="L114" s="244"/>
      <c r="M114" s="245"/>
      <c r="N114" s="240"/>
      <c r="O114" s="246"/>
      <c r="P114" s="282">
        <v>50000</v>
      </c>
      <c r="Q114" s="283">
        <v>80000</v>
      </c>
      <c r="R114" s="282">
        <v>50000</v>
      </c>
      <c r="S114" s="282">
        <v>50000</v>
      </c>
      <c r="T114" s="282">
        <v>50000</v>
      </c>
    </row>
    <row r="115" spans="1:20" ht="11.25">
      <c r="A115" s="239">
        <v>4819</v>
      </c>
      <c r="B115" s="298">
        <v>108</v>
      </c>
      <c r="C115" s="301" t="s">
        <v>136</v>
      </c>
      <c r="D115" s="240"/>
      <c r="E115" s="241"/>
      <c r="F115" s="242"/>
      <c r="G115" s="243"/>
      <c r="H115" s="240"/>
      <c r="I115" s="241"/>
      <c r="J115" s="240"/>
      <c r="K115" s="240"/>
      <c r="L115" s="244"/>
      <c r="M115" s="245"/>
      <c r="N115" s="240"/>
      <c r="O115" s="246"/>
      <c r="P115" s="294">
        <v>0</v>
      </c>
      <c r="Q115" s="295">
        <v>213000</v>
      </c>
      <c r="R115" s="294">
        <v>0</v>
      </c>
      <c r="S115" s="294">
        <v>0</v>
      </c>
      <c r="T115" s="294">
        <v>0</v>
      </c>
    </row>
    <row r="116" spans="1:20" ht="12" thickBot="1">
      <c r="A116" s="239">
        <v>1526</v>
      </c>
      <c r="B116" s="299">
        <v>109</v>
      </c>
      <c r="C116" s="302" t="s">
        <v>138</v>
      </c>
      <c r="D116" s="240"/>
      <c r="E116" s="241"/>
      <c r="F116" s="242"/>
      <c r="G116" s="243"/>
      <c r="H116" s="240"/>
      <c r="I116" s="241"/>
      <c r="J116" s="240"/>
      <c r="K116" s="240"/>
      <c r="L116" s="244"/>
      <c r="M116" s="245"/>
      <c r="N116" s="240"/>
      <c r="O116" s="246"/>
      <c r="P116" s="285">
        <v>50000</v>
      </c>
      <c r="Q116" s="286">
        <v>5000</v>
      </c>
      <c r="R116" s="285">
        <v>45000</v>
      </c>
      <c r="S116" s="285"/>
      <c r="T116" s="285"/>
    </row>
    <row r="117" spans="1:21" s="7" customFormat="1" ht="12" thickBot="1">
      <c r="A117" s="30"/>
      <c r="B117" s="31"/>
      <c r="C117" s="300" t="s">
        <v>12</v>
      </c>
      <c r="D117" s="32" t="e">
        <f>#REF!+#REF!+#REF!+#REF!+#REF!+#REF!</f>
        <v>#REF!</v>
      </c>
      <c r="E117" s="68" t="e">
        <f>D117/239.64</f>
        <v>#REF!</v>
      </c>
      <c r="F117" s="97" t="e">
        <f>#REF!+#REF!+#REF!+#REF!+#REF!+#REF!</f>
        <v>#REF!</v>
      </c>
      <c r="G117" s="84" t="e">
        <f>F117/239.64</f>
        <v>#REF!</v>
      </c>
      <c r="H117" s="33" t="e">
        <f>#REF!+#REF!+#REF!+#REF!+#REF!+#REF!</f>
        <v>#REF!</v>
      </c>
      <c r="I117" s="83" t="e">
        <f>H117/239.64</f>
        <v>#REF!</v>
      </c>
      <c r="J117" s="94" t="e">
        <f>#REF!+#REF!+#REF!+#REF!+#REF!+#REF!</f>
        <v>#REF!</v>
      </c>
      <c r="K117" s="95" t="e">
        <f>J117/239.64</f>
        <v>#REF!</v>
      </c>
      <c r="L117" s="75"/>
      <c r="M117" s="76"/>
      <c r="N117" s="94" t="e">
        <f>#REF!+#REF!+#REF!+#REF!+#REF!+#REF!</f>
        <v>#REF!</v>
      </c>
      <c r="O117" s="99" t="e">
        <f>J117*100/F117</f>
        <v>#REF!</v>
      </c>
      <c r="P117" s="284">
        <f>SUM(P8:P116)</f>
        <v>5628081</v>
      </c>
      <c r="Q117" s="284">
        <f>SUM(Q8:Q114)</f>
        <v>5559062</v>
      </c>
      <c r="R117" s="284">
        <f>SUM(R8:R116)</f>
        <v>6195840</v>
      </c>
      <c r="S117" s="284">
        <f>SUM(S8:S115)</f>
        <v>6581630</v>
      </c>
      <c r="T117" s="296">
        <f>SUM(T8:T115)</f>
        <v>3647690</v>
      </c>
      <c r="U117" s="155"/>
    </row>
    <row r="118" spans="2:18" s="7" customFormat="1" ht="11.25">
      <c r="B118" s="8"/>
      <c r="D118" s="25"/>
      <c r="E118" s="67"/>
      <c r="F118" s="25"/>
      <c r="G118" s="25"/>
      <c r="H118" s="25"/>
      <c r="I118" s="25"/>
      <c r="J118" s="90"/>
      <c r="K118" s="25"/>
      <c r="L118" s="66"/>
      <c r="M118" s="34"/>
      <c r="N118" s="90"/>
      <c r="O118" s="6"/>
      <c r="P118" s="158"/>
      <c r="Q118" s="278"/>
      <c r="R118" s="114"/>
    </row>
    <row r="120" ht="11.25">
      <c r="C120" s="1" t="s">
        <v>79</v>
      </c>
    </row>
    <row r="121" ht="11.25">
      <c r="C121" s="1"/>
    </row>
    <row r="122" ht="11.25">
      <c r="C122" s="1" t="s">
        <v>82</v>
      </c>
    </row>
    <row r="125" spans="3:18" ht="11.25">
      <c r="C125" s="2" t="s">
        <v>78</v>
      </c>
      <c r="P125" s="247"/>
      <c r="Q125" s="279"/>
      <c r="R125" s="247"/>
    </row>
    <row r="126" spans="3:18" ht="11.25">
      <c r="C126" s="2" t="s">
        <v>77</v>
      </c>
      <c r="P126" s="247"/>
      <c r="Q126" s="279"/>
      <c r="R126" s="247"/>
    </row>
    <row r="127" spans="3:18" ht="11.25">
      <c r="C127" s="2" t="s">
        <v>90</v>
      </c>
      <c r="P127" s="247"/>
      <c r="Q127" s="279"/>
      <c r="R127" s="247"/>
    </row>
    <row r="128" spans="3:18" ht="11.25">
      <c r="C128" s="2" t="s">
        <v>91</v>
      </c>
      <c r="R128" s="247"/>
    </row>
    <row r="129" ht="11.25">
      <c r="C129" s="2" t="s">
        <v>108</v>
      </c>
    </row>
    <row r="130" ht="11.25">
      <c r="C130" s="2" t="s">
        <v>107</v>
      </c>
    </row>
    <row r="131" ht="11.25">
      <c r="C131" s="2" t="s">
        <v>94</v>
      </c>
    </row>
    <row r="132" ht="11.25">
      <c r="C132" s="2" t="s">
        <v>93</v>
      </c>
    </row>
  </sheetData>
  <sheetProtection/>
  <mergeCells count="2">
    <mergeCell ref="F6:I6"/>
    <mergeCell ref="J6:M6"/>
  </mergeCells>
  <printOptions/>
  <pageMargins left="0.97" right="0.75" top="0.5118110236220472" bottom="0.5905511811023623" header="0" footer="0"/>
  <pageSetup horizontalDpi="600" verticalDpi="600" orientation="landscape" paperSize="9" scale="74" r:id="rId3"/>
  <rowBreaks count="3" manualBreakCount="3">
    <brk id="58" max="255" man="1"/>
    <brk id="108" max="255" man="1"/>
    <brk id="139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OBCINA BREZICE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 Germovsek</dc:creator>
  <cp:keywords/>
  <dc:description/>
  <cp:lastModifiedBy>Roman Matjašič</cp:lastModifiedBy>
  <cp:lastPrinted>2008-09-10T09:04:51Z</cp:lastPrinted>
  <dcterms:created xsi:type="dcterms:W3CDTF">2001-01-30T11:09:37Z</dcterms:created>
  <dcterms:modified xsi:type="dcterms:W3CDTF">2008-09-10T09:09:17Z</dcterms:modified>
  <cp:category/>
  <cp:version/>
  <cp:contentType/>
  <cp:contentStatus/>
</cp:coreProperties>
</file>