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8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3" i="1" l="1"/>
  <c r="G4" i="1" l="1"/>
  <c r="G5" i="1"/>
  <c r="G6" i="1"/>
  <c r="G7" i="1"/>
  <c r="G8" i="1"/>
  <c r="G9" i="1"/>
  <c r="G10" i="1"/>
  <c r="G11" i="1"/>
  <c r="G12" i="1"/>
  <c r="G3" i="1"/>
  <c r="E13" i="1" l="1"/>
  <c r="F13" i="1" l="1"/>
  <c r="T4" i="2"/>
  <c r="T5" i="2"/>
  <c r="T3" i="2"/>
  <c r="S6" i="2"/>
  <c r="O41" i="2"/>
  <c r="Q39" i="2"/>
  <c r="F27" i="2"/>
  <c r="F17" i="2"/>
  <c r="F23" i="2"/>
  <c r="F31" i="2"/>
  <c r="N31" i="2" s="1"/>
  <c r="T6" i="2" l="1"/>
  <c r="T15" i="2"/>
</calcChain>
</file>

<file path=xl/sharedStrings.xml><?xml version="1.0" encoding="utf-8"?>
<sst xmlns="http://schemas.openxmlformats.org/spreadsheetml/2006/main" count="130" uniqueCount="99">
  <si>
    <t>Naziv</t>
  </si>
  <si>
    <t>Naslov</t>
  </si>
  <si>
    <t>Pošta</t>
  </si>
  <si>
    <t>DŠ</t>
  </si>
  <si>
    <t>TRR</t>
  </si>
  <si>
    <t>Ime banke</t>
  </si>
  <si>
    <t xml:space="preserve">Matična št. </t>
  </si>
  <si>
    <t>Odgovorna oseba</t>
  </si>
  <si>
    <t>Upravičeni stroški</t>
  </si>
  <si>
    <t>Subvencija</t>
  </si>
  <si>
    <t>Vinogradniško, turistično in kulturno društvo Cerklje ob Krki</t>
  </si>
  <si>
    <t>Cerklje ob Krki 2B</t>
  </si>
  <si>
    <t>8263 Ceklje ob Krki</t>
  </si>
  <si>
    <t>DBS</t>
  </si>
  <si>
    <t>Vinogradniško društvo Pišece</t>
  </si>
  <si>
    <t>Pišece 13</t>
  </si>
  <si>
    <t>8255 Pišece</t>
  </si>
  <si>
    <t>NLB</t>
  </si>
  <si>
    <t xml:space="preserve">Vinogradniško društvo Sromlje </t>
  </si>
  <si>
    <t>8256 Sromlje</t>
  </si>
  <si>
    <t>Društvo vinogradnikov Dolina- Jesenice</t>
  </si>
  <si>
    <t>Velika Dolina 9</t>
  </si>
  <si>
    <t>8261 Jesenice na Dol.</t>
  </si>
  <si>
    <t>SKB</t>
  </si>
  <si>
    <t>Slavko Bizjak</t>
  </si>
  <si>
    <t>Vinogradniško turistično društvo Gadova peč</t>
  </si>
  <si>
    <t>Vrhovska vas 15</t>
  </si>
  <si>
    <t>8263 Cerklje ob Krki</t>
  </si>
  <si>
    <t>Bizeljska cesta 38</t>
  </si>
  <si>
    <t>8259 Bizeljsko</t>
  </si>
  <si>
    <t>8250 Brežice</t>
  </si>
  <si>
    <t>8253 Artiče</t>
  </si>
  <si>
    <t>Skupaj:</t>
  </si>
  <si>
    <t>Št. pogodbe</t>
  </si>
  <si>
    <t>Društvo salamarjev Štritof Artiče</t>
  </si>
  <si>
    <t>Glogov Brod 3</t>
  </si>
  <si>
    <t xml:space="preserve"> društveno ocenjevanje vin</t>
  </si>
  <si>
    <t>Naziv prireditve</t>
  </si>
  <si>
    <t>Društvo vinogradnikov Bizeljsko</t>
  </si>
  <si>
    <t>031157-1000698874</t>
  </si>
  <si>
    <t>Društvo kmetic Brežice</t>
  </si>
  <si>
    <t>CPB 41</t>
  </si>
  <si>
    <t>19920-5004834148DBS</t>
  </si>
  <si>
    <t>199220-5004834148</t>
  </si>
  <si>
    <t>Zdravka Kampijut</t>
  </si>
  <si>
    <t>Sadjarsko društvo Artiče</t>
  </si>
  <si>
    <t>Artiče 38</t>
  </si>
  <si>
    <t>19920-5004833566</t>
  </si>
  <si>
    <t>NE</t>
  </si>
  <si>
    <t>Mitja Molan</t>
  </si>
  <si>
    <t>Združenje za ekološko kmetovanje Dolenjske, Posavja in Bele krajine</t>
  </si>
  <si>
    <t>Šmiheljska 14</t>
  </si>
  <si>
    <t>8000 Bizeljsko</t>
  </si>
  <si>
    <t>02971-0253840580</t>
  </si>
  <si>
    <t>Marija Marinček</t>
  </si>
  <si>
    <t>TEHNIČNA PODPORA  V KMETIJSTVU</t>
  </si>
  <si>
    <t>Celotna investicija</t>
  </si>
  <si>
    <t>Zap. Št. vloge</t>
  </si>
  <si>
    <t>Matična št.</t>
  </si>
  <si>
    <t>Zavezanec za DDV</t>
  </si>
  <si>
    <t>Brez DDV</t>
  </si>
  <si>
    <t>Z DDV</t>
  </si>
  <si>
    <t>Realizacija</t>
  </si>
  <si>
    <t>Upravičeni</t>
  </si>
  <si>
    <t>% sofinanc.</t>
  </si>
  <si>
    <t>Sadjarski dnevi Posavja</t>
  </si>
  <si>
    <t>Društvo vinogradnikov Velika Dolina</t>
  </si>
  <si>
    <t>Strokovna ekskurzija-HR</t>
  </si>
  <si>
    <t>Najem prostorov za predavanja</t>
  </si>
  <si>
    <t>Tečaj iz osnov vinarstva za donegovanje in ustekleničenje vina</t>
  </si>
  <si>
    <t>Strokovna ekskurzija-ogled dobrih praks-dopolnilne dejavnosti na kmetiji</t>
  </si>
  <si>
    <t xml:space="preserve">Skupaj: </t>
  </si>
  <si>
    <t>Združenje za ekološko kmetovanje Dolenjske, Posavja in BK</t>
  </si>
  <si>
    <t xml:space="preserve">izvedba Eko tržnice v občini Brežice  </t>
  </si>
  <si>
    <t>Oblike zaposlovanja-sezonska dela</t>
  </si>
  <si>
    <t>Odporne sorte, predelava sadja</t>
  </si>
  <si>
    <t>Izdelava in peka pletenega srca</t>
  </si>
  <si>
    <t>Izvedba ekoloških predavanj-5 predavanj</t>
  </si>
  <si>
    <t xml:space="preserve">Redčenje in aktualni tehnološki ukrepi v 2015 v pridelavi jabolk </t>
  </si>
  <si>
    <t>Strokovna ekskurzija-izmenjava dobrih praks</t>
  </si>
  <si>
    <t>SKUPAJ:</t>
  </si>
  <si>
    <t>ocenjevanje salam</t>
  </si>
  <si>
    <t>330-0048/2015</t>
  </si>
  <si>
    <t>330-0049/2015</t>
  </si>
  <si>
    <t>330/0026/2015</t>
  </si>
  <si>
    <t>330-0035/2015</t>
  </si>
  <si>
    <t>8000 Novo mesto</t>
  </si>
  <si>
    <t>Skupni stroški</t>
  </si>
  <si>
    <t>izvedba dveh strokovnih ekskurzij-primeri trženja predelanih pridelkov na kmetiji</t>
  </si>
  <si>
    <t>KONTO: 412000  SM: 180-000</t>
  </si>
  <si>
    <t xml:space="preserve">Izvedba eko tržnice v Brežicah in izvedba petih predavanj na temo ekološkega kmetijstva </t>
  </si>
  <si>
    <t>izvedba izobraževanj  v sklopu" 22. sadjarski dnevi Posavja Artiče 2016" (944,16 €),   posvet o redčenju plodov.tehnološki ukrepi in predelava sadja (100,00 €),izvedba delavnice učinkovit in okolju sprejemljiv nanos FFS (238,68 €), posvet o ekološki pridelavi odpornih sadnih sort in o predelavi sadja -skovi, sušeno sadje, žganjekuha (315,51 €), strokovna ekskurzija-sadjarstvo v Belgiji (1.000,00 €)</t>
  </si>
  <si>
    <t xml:space="preserve"> društveno ocenjevanje vin (1.000,00 €) in izvedba strokovne ekskurzije (540,00 €)</t>
  </si>
  <si>
    <t xml:space="preserve"> društveno ocenjevanje vin (1.000,00 €) in izvedba strokovne ekskurzije 399,00 €)</t>
  </si>
  <si>
    <t xml:space="preserve"> društveno ocenjevanje vin (1.000,00 €), izveba strokovne ekskurzije (1.000,00 €), promocija v biltenu "Cvičkarija 2016" (150,00 €)</t>
  </si>
  <si>
    <t>POSTAVKA: 00146</t>
  </si>
  <si>
    <t>% sof.</t>
  </si>
  <si>
    <t>Sromlje 5</t>
  </si>
  <si>
    <t>Javni razpis za dodeljevanje proračunskih sredstev za ohranjanje in razvoj kmetijstva in podeželja v občini Brežice za  leto  2016 (Uradni list RS št. 21/16 z dne 18.3.2016)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</si>
</sst>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1"/>
      <color theme="4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/>
    <xf numFmtId="1" fontId="2" fillId="0" borderId="1" xfId="0" applyNumberFormat="1" applyFont="1" applyBorder="1"/>
    <xf numFmtId="2" fontId="2" fillId="0" borderId="1" xfId="0" applyNumberFormat="1" applyFont="1" applyFill="1" applyBorder="1"/>
    <xf numFmtId="4" fontId="2" fillId="0" borderId="1" xfId="0" applyNumberFormat="1" applyFont="1" applyBorder="1"/>
    <xf numFmtId="0" fontId="2" fillId="0" borderId="1" xfId="0" applyFont="1" applyFill="1" applyBorder="1"/>
    <xf numFmtId="1" fontId="2" fillId="0" borderId="1" xfId="0" applyNumberFormat="1" applyFont="1" applyFill="1" applyBorder="1"/>
    <xf numFmtId="14" fontId="2" fillId="0" borderId="1" xfId="0" applyNumberFormat="1" applyFont="1" applyFill="1" applyBorder="1"/>
    <xf numFmtId="14" fontId="2" fillId="0" borderId="2" xfId="0" applyNumberFormat="1" applyFont="1" applyFill="1" applyBorder="1"/>
    <xf numFmtId="4" fontId="1" fillId="0" borderId="1" xfId="0" applyNumberFormat="1" applyFont="1" applyBorder="1"/>
    <xf numFmtId="0" fontId="0" fillId="0" borderId="1" xfId="0" applyBorder="1"/>
    <xf numFmtId="4" fontId="2" fillId="0" borderId="1" xfId="0" applyNumberFormat="1" applyFont="1" applyFill="1" applyBorder="1"/>
    <xf numFmtId="0" fontId="2" fillId="0" borderId="3" xfId="0" applyFont="1" applyFill="1" applyBorder="1"/>
    <xf numFmtId="0" fontId="2" fillId="0" borderId="0" xfId="0" applyFont="1"/>
    <xf numFmtId="0" fontId="1" fillId="0" borderId="3" xfId="0" applyFont="1" applyFill="1" applyBorder="1"/>
    <xf numFmtId="4" fontId="0" fillId="0" borderId="1" xfId="0" applyNumberFormat="1" applyBorder="1"/>
    <xf numFmtId="3" fontId="0" fillId="0" borderId="0" xfId="0" applyNumberFormat="1"/>
    <xf numFmtId="0" fontId="3" fillId="0" borderId="0" xfId="0" applyFont="1"/>
    <xf numFmtId="0" fontId="4" fillId="0" borderId="1" xfId="0" applyFont="1" applyBorder="1"/>
    <xf numFmtId="4" fontId="2" fillId="0" borderId="4" xfId="0" applyNumberFormat="1" applyFont="1" applyBorder="1"/>
    <xf numFmtId="4" fontId="0" fillId="0" borderId="0" xfId="0" applyNumberFormat="1"/>
    <xf numFmtId="4" fontId="0" fillId="2" borderId="1" xfId="0" applyNumberFormat="1" applyFill="1" applyBorder="1"/>
    <xf numFmtId="4" fontId="0" fillId="0" borderId="4" xfId="0" applyNumberFormat="1" applyBorder="1"/>
    <xf numFmtId="2" fontId="0" fillId="0" borderId="0" xfId="0" applyNumberFormat="1"/>
    <xf numFmtId="4" fontId="1" fillId="3" borderId="1" xfId="0" applyNumberFormat="1" applyFont="1" applyFill="1" applyBorder="1"/>
    <xf numFmtId="4" fontId="5" fillId="3" borderId="1" xfId="0" applyNumberFormat="1" applyFont="1" applyFill="1" applyBorder="1"/>
    <xf numFmtId="4" fontId="1" fillId="0" borderId="0" xfId="0" applyNumberFormat="1" applyFont="1"/>
    <xf numFmtId="4" fontId="5" fillId="3" borderId="4" xfId="0" applyNumberFormat="1" applyFont="1" applyFill="1" applyBorder="1"/>
    <xf numFmtId="0" fontId="6" fillId="0" borderId="1" xfId="0" applyFont="1" applyBorder="1"/>
    <xf numFmtId="0" fontId="0" fillId="2" borderId="1" xfId="0" applyFill="1" applyBorder="1"/>
    <xf numFmtId="4" fontId="0" fillId="2" borderId="3" xfId="0" applyNumberFormat="1" applyFill="1" applyBorder="1"/>
    <xf numFmtId="4" fontId="0" fillId="0" borderId="0" xfId="0" applyNumberFormat="1" applyBorder="1"/>
    <xf numFmtId="0" fontId="1" fillId="3" borderId="0" xfId="0" applyFont="1" applyFill="1" applyBorder="1"/>
    <xf numFmtId="0" fontId="6" fillId="0" borderId="1" xfId="0" applyFont="1" applyFill="1" applyBorder="1"/>
    <xf numFmtId="2" fontId="0" fillId="0" borderId="1" xfId="0" applyNumberFormat="1" applyBorder="1"/>
    <xf numFmtId="2" fontId="1" fillId="3" borderId="1" xfId="0" applyNumberFormat="1" applyFont="1" applyFill="1" applyBorder="1"/>
    <xf numFmtId="0" fontId="0" fillId="0" borderId="4" xfId="0" applyBorder="1"/>
    <xf numFmtId="0" fontId="7" fillId="0" borderId="1" xfId="0" applyFont="1" applyBorder="1"/>
    <xf numFmtId="0" fontId="8" fillId="0" borderId="1" xfId="0" applyFont="1" applyBorder="1"/>
    <xf numFmtId="2" fontId="0" fillId="0" borderId="4" xfId="0" applyNumberFormat="1" applyBorder="1"/>
    <xf numFmtId="0" fontId="5" fillId="3" borderId="1" xfId="0" applyFont="1" applyFill="1" applyBorder="1"/>
    <xf numFmtId="2" fontId="5" fillId="3" borderId="4" xfId="0" applyNumberFormat="1" applyFont="1" applyFill="1" applyBorder="1"/>
    <xf numFmtId="164" fontId="0" fillId="0" borderId="0" xfId="0" applyNumberFormat="1"/>
    <xf numFmtId="0" fontId="10" fillId="0" borderId="1" xfId="0" applyFont="1" applyFill="1" applyBorder="1"/>
    <xf numFmtId="14" fontId="1" fillId="0" borderId="1" xfId="0" applyNumberFormat="1" applyFont="1" applyFill="1" applyBorder="1"/>
    <xf numFmtId="0" fontId="0" fillId="0" borderId="0" xfId="0" applyFill="1"/>
    <xf numFmtId="4" fontId="1" fillId="4" borderId="1" xfId="0" applyNumberFormat="1" applyFont="1" applyFill="1" applyBorder="1"/>
    <xf numFmtId="4" fontId="9" fillId="4" borderId="1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0" borderId="5" xfId="0" applyFont="1" applyBorder="1"/>
    <xf numFmtId="4" fontId="11" fillId="0" borderId="0" xfId="0" applyNumberFormat="1" applyFont="1"/>
    <xf numFmtId="0" fontId="11" fillId="0" borderId="0" xfId="0" applyFont="1" applyFill="1"/>
    <xf numFmtId="0" fontId="1" fillId="2" borderId="1" xfId="0" applyFont="1" applyFill="1" applyBorder="1"/>
    <xf numFmtId="0" fontId="1" fillId="2" borderId="6" xfId="0" applyFont="1" applyFill="1" applyBorder="1"/>
    <xf numFmtId="0" fontId="11" fillId="2" borderId="1" xfId="0" applyFont="1" applyFill="1" applyBorder="1"/>
    <xf numFmtId="4" fontId="1" fillId="2" borderId="1" xfId="0" applyNumberFormat="1" applyFont="1" applyFill="1" applyBorder="1"/>
    <xf numFmtId="4" fontId="11" fillId="2" borderId="0" xfId="0" applyNumberFormat="1" applyFont="1" applyFill="1"/>
    <xf numFmtId="4" fontId="11" fillId="2" borderId="1" xfId="0" applyNumberFormat="1" applyFont="1" applyFill="1" applyBorder="1"/>
    <xf numFmtId="0" fontId="11" fillId="2" borderId="5" xfId="0" applyFont="1" applyFill="1" applyBorder="1"/>
    <xf numFmtId="0" fontId="11" fillId="2" borderId="0" xfId="0" applyFont="1" applyFill="1"/>
    <xf numFmtId="2" fontId="1" fillId="2" borderId="1" xfId="0" applyNumberFormat="1" applyFont="1" applyFill="1" applyBorder="1"/>
    <xf numFmtId="4" fontId="1" fillId="2" borderId="6" xfId="0" applyNumberFormat="1" applyFont="1" applyFill="1" applyBorder="1"/>
    <xf numFmtId="4" fontId="1" fillId="2" borderId="3" xfId="0" applyNumberFormat="1" applyFont="1" applyFill="1" applyBorder="1"/>
    <xf numFmtId="0" fontId="11" fillId="2" borderId="6" xfId="0" applyFont="1" applyFill="1" applyBorder="1"/>
    <xf numFmtId="4" fontId="9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/>
  </sheetViews>
  <sheetFormatPr defaultColWidth="9.140625" defaultRowHeight="15" x14ac:dyDescent="0.25"/>
  <cols>
    <col min="1" max="1" width="66.140625" style="50" customWidth="1"/>
    <col min="2" max="2" width="17.42578125" style="50" customWidth="1"/>
    <col min="3" max="3" width="20.85546875" style="50" bestFit="1" customWidth="1"/>
    <col min="4" max="4" width="17.28515625" style="50" customWidth="1"/>
    <col min="5" max="5" width="17.28515625" style="50" bestFit="1" customWidth="1"/>
    <col min="6" max="6" width="11.140625" style="50" bestFit="1" customWidth="1"/>
    <col min="7" max="7" width="11.140625" style="50" customWidth="1"/>
    <col min="8" max="8" width="255.7109375" style="50" bestFit="1" customWidth="1"/>
    <col min="9" max="16384" width="9.140625" style="50"/>
  </cols>
  <sheetData>
    <row r="1" spans="1:11" x14ac:dyDescent="0.25">
      <c r="A1" s="1" t="s">
        <v>98</v>
      </c>
      <c r="B1" s="1"/>
      <c r="C1" s="1"/>
      <c r="D1" s="1"/>
      <c r="E1" s="1"/>
      <c r="F1" s="1"/>
      <c r="G1" s="1"/>
      <c r="H1" s="51"/>
      <c r="I1" s="52"/>
      <c r="J1" s="51"/>
      <c r="K1" s="51"/>
    </row>
    <row r="2" spans="1:11" x14ac:dyDescent="0.25">
      <c r="A2" s="1" t="s">
        <v>0</v>
      </c>
      <c r="B2" s="1" t="s">
        <v>1</v>
      </c>
      <c r="C2" s="1" t="s">
        <v>2</v>
      </c>
      <c r="D2" s="3" t="s">
        <v>87</v>
      </c>
      <c r="E2" s="1" t="s">
        <v>8</v>
      </c>
      <c r="F2" s="1" t="s">
        <v>9</v>
      </c>
      <c r="G2" s="1" t="s">
        <v>96</v>
      </c>
      <c r="H2" s="3" t="s">
        <v>37</v>
      </c>
      <c r="I2" s="52"/>
      <c r="J2" s="51"/>
      <c r="K2" s="51"/>
    </row>
    <row r="3" spans="1:11" s="62" customFormat="1" x14ac:dyDescent="0.25">
      <c r="A3" s="55" t="s">
        <v>10</v>
      </c>
      <c r="B3" s="55" t="s">
        <v>11</v>
      </c>
      <c r="C3" s="55" t="s">
        <v>12</v>
      </c>
      <c r="D3" s="58">
        <v>2042.19</v>
      </c>
      <c r="E3" s="58">
        <v>2042.19</v>
      </c>
      <c r="F3" s="58">
        <v>1000</v>
      </c>
      <c r="G3" s="58">
        <f>F3*100/E3</f>
        <v>48.967040285184041</v>
      </c>
      <c r="H3" s="57" t="s">
        <v>36</v>
      </c>
      <c r="I3" s="61"/>
      <c r="J3" s="57"/>
      <c r="K3" s="57"/>
    </row>
    <row r="4" spans="1:11" s="62" customFormat="1" x14ac:dyDescent="0.25">
      <c r="A4" s="55" t="s">
        <v>14</v>
      </c>
      <c r="B4" s="55" t="s">
        <v>15</v>
      </c>
      <c r="C4" s="55" t="s">
        <v>16</v>
      </c>
      <c r="D4" s="63">
        <v>1088.8</v>
      </c>
      <c r="E4" s="63">
        <v>1088.8</v>
      </c>
      <c r="F4" s="58">
        <v>1000</v>
      </c>
      <c r="G4" s="58">
        <f t="shared" ref="G4:G12" si="0">F4*100/E4</f>
        <v>91.84423218221896</v>
      </c>
      <c r="H4" s="57" t="s">
        <v>36</v>
      </c>
      <c r="I4" s="61"/>
      <c r="J4" s="57"/>
      <c r="K4" s="57"/>
    </row>
    <row r="5" spans="1:11" s="62" customFormat="1" x14ac:dyDescent="0.25">
      <c r="A5" s="55" t="s">
        <v>18</v>
      </c>
      <c r="B5" s="55" t="s">
        <v>97</v>
      </c>
      <c r="C5" s="55" t="s">
        <v>19</v>
      </c>
      <c r="D5" s="63">
        <v>2612.65</v>
      </c>
      <c r="E5" s="63">
        <v>2612.65</v>
      </c>
      <c r="F5" s="58">
        <v>1399</v>
      </c>
      <c r="G5" s="58">
        <f t="shared" si="0"/>
        <v>53.547164756090559</v>
      </c>
      <c r="H5" s="57" t="s">
        <v>93</v>
      </c>
      <c r="I5" s="61"/>
      <c r="J5" s="57"/>
      <c r="K5" s="57"/>
    </row>
    <row r="6" spans="1:11" s="62" customFormat="1" x14ac:dyDescent="0.25">
      <c r="A6" s="55" t="s">
        <v>20</v>
      </c>
      <c r="B6" s="55" t="s">
        <v>21</v>
      </c>
      <c r="C6" s="55" t="s">
        <v>22</v>
      </c>
      <c r="D6" s="58">
        <v>5587.98</v>
      </c>
      <c r="E6" s="58">
        <v>5587.98</v>
      </c>
      <c r="F6" s="58">
        <v>2150</v>
      </c>
      <c r="G6" s="58">
        <f t="shared" si="0"/>
        <v>38.475441930715576</v>
      </c>
      <c r="H6" s="57" t="s">
        <v>94</v>
      </c>
      <c r="I6" s="61"/>
      <c r="J6" s="57"/>
      <c r="K6" s="57"/>
    </row>
    <row r="7" spans="1:11" s="62" customFormat="1" x14ac:dyDescent="0.25">
      <c r="A7" s="55" t="s">
        <v>25</v>
      </c>
      <c r="B7" s="55" t="s">
        <v>26</v>
      </c>
      <c r="C7" s="55" t="s">
        <v>27</v>
      </c>
      <c r="D7" s="58">
        <v>4359</v>
      </c>
      <c r="E7" s="58">
        <v>4359</v>
      </c>
      <c r="F7" s="58">
        <v>1000</v>
      </c>
      <c r="G7" s="58">
        <f t="shared" si="0"/>
        <v>22.941041523285158</v>
      </c>
      <c r="H7" s="57" t="s">
        <v>36</v>
      </c>
      <c r="I7" s="61"/>
      <c r="J7" s="57"/>
      <c r="K7" s="57"/>
    </row>
    <row r="8" spans="1:11" s="62" customFormat="1" x14ac:dyDescent="0.25">
      <c r="A8" s="55" t="s">
        <v>38</v>
      </c>
      <c r="B8" s="55" t="s">
        <v>28</v>
      </c>
      <c r="C8" s="55" t="s">
        <v>29</v>
      </c>
      <c r="D8" s="58">
        <v>2622.7</v>
      </c>
      <c r="E8" s="58">
        <v>2622.7</v>
      </c>
      <c r="F8" s="58">
        <v>1540</v>
      </c>
      <c r="G8" s="58">
        <f t="shared" si="0"/>
        <v>58.718114919739207</v>
      </c>
      <c r="H8" s="57" t="s">
        <v>92</v>
      </c>
      <c r="I8" s="61"/>
      <c r="J8" s="57"/>
      <c r="K8" s="57"/>
    </row>
    <row r="9" spans="1:11" s="62" customFormat="1" x14ac:dyDescent="0.25">
      <c r="A9" s="55" t="s">
        <v>34</v>
      </c>
      <c r="B9" s="55" t="s">
        <v>35</v>
      </c>
      <c r="C9" s="55" t="s">
        <v>31</v>
      </c>
      <c r="D9" s="58">
        <v>1006.65</v>
      </c>
      <c r="E9" s="58">
        <v>1006.65</v>
      </c>
      <c r="F9" s="58">
        <v>1000</v>
      </c>
      <c r="G9" s="58">
        <f t="shared" si="0"/>
        <v>99.33939303630855</v>
      </c>
      <c r="H9" s="57" t="s">
        <v>81</v>
      </c>
      <c r="I9" s="61"/>
      <c r="J9" s="57"/>
      <c r="K9" s="57"/>
    </row>
    <row r="10" spans="1:11" s="62" customFormat="1" x14ac:dyDescent="0.25">
      <c r="A10" s="55" t="s">
        <v>40</v>
      </c>
      <c r="B10" s="55" t="s">
        <v>41</v>
      </c>
      <c r="C10" s="55" t="s">
        <v>30</v>
      </c>
      <c r="D10" s="64">
        <v>1655</v>
      </c>
      <c r="E10" s="64">
        <v>1655</v>
      </c>
      <c r="F10" s="59">
        <v>1000</v>
      </c>
      <c r="G10" s="58">
        <f t="shared" si="0"/>
        <v>60.422960725075527</v>
      </c>
      <c r="H10" s="57" t="s">
        <v>88</v>
      </c>
    </row>
    <row r="11" spans="1:11" s="62" customFormat="1" x14ac:dyDescent="0.25">
      <c r="A11" s="55" t="s">
        <v>45</v>
      </c>
      <c r="B11" s="55" t="s">
        <v>46</v>
      </c>
      <c r="C11" s="55" t="s">
        <v>31</v>
      </c>
      <c r="D11" s="58">
        <v>5048.3500000000004</v>
      </c>
      <c r="E11" s="58">
        <v>5048.3500000000004</v>
      </c>
      <c r="F11" s="60">
        <v>2598.35</v>
      </c>
      <c r="G11" s="58">
        <f t="shared" si="0"/>
        <v>51.469291946873724</v>
      </c>
      <c r="H11" s="57" t="s">
        <v>91</v>
      </c>
    </row>
    <row r="12" spans="1:11" s="62" customFormat="1" x14ac:dyDescent="0.25">
      <c r="A12" s="56" t="s">
        <v>50</v>
      </c>
      <c r="B12" s="56" t="s">
        <v>51</v>
      </c>
      <c r="C12" s="56" t="s">
        <v>86</v>
      </c>
      <c r="D12" s="65">
        <v>3000.0250000000001</v>
      </c>
      <c r="E12" s="65">
        <v>3000.0250000000001</v>
      </c>
      <c r="F12" s="59">
        <v>3000</v>
      </c>
      <c r="G12" s="58">
        <f t="shared" si="0"/>
        <v>99.999166673611043</v>
      </c>
      <c r="H12" s="66" t="s">
        <v>90</v>
      </c>
    </row>
    <row r="13" spans="1:11" s="57" customFormat="1" x14ac:dyDescent="0.25">
      <c r="D13" s="60">
        <f>SUM(D3:D12)</f>
        <v>29023.345000000001</v>
      </c>
      <c r="E13" s="67">
        <f>SUM(E3:E12)</f>
        <v>29023.345000000001</v>
      </c>
      <c r="F13" s="60">
        <f>SUM(F3:F12)</f>
        <v>15687.35</v>
      </c>
      <c r="G13" s="60"/>
    </row>
    <row r="14" spans="1:11" s="54" customFormat="1" ht="12.75" customHeight="1" x14ac:dyDescent="0.25"/>
    <row r="15" spans="1:11" x14ac:dyDescent="0.25">
      <c r="A15" s="50" t="s">
        <v>95</v>
      </c>
    </row>
    <row r="16" spans="1:11" x14ac:dyDescent="0.25">
      <c r="A16" s="50" t="s">
        <v>89</v>
      </c>
    </row>
    <row r="23" spans="5:7" x14ac:dyDescent="0.25">
      <c r="E23" s="53"/>
      <c r="F23" s="53"/>
      <c r="G23" s="5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D1" workbookViewId="0">
      <selection activeCell="S13" sqref="S13"/>
    </sheetView>
  </sheetViews>
  <sheetFormatPr defaultRowHeight="15" x14ac:dyDescent="0.25"/>
  <cols>
    <col min="2" max="3" width="13.140625" customWidth="1"/>
    <col min="4" max="4" width="65.85546875" bestFit="1" customWidth="1"/>
    <col min="5" max="5" width="17.5703125" bestFit="1" customWidth="1"/>
    <col min="6" max="6" width="19.42578125" customWidth="1"/>
    <col min="7" max="7" width="9" hidden="1" customWidth="1"/>
    <col min="8" max="8" width="10.7109375" hidden="1" customWidth="1"/>
    <col min="9" max="9" width="16.7109375" hidden="1" customWidth="1"/>
    <col min="10" max="10" width="11.140625" hidden="1" customWidth="1"/>
    <col min="11" max="11" width="9.140625" hidden="1" customWidth="1"/>
    <col min="12" max="12" width="0.140625" hidden="1" customWidth="1"/>
    <col min="13" max="13" width="9.140625" hidden="1" customWidth="1"/>
    <col min="14" max="14" width="14.7109375" bestFit="1" customWidth="1"/>
    <col min="15" max="15" width="16.140625" bestFit="1" customWidth="1"/>
    <col min="16" max="16" width="17.85546875" bestFit="1" customWidth="1"/>
    <col min="17" max="17" width="10.140625" bestFit="1" customWidth="1"/>
    <col min="18" max="19" width="17.28515625" bestFit="1" customWidth="1"/>
    <col min="20" max="21" width="11.140625" bestFit="1" customWidth="1"/>
    <col min="258" max="259" width="13.140625" customWidth="1"/>
    <col min="260" max="260" width="65.85546875" bestFit="1" customWidth="1"/>
    <col min="261" max="261" width="17.5703125" bestFit="1" customWidth="1"/>
    <col min="262" max="262" width="19.42578125" customWidth="1"/>
    <col min="263" max="269" width="0" hidden="1" customWidth="1"/>
    <col min="270" max="270" width="14.7109375" bestFit="1" customWidth="1"/>
    <col min="271" max="271" width="16.140625" bestFit="1" customWidth="1"/>
    <col min="272" max="272" width="17.85546875" bestFit="1" customWidth="1"/>
    <col min="273" max="273" width="10.140625" bestFit="1" customWidth="1"/>
    <col min="274" max="275" width="17.28515625" bestFit="1" customWidth="1"/>
    <col min="276" max="277" width="11.140625" bestFit="1" customWidth="1"/>
    <col min="514" max="515" width="13.140625" customWidth="1"/>
    <col min="516" max="516" width="65.85546875" bestFit="1" customWidth="1"/>
    <col min="517" max="517" width="17.5703125" bestFit="1" customWidth="1"/>
    <col min="518" max="518" width="19.42578125" customWidth="1"/>
    <col min="519" max="525" width="0" hidden="1" customWidth="1"/>
    <col min="526" max="526" width="14.7109375" bestFit="1" customWidth="1"/>
    <col min="527" max="527" width="16.140625" bestFit="1" customWidth="1"/>
    <col min="528" max="528" width="17.85546875" bestFit="1" customWidth="1"/>
    <col min="529" max="529" width="10.140625" bestFit="1" customWidth="1"/>
    <col min="530" max="531" width="17.28515625" bestFit="1" customWidth="1"/>
    <col min="532" max="533" width="11.140625" bestFit="1" customWidth="1"/>
    <col min="770" max="771" width="13.140625" customWidth="1"/>
    <col min="772" max="772" width="65.85546875" bestFit="1" customWidth="1"/>
    <col min="773" max="773" width="17.5703125" bestFit="1" customWidth="1"/>
    <col min="774" max="774" width="19.42578125" customWidth="1"/>
    <col min="775" max="781" width="0" hidden="1" customWidth="1"/>
    <col min="782" max="782" width="14.7109375" bestFit="1" customWidth="1"/>
    <col min="783" max="783" width="16.140625" bestFit="1" customWidth="1"/>
    <col min="784" max="784" width="17.85546875" bestFit="1" customWidth="1"/>
    <col min="785" max="785" width="10.140625" bestFit="1" customWidth="1"/>
    <col min="786" max="787" width="17.28515625" bestFit="1" customWidth="1"/>
    <col min="788" max="789" width="11.140625" bestFit="1" customWidth="1"/>
    <col min="1026" max="1027" width="13.140625" customWidth="1"/>
    <col min="1028" max="1028" width="65.85546875" bestFit="1" customWidth="1"/>
    <col min="1029" max="1029" width="17.5703125" bestFit="1" customWidth="1"/>
    <col min="1030" max="1030" width="19.42578125" customWidth="1"/>
    <col min="1031" max="1037" width="0" hidden="1" customWidth="1"/>
    <col min="1038" max="1038" width="14.7109375" bestFit="1" customWidth="1"/>
    <col min="1039" max="1039" width="16.140625" bestFit="1" customWidth="1"/>
    <col min="1040" max="1040" width="17.85546875" bestFit="1" customWidth="1"/>
    <col min="1041" max="1041" width="10.140625" bestFit="1" customWidth="1"/>
    <col min="1042" max="1043" width="17.28515625" bestFit="1" customWidth="1"/>
    <col min="1044" max="1045" width="11.140625" bestFit="1" customWidth="1"/>
    <col min="1282" max="1283" width="13.140625" customWidth="1"/>
    <col min="1284" max="1284" width="65.85546875" bestFit="1" customWidth="1"/>
    <col min="1285" max="1285" width="17.5703125" bestFit="1" customWidth="1"/>
    <col min="1286" max="1286" width="19.42578125" customWidth="1"/>
    <col min="1287" max="1293" width="0" hidden="1" customWidth="1"/>
    <col min="1294" max="1294" width="14.7109375" bestFit="1" customWidth="1"/>
    <col min="1295" max="1295" width="16.140625" bestFit="1" customWidth="1"/>
    <col min="1296" max="1296" width="17.85546875" bestFit="1" customWidth="1"/>
    <col min="1297" max="1297" width="10.140625" bestFit="1" customWidth="1"/>
    <col min="1298" max="1299" width="17.28515625" bestFit="1" customWidth="1"/>
    <col min="1300" max="1301" width="11.140625" bestFit="1" customWidth="1"/>
    <col min="1538" max="1539" width="13.140625" customWidth="1"/>
    <col min="1540" max="1540" width="65.85546875" bestFit="1" customWidth="1"/>
    <col min="1541" max="1541" width="17.5703125" bestFit="1" customWidth="1"/>
    <col min="1542" max="1542" width="19.42578125" customWidth="1"/>
    <col min="1543" max="1549" width="0" hidden="1" customWidth="1"/>
    <col min="1550" max="1550" width="14.7109375" bestFit="1" customWidth="1"/>
    <col min="1551" max="1551" width="16.140625" bestFit="1" customWidth="1"/>
    <col min="1552" max="1552" width="17.85546875" bestFit="1" customWidth="1"/>
    <col min="1553" max="1553" width="10.140625" bestFit="1" customWidth="1"/>
    <col min="1554" max="1555" width="17.28515625" bestFit="1" customWidth="1"/>
    <col min="1556" max="1557" width="11.140625" bestFit="1" customWidth="1"/>
    <col min="1794" max="1795" width="13.140625" customWidth="1"/>
    <col min="1796" max="1796" width="65.85546875" bestFit="1" customWidth="1"/>
    <col min="1797" max="1797" width="17.5703125" bestFit="1" customWidth="1"/>
    <col min="1798" max="1798" width="19.42578125" customWidth="1"/>
    <col min="1799" max="1805" width="0" hidden="1" customWidth="1"/>
    <col min="1806" max="1806" width="14.7109375" bestFit="1" customWidth="1"/>
    <col min="1807" max="1807" width="16.140625" bestFit="1" customWidth="1"/>
    <col min="1808" max="1808" width="17.85546875" bestFit="1" customWidth="1"/>
    <col min="1809" max="1809" width="10.140625" bestFit="1" customWidth="1"/>
    <col min="1810" max="1811" width="17.28515625" bestFit="1" customWidth="1"/>
    <col min="1812" max="1813" width="11.140625" bestFit="1" customWidth="1"/>
    <col min="2050" max="2051" width="13.140625" customWidth="1"/>
    <col min="2052" max="2052" width="65.85546875" bestFit="1" customWidth="1"/>
    <col min="2053" max="2053" width="17.5703125" bestFit="1" customWidth="1"/>
    <col min="2054" max="2054" width="19.42578125" customWidth="1"/>
    <col min="2055" max="2061" width="0" hidden="1" customWidth="1"/>
    <col min="2062" max="2062" width="14.7109375" bestFit="1" customWidth="1"/>
    <col min="2063" max="2063" width="16.140625" bestFit="1" customWidth="1"/>
    <col min="2064" max="2064" width="17.85546875" bestFit="1" customWidth="1"/>
    <col min="2065" max="2065" width="10.140625" bestFit="1" customWidth="1"/>
    <col min="2066" max="2067" width="17.28515625" bestFit="1" customWidth="1"/>
    <col min="2068" max="2069" width="11.140625" bestFit="1" customWidth="1"/>
    <col min="2306" max="2307" width="13.140625" customWidth="1"/>
    <col min="2308" max="2308" width="65.85546875" bestFit="1" customWidth="1"/>
    <col min="2309" max="2309" width="17.5703125" bestFit="1" customWidth="1"/>
    <col min="2310" max="2310" width="19.42578125" customWidth="1"/>
    <col min="2311" max="2317" width="0" hidden="1" customWidth="1"/>
    <col min="2318" max="2318" width="14.7109375" bestFit="1" customWidth="1"/>
    <col min="2319" max="2319" width="16.140625" bestFit="1" customWidth="1"/>
    <col min="2320" max="2320" width="17.85546875" bestFit="1" customWidth="1"/>
    <col min="2321" max="2321" width="10.140625" bestFit="1" customWidth="1"/>
    <col min="2322" max="2323" width="17.28515625" bestFit="1" customWidth="1"/>
    <col min="2324" max="2325" width="11.140625" bestFit="1" customWidth="1"/>
    <col min="2562" max="2563" width="13.140625" customWidth="1"/>
    <col min="2564" max="2564" width="65.85546875" bestFit="1" customWidth="1"/>
    <col min="2565" max="2565" width="17.5703125" bestFit="1" customWidth="1"/>
    <col min="2566" max="2566" width="19.42578125" customWidth="1"/>
    <col min="2567" max="2573" width="0" hidden="1" customWidth="1"/>
    <col min="2574" max="2574" width="14.7109375" bestFit="1" customWidth="1"/>
    <col min="2575" max="2575" width="16.140625" bestFit="1" customWidth="1"/>
    <col min="2576" max="2576" width="17.85546875" bestFit="1" customWidth="1"/>
    <col min="2577" max="2577" width="10.140625" bestFit="1" customWidth="1"/>
    <col min="2578" max="2579" width="17.28515625" bestFit="1" customWidth="1"/>
    <col min="2580" max="2581" width="11.140625" bestFit="1" customWidth="1"/>
    <col min="2818" max="2819" width="13.140625" customWidth="1"/>
    <col min="2820" max="2820" width="65.85546875" bestFit="1" customWidth="1"/>
    <col min="2821" max="2821" width="17.5703125" bestFit="1" customWidth="1"/>
    <col min="2822" max="2822" width="19.42578125" customWidth="1"/>
    <col min="2823" max="2829" width="0" hidden="1" customWidth="1"/>
    <col min="2830" max="2830" width="14.7109375" bestFit="1" customWidth="1"/>
    <col min="2831" max="2831" width="16.140625" bestFit="1" customWidth="1"/>
    <col min="2832" max="2832" width="17.85546875" bestFit="1" customWidth="1"/>
    <col min="2833" max="2833" width="10.140625" bestFit="1" customWidth="1"/>
    <col min="2834" max="2835" width="17.28515625" bestFit="1" customWidth="1"/>
    <col min="2836" max="2837" width="11.140625" bestFit="1" customWidth="1"/>
    <col min="3074" max="3075" width="13.140625" customWidth="1"/>
    <col min="3076" max="3076" width="65.85546875" bestFit="1" customWidth="1"/>
    <col min="3077" max="3077" width="17.5703125" bestFit="1" customWidth="1"/>
    <col min="3078" max="3078" width="19.42578125" customWidth="1"/>
    <col min="3079" max="3085" width="0" hidden="1" customWidth="1"/>
    <col min="3086" max="3086" width="14.7109375" bestFit="1" customWidth="1"/>
    <col min="3087" max="3087" width="16.140625" bestFit="1" customWidth="1"/>
    <col min="3088" max="3088" width="17.85546875" bestFit="1" customWidth="1"/>
    <col min="3089" max="3089" width="10.140625" bestFit="1" customWidth="1"/>
    <col min="3090" max="3091" width="17.28515625" bestFit="1" customWidth="1"/>
    <col min="3092" max="3093" width="11.140625" bestFit="1" customWidth="1"/>
    <col min="3330" max="3331" width="13.140625" customWidth="1"/>
    <col min="3332" max="3332" width="65.85546875" bestFit="1" customWidth="1"/>
    <col min="3333" max="3333" width="17.5703125" bestFit="1" customWidth="1"/>
    <col min="3334" max="3334" width="19.42578125" customWidth="1"/>
    <col min="3335" max="3341" width="0" hidden="1" customWidth="1"/>
    <col min="3342" max="3342" width="14.7109375" bestFit="1" customWidth="1"/>
    <col min="3343" max="3343" width="16.140625" bestFit="1" customWidth="1"/>
    <col min="3344" max="3344" width="17.85546875" bestFit="1" customWidth="1"/>
    <col min="3345" max="3345" width="10.140625" bestFit="1" customWidth="1"/>
    <col min="3346" max="3347" width="17.28515625" bestFit="1" customWidth="1"/>
    <col min="3348" max="3349" width="11.140625" bestFit="1" customWidth="1"/>
    <col min="3586" max="3587" width="13.140625" customWidth="1"/>
    <col min="3588" max="3588" width="65.85546875" bestFit="1" customWidth="1"/>
    <col min="3589" max="3589" width="17.5703125" bestFit="1" customWidth="1"/>
    <col min="3590" max="3590" width="19.42578125" customWidth="1"/>
    <col min="3591" max="3597" width="0" hidden="1" customWidth="1"/>
    <col min="3598" max="3598" width="14.7109375" bestFit="1" customWidth="1"/>
    <col min="3599" max="3599" width="16.140625" bestFit="1" customWidth="1"/>
    <col min="3600" max="3600" width="17.85546875" bestFit="1" customWidth="1"/>
    <col min="3601" max="3601" width="10.140625" bestFit="1" customWidth="1"/>
    <col min="3602" max="3603" width="17.28515625" bestFit="1" customWidth="1"/>
    <col min="3604" max="3605" width="11.140625" bestFit="1" customWidth="1"/>
    <col min="3842" max="3843" width="13.140625" customWidth="1"/>
    <col min="3844" max="3844" width="65.85546875" bestFit="1" customWidth="1"/>
    <col min="3845" max="3845" width="17.5703125" bestFit="1" customWidth="1"/>
    <col min="3846" max="3846" width="19.42578125" customWidth="1"/>
    <col min="3847" max="3853" width="0" hidden="1" customWidth="1"/>
    <col min="3854" max="3854" width="14.7109375" bestFit="1" customWidth="1"/>
    <col min="3855" max="3855" width="16.140625" bestFit="1" customWidth="1"/>
    <col min="3856" max="3856" width="17.85546875" bestFit="1" customWidth="1"/>
    <col min="3857" max="3857" width="10.140625" bestFit="1" customWidth="1"/>
    <col min="3858" max="3859" width="17.28515625" bestFit="1" customWidth="1"/>
    <col min="3860" max="3861" width="11.140625" bestFit="1" customWidth="1"/>
    <col min="4098" max="4099" width="13.140625" customWidth="1"/>
    <col min="4100" max="4100" width="65.85546875" bestFit="1" customWidth="1"/>
    <col min="4101" max="4101" width="17.5703125" bestFit="1" customWidth="1"/>
    <col min="4102" max="4102" width="19.42578125" customWidth="1"/>
    <col min="4103" max="4109" width="0" hidden="1" customWidth="1"/>
    <col min="4110" max="4110" width="14.7109375" bestFit="1" customWidth="1"/>
    <col min="4111" max="4111" width="16.140625" bestFit="1" customWidth="1"/>
    <col min="4112" max="4112" width="17.85546875" bestFit="1" customWidth="1"/>
    <col min="4113" max="4113" width="10.140625" bestFit="1" customWidth="1"/>
    <col min="4114" max="4115" width="17.28515625" bestFit="1" customWidth="1"/>
    <col min="4116" max="4117" width="11.140625" bestFit="1" customWidth="1"/>
    <col min="4354" max="4355" width="13.140625" customWidth="1"/>
    <col min="4356" max="4356" width="65.85546875" bestFit="1" customWidth="1"/>
    <col min="4357" max="4357" width="17.5703125" bestFit="1" customWidth="1"/>
    <col min="4358" max="4358" width="19.42578125" customWidth="1"/>
    <col min="4359" max="4365" width="0" hidden="1" customWidth="1"/>
    <col min="4366" max="4366" width="14.7109375" bestFit="1" customWidth="1"/>
    <col min="4367" max="4367" width="16.140625" bestFit="1" customWidth="1"/>
    <col min="4368" max="4368" width="17.85546875" bestFit="1" customWidth="1"/>
    <col min="4369" max="4369" width="10.140625" bestFit="1" customWidth="1"/>
    <col min="4370" max="4371" width="17.28515625" bestFit="1" customWidth="1"/>
    <col min="4372" max="4373" width="11.140625" bestFit="1" customWidth="1"/>
    <col min="4610" max="4611" width="13.140625" customWidth="1"/>
    <col min="4612" max="4612" width="65.85546875" bestFit="1" customWidth="1"/>
    <col min="4613" max="4613" width="17.5703125" bestFit="1" customWidth="1"/>
    <col min="4614" max="4614" width="19.42578125" customWidth="1"/>
    <col min="4615" max="4621" width="0" hidden="1" customWidth="1"/>
    <col min="4622" max="4622" width="14.7109375" bestFit="1" customWidth="1"/>
    <col min="4623" max="4623" width="16.140625" bestFit="1" customWidth="1"/>
    <col min="4624" max="4624" width="17.85546875" bestFit="1" customWidth="1"/>
    <col min="4625" max="4625" width="10.140625" bestFit="1" customWidth="1"/>
    <col min="4626" max="4627" width="17.28515625" bestFit="1" customWidth="1"/>
    <col min="4628" max="4629" width="11.140625" bestFit="1" customWidth="1"/>
    <col min="4866" max="4867" width="13.140625" customWidth="1"/>
    <col min="4868" max="4868" width="65.85546875" bestFit="1" customWidth="1"/>
    <col min="4869" max="4869" width="17.5703125" bestFit="1" customWidth="1"/>
    <col min="4870" max="4870" width="19.42578125" customWidth="1"/>
    <col min="4871" max="4877" width="0" hidden="1" customWidth="1"/>
    <col min="4878" max="4878" width="14.7109375" bestFit="1" customWidth="1"/>
    <col min="4879" max="4879" width="16.140625" bestFit="1" customWidth="1"/>
    <col min="4880" max="4880" width="17.85546875" bestFit="1" customWidth="1"/>
    <col min="4881" max="4881" width="10.140625" bestFit="1" customWidth="1"/>
    <col min="4882" max="4883" width="17.28515625" bestFit="1" customWidth="1"/>
    <col min="4884" max="4885" width="11.140625" bestFit="1" customWidth="1"/>
    <col min="5122" max="5123" width="13.140625" customWidth="1"/>
    <col min="5124" max="5124" width="65.85546875" bestFit="1" customWidth="1"/>
    <col min="5125" max="5125" width="17.5703125" bestFit="1" customWidth="1"/>
    <col min="5126" max="5126" width="19.42578125" customWidth="1"/>
    <col min="5127" max="5133" width="0" hidden="1" customWidth="1"/>
    <col min="5134" max="5134" width="14.7109375" bestFit="1" customWidth="1"/>
    <col min="5135" max="5135" width="16.140625" bestFit="1" customWidth="1"/>
    <col min="5136" max="5136" width="17.85546875" bestFit="1" customWidth="1"/>
    <col min="5137" max="5137" width="10.140625" bestFit="1" customWidth="1"/>
    <col min="5138" max="5139" width="17.28515625" bestFit="1" customWidth="1"/>
    <col min="5140" max="5141" width="11.140625" bestFit="1" customWidth="1"/>
    <col min="5378" max="5379" width="13.140625" customWidth="1"/>
    <col min="5380" max="5380" width="65.85546875" bestFit="1" customWidth="1"/>
    <col min="5381" max="5381" width="17.5703125" bestFit="1" customWidth="1"/>
    <col min="5382" max="5382" width="19.42578125" customWidth="1"/>
    <col min="5383" max="5389" width="0" hidden="1" customWidth="1"/>
    <col min="5390" max="5390" width="14.7109375" bestFit="1" customWidth="1"/>
    <col min="5391" max="5391" width="16.140625" bestFit="1" customWidth="1"/>
    <col min="5392" max="5392" width="17.85546875" bestFit="1" customWidth="1"/>
    <col min="5393" max="5393" width="10.140625" bestFit="1" customWidth="1"/>
    <col min="5394" max="5395" width="17.28515625" bestFit="1" customWidth="1"/>
    <col min="5396" max="5397" width="11.140625" bestFit="1" customWidth="1"/>
    <col min="5634" max="5635" width="13.140625" customWidth="1"/>
    <col min="5636" max="5636" width="65.85546875" bestFit="1" customWidth="1"/>
    <col min="5637" max="5637" width="17.5703125" bestFit="1" customWidth="1"/>
    <col min="5638" max="5638" width="19.42578125" customWidth="1"/>
    <col min="5639" max="5645" width="0" hidden="1" customWidth="1"/>
    <col min="5646" max="5646" width="14.7109375" bestFit="1" customWidth="1"/>
    <col min="5647" max="5647" width="16.140625" bestFit="1" customWidth="1"/>
    <col min="5648" max="5648" width="17.85546875" bestFit="1" customWidth="1"/>
    <col min="5649" max="5649" width="10.140625" bestFit="1" customWidth="1"/>
    <col min="5650" max="5651" width="17.28515625" bestFit="1" customWidth="1"/>
    <col min="5652" max="5653" width="11.140625" bestFit="1" customWidth="1"/>
    <col min="5890" max="5891" width="13.140625" customWidth="1"/>
    <col min="5892" max="5892" width="65.85546875" bestFit="1" customWidth="1"/>
    <col min="5893" max="5893" width="17.5703125" bestFit="1" customWidth="1"/>
    <col min="5894" max="5894" width="19.42578125" customWidth="1"/>
    <col min="5895" max="5901" width="0" hidden="1" customWidth="1"/>
    <col min="5902" max="5902" width="14.7109375" bestFit="1" customWidth="1"/>
    <col min="5903" max="5903" width="16.140625" bestFit="1" customWidth="1"/>
    <col min="5904" max="5904" width="17.85546875" bestFit="1" customWidth="1"/>
    <col min="5905" max="5905" width="10.140625" bestFit="1" customWidth="1"/>
    <col min="5906" max="5907" width="17.28515625" bestFit="1" customWidth="1"/>
    <col min="5908" max="5909" width="11.140625" bestFit="1" customWidth="1"/>
    <col min="6146" max="6147" width="13.140625" customWidth="1"/>
    <col min="6148" max="6148" width="65.85546875" bestFit="1" customWidth="1"/>
    <col min="6149" max="6149" width="17.5703125" bestFit="1" customWidth="1"/>
    <col min="6150" max="6150" width="19.42578125" customWidth="1"/>
    <col min="6151" max="6157" width="0" hidden="1" customWidth="1"/>
    <col min="6158" max="6158" width="14.7109375" bestFit="1" customWidth="1"/>
    <col min="6159" max="6159" width="16.140625" bestFit="1" customWidth="1"/>
    <col min="6160" max="6160" width="17.85546875" bestFit="1" customWidth="1"/>
    <col min="6161" max="6161" width="10.140625" bestFit="1" customWidth="1"/>
    <col min="6162" max="6163" width="17.28515625" bestFit="1" customWidth="1"/>
    <col min="6164" max="6165" width="11.140625" bestFit="1" customWidth="1"/>
    <col min="6402" max="6403" width="13.140625" customWidth="1"/>
    <col min="6404" max="6404" width="65.85546875" bestFit="1" customWidth="1"/>
    <col min="6405" max="6405" width="17.5703125" bestFit="1" customWidth="1"/>
    <col min="6406" max="6406" width="19.42578125" customWidth="1"/>
    <col min="6407" max="6413" width="0" hidden="1" customWidth="1"/>
    <col min="6414" max="6414" width="14.7109375" bestFit="1" customWidth="1"/>
    <col min="6415" max="6415" width="16.140625" bestFit="1" customWidth="1"/>
    <col min="6416" max="6416" width="17.85546875" bestFit="1" customWidth="1"/>
    <col min="6417" max="6417" width="10.140625" bestFit="1" customWidth="1"/>
    <col min="6418" max="6419" width="17.28515625" bestFit="1" customWidth="1"/>
    <col min="6420" max="6421" width="11.140625" bestFit="1" customWidth="1"/>
    <col min="6658" max="6659" width="13.140625" customWidth="1"/>
    <col min="6660" max="6660" width="65.85546875" bestFit="1" customWidth="1"/>
    <col min="6661" max="6661" width="17.5703125" bestFit="1" customWidth="1"/>
    <col min="6662" max="6662" width="19.42578125" customWidth="1"/>
    <col min="6663" max="6669" width="0" hidden="1" customWidth="1"/>
    <col min="6670" max="6670" width="14.7109375" bestFit="1" customWidth="1"/>
    <col min="6671" max="6671" width="16.140625" bestFit="1" customWidth="1"/>
    <col min="6672" max="6672" width="17.85546875" bestFit="1" customWidth="1"/>
    <col min="6673" max="6673" width="10.140625" bestFit="1" customWidth="1"/>
    <col min="6674" max="6675" width="17.28515625" bestFit="1" customWidth="1"/>
    <col min="6676" max="6677" width="11.140625" bestFit="1" customWidth="1"/>
    <col min="6914" max="6915" width="13.140625" customWidth="1"/>
    <col min="6916" max="6916" width="65.85546875" bestFit="1" customWidth="1"/>
    <col min="6917" max="6917" width="17.5703125" bestFit="1" customWidth="1"/>
    <col min="6918" max="6918" width="19.42578125" customWidth="1"/>
    <col min="6919" max="6925" width="0" hidden="1" customWidth="1"/>
    <col min="6926" max="6926" width="14.7109375" bestFit="1" customWidth="1"/>
    <col min="6927" max="6927" width="16.140625" bestFit="1" customWidth="1"/>
    <col min="6928" max="6928" width="17.85546875" bestFit="1" customWidth="1"/>
    <col min="6929" max="6929" width="10.140625" bestFit="1" customWidth="1"/>
    <col min="6930" max="6931" width="17.28515625" bestFit="1" customWidth="1"/>
    <col min="6932" max="6933" width="11.140625" bestFit="1" customWidth="1"/>
    <col min="7170" max="7171" width="13.140625" customWidth="1"/>
    <col min="7172" max="7172" width="65.85546875" bestFit="1" customWidth="1"/>
    <col min="7173" max="7173" width="17.5703125" bestFit="1" customWidth="1"/>
    <col min="7174" max="7174" width="19.42578125" customWidth="1"/>
    <col min="7175" max="7181" width="0" hidden="1" customWidth="1"/>
    <col min="7182" max="7182" width="14.7109375" bestFit="1" customWidth="1"/>
    <col min="7183" max="7183" width="16.140625" bestFit="1" customWidth="1"/>
    <col min="7184" max="7184" width="17.85546875" bestFit="1" customWidth="1"/>
    <col min="7185" max="7185" width="10.140625" bestFit="1" customWidth="1"/>
    <col min="7186" max="7187" width="17.28515625" bestFit="1" customWidth="1"/>
    <col min="7188" max="7189" width="11.140625" bestFit="1" customWidth="1"/>
    <col min="7426" max="7427" width="13.140625" customWidth="1"/>
    <col min="7428" max="7428" width="65.85546875" bestFit="1" customWidth="1"/>
    <col min="7429" max="7429" width="17.5703125" bestFit="1" customWidth="1"/>
    <col min="7430" max="7430" width="19.42578125" customWidth="1"/>
    <col min="7431" max="7437" width="0" hidden="1" customWidth="1"/>
    <col min="7438" max="7438" width="14.7109375" bestFit="1" customWidth="1"/>
    <col min="7439" max="7439" width="16.140625" bestFit="1" customWidth="1"/>
    <col min="7440" max="7440" width="17.85546875" bestFit="1" customWidth="1"/>
    <col min="7441" max="7441" width="10.140625" bestFit="1" customWidth="1"/>
    <col min="7442" max="7443" width="17.28515625" bestFit="1" customWidth="1"/>
    <col min="7444" max="7445" width="11.140625" bestFit="1" customWidth="1"/>
    <col min="7682" max="7683" width="13.140625" customWidth="1"/>
    <col min="7684" max="7684" width="65.85546875" bestFit="1" customWidth="1"/>
    <col min="7685" max="7685" width="17.5703125" bestFit="1" customWidth="1"/>
    <col min="7686" max="7686" width="19.42578125" customWidth="1"/>
    <col min="7687" max="7693" width="0" hidden="1" customWidth="1"/>
    <col min="7694" max="7694" width="14.7109375" bestFit="1" customWidth="1"/>
    <col min="7695" max="7695" width="16.140625" bestFit="1" customWidth="1"/>
    <col min="7696" max="7696" width="17.85546875" bestFit="1" customWidth="1"/>
    <col min="7697" max="7697" width="10.140625" bestFit="1" customWidth="1"/>
    <col min="7698" max="7699" width="17.28515625" bestFit="1" customWidth="1"/>
    <col min="7700" max="7701" width="11.140625" bestFit="1" customWidth="1"/>
    <col min="7938" max="7939" width="13.140625" customWidth="1"/>
    <col min="7940" max="7940" width="65.85546875" bestFit="1" customWidth="1"/>
    <col min="7941" max="7941" width="17.5703125" bestFit="1" customWidth="1"/>
    <col min="7942" max="7942" width="19.42578125" customWidth="1"/>
    <col min="7943" max="7949" width="0" hidden="1" customWidth="1"/>
    <col min="7950" max="7950" width="14.7109375" bestFit="1" customWidth="1"/>
    <col min="7951" max="7951" width="16.140625" bestFit="1" customWidth="1"/>
    <col min="7952" max="7952" width="17.85546875" bestFit="1" customWidth="1"/>
    <col min="7953" max="7953" width="10.140625" bestFit="1" customWidth="1"/>
    <col min="7954" max="7955" width="17.28515625" bestFit="1" customWidth="1"/>
    <col min="7956" max="7957" width="11.140625" bestFit="1" customWidth="1"/>
    <col min="8194" max="8195" width="13.140625" customWidth="1"/>
    <col min="8196" max="8196" width="65.85546875" bestFit="1" customWidth="1"/>
    <col min="8197" max="8197" width="17.5703125" bestFit="1" customWidth="1"/>
    <col min="8198" max="8198" width="19.42578125" customWidth="1"/>
    <col min="8199" max="8205" width="0" hidden="1" customWidth="1"/>
    <col min="8206" max="8206" width="14.7109375" bestFit="1" customWidth="1"/>
    <col min="8207" max="8207" width="16.140625" bestFit="1" customWidth="1"/>
    <col min="8208" max="8208" width="17.85546875" bestFit="1" customWidth="1"/>
    <col min="8209" max="8209" width="10.140625" bestFit="1" customWidth="1"/>
    <col min="8210" max="8211" width="17.28515625" bestFit="1" customWidth="1"/>
    <col min="8212" max="8213" width="11.140625" bestFit="1" customWidth="1"/>
    <col min="8450" max="8451" width="13.140625" customWidth="1"/>
    <col min="8452" max="8452" width="65.85546875" bestFit="1" customWidth="1"/>
    <col min="8453" max="8453" width="17.5703125" bestFit="1" customWidth="1"/>
    <col min="8454" max="8454" width="19.42578125" customWidth="1"/>
    <col min="8455" max="8461" width="0" hidden="1" customWidth="1"/>
    <col min="8462" max="8462" width="14.7109375" bestFit="1" customWidth="1"/>
    <col min="8463" max="8463" width="16.140625" bestFit="1" customWidth="1"/>
    <col min="8464" max="8464" width="17.85546875" bestFit="1" customWidth="1"/>
    <col min="8465" max="8465" width="10.140625" bestFit="1" customWidth="1"/>
    <col min="8466" max="8467" width="17.28515625" bestFit="1" customWidth="1"/>
    <col min="8468" max="8469" width="11.140625" bestFit="1" customWidth="1"/>
    <col min="8706" max="8707" width="13.140625" customWidth="1"/>
    <col min="8708" max="8708" width="65.85546875" bestFit="1" customWidth="1"/>
    <col min="8709" max="8709" width="17.5703125" bestFit="1" customWidth="1"/>
    <col min="8710" max="8710" width="19.42578125" customWidth="1"/>
    <col min="8711" max="8717" width="0" hidden="1" customWidth="1"/>
    <col min="8718" max="8718" width="14.7109375" bestFit="1" customWidth="1"/>
    <col min="8719" max="8719" width="16.140625" bestFit="1" customWidth="1"/>
    <col min="8720" max="8720" width="17.85546875" bestFit="1" customWidth="1"/>
    <col min="8721" max="8721" width="10.140625" bestFit="1" customWidth="1"/>
    <col min="8722" max="8723" width="17.28515625" bestFit="1" customWidth="1"/>
    <col min="8724" max="8725" width="11.140625" bestFit="1" customWidth="1"/>
    <col min="8962" max="8963" width="13.140625" customWidth="1"/>
    <col min="8964" max="8964" width="65.85546875" bestFit="1" customWidth="1"/>
    <col min="8965" max="8965" width="17.5703125" bestFit="1" customWidth="1"/>
    <col min="8966" max="8966" width="19.42578125" customWidth="1"/>
    <col min="8967" max="8973" width="0" hidden="1" customWidth="1"/>
    <col min="8974" max="8974" width="14.7109375" bestFit="1" customWidth="1"/>
    <col min="8975" max="8975" width="16.140625" bestFit="1" customWidth="1"/>
    <col min="8976" max="8976" width="17.85546875" bestFit="1" customWidth="1"/>
    <col min="8977" max="8977" width="10.140625" bestFit="1" customWidth="1"/>
    <col min="8978" max="8979" width="17.28515625" bestFit="1" customWidth="1"/>
    <col min="8980" max="8981" width="11.140625" bestFit="1" customWidth="1"/>
    <col min="9218" max="9219" width="13.140625" customWidth="1"/>
    <col min="9220" max="9220" width="65.85546875" bestFit="1" customWidth="1"/>
    <col min="9221" max="9221" width="17.5703125" bestFit="1" customWidth="1"/>
    <col min="9222" max="9222" width="19.42578125" customWidth="1"/>
    <col min="9223" max="9229" width="0" hidden="1" customWidth="1"/>
    <col min="9230" max="9230" width="14.7109375" bestFit="1" customWidth="1"/>
    <col min="9231" max="9231" width="16.140625" bestFit="1" customWidth="1"/>
    <col min="9232" max="9232" width="17.85546875" bestFit="1" customWidth="1"/>
    <col min="9233" max="9233" width="10.140625" bestFit="1" customWidth="1"/>
    <col min="9234" max="9235" width="17.28515625" bestFit="1" customWidth="1"/>
    <col min="9236" max="9237" width="11.140625" bestFit="1" customWidth="1"/>
    <col min="9474" max="9475" width="13.140625" customWidth="1"/>
    <col min="9476" max="9476" width="65.85546875" bestFit="1" customWidth="1"/>
    <col min="9477" max="9477" width="17.5703125" bestFit="1" customWidth="1"/>
    <col min="9478" max="9478" width="19.42578125" customWidth="1"/>
    <col min="9479" max="9485" width="0" hidden="1" customWidth="1"/>
    <col min="9486" max="9486" width="14.7109375" bestFit="1" customWidth="1"/>
    <col min="9487" max="9487" width="16.140625" bestFit="1" customWidth="1"/>
    <col min="9488" max="9488" width="17.85546875" bestFit="1" customWidth="1"/>
    <col min="9489" max="9489" width="10.140625" bestFit="1" customWidth="1"/>
    <col min="9490" max="9491" width="17.28515625" bestFit="1" customWidth="1"/>
    <col min="9492" max="9493" width="11.140625" bestFit="1" customWidth="1"/>
    <col min="9730" max="9731" width="13.140625" customWidth="1"/>
    <col min="9732" max="9732" width="65.85546875" bestFit="1" customWidth="1"/>
    <col min="9733" max="9733" width="17.5703125" bestFit="1" customWidth="1"/>
    <col min="9734" max="9734" width="19.42578125" customWidth="1"/>
    <col min="9735" max="9741" width="0" hidden="1" customWidth="1"/>
    <col min="9742" max="9742" width="14.7109375" bestFit="1" customWidth="1"/>
    <col min="9743" max="9743" width="16.140625" bestFit="1" customWidth="1"/>
    <col min="9744" max="9744" width="17.85546875" bestFit="1" customWidth="1"/>
    <col min="9745" max="9745" width="10.140625" bestFit="1" customWidth="1"/>
    <col min="9746" max="9747" width="17.28515625" bestFit="1" customWidth="1"/>
    <col min="9748" max="9749" width="11.140625" bestFit="1" customWidth="1"/>
    <col min="9986" max="9987" width="13.140625" customWidth="1"/>
    <col min="9988" max="9988" width="65.85546875" bestFit="1" customWidth="1"/>
    <col min="9989" max="9989" width="17.5703125" bestFit="1" customWidth="1"/>
    <col min="9990" max="9990" width="19.42578125" customWidth="1"/>
    <col min="9991" max="9997" width="0" hidden="1" customWidth="1"/>
    <col min="9998" max="9998" width="14.7109375" bestFit="1" customWidth="1"/>
    <col min="9999" max="9999" width="16.140625" bestFit="1" customWidth="1"/>
    <col min="10000" max="10000" width="17.85546875" bestFit="1" customWidth="1"/>
    <col min="10001" max="10001" width="10.140625" bestFit="1" customWidth="1"/>
    <col min="10002" max="10003" width="17.28515625" bestFit="1" customWidth="1"/>
    <col min="10004" max="10005" width="11.140625" bestFit="1" customWidth="1"/>
    <col min="10242" max="10243" width="13.140625" customWidth="1"/>
    <col min="10244" max="10244" width="65.85546875" bestFit="1" customWidth="1"/>
    <col min="10245" max="10245" width="17.5703125" bestFit="1" customWidth="1"/>
    <col min="10246" max="10246" width="19.42578125" customWidth="1"/>
    <col min="10247" max="10253" width="0" hidden="1" customWidth="1"/>
    <col min="10254" max="10254" width="14.7109375" bestFit="1" customWidth="1"/>
    <col min="10255" max="10255" width="16.140625" bestFit="1" customWidth="1"/>
    <col min="10256" max="10256" width="17.85546875" bestFit="1" customWidth="1"/>
    <col min="10257" max="10257" width="10.140625" bestFit="1" customWidth="1"/>
    <col min="10258" max="10259" width="17.28515625" bestFit="1" customWidth="1"/>
    <col min="10260" max="10261" width="11.140625" bestFit="1" customWidth="1"/>
    <col min="10498" max="10499" width="13.140625" customWidth="1"/>
    <col min="10500" max="10500" width="65.85546875" bestFit="1" customWidth="1"/>
    <col min="10501" max="10501" width="17.5703125" bestFit="1" customWidth="1"/>
    <col min="10502" max="10502" width="19.42578125" customWidth="1"/>
    <col min="10503" max="10509" width="0" hidden="1" customWidth="1"/>
    <col min="10510" max="10510" width="14.7109375" bestFit="1" customWidth="1"/>
    <col min="10511" max="10511" width="16.140625" bestFit="1" customWidth="1"/>
    <col min="10512" max="10512" width="17.85546875" bestFit="1" customWidth="1"/>
    <col min="10513" max="10513" width="10.140625" bestFit="1" customWidth="1"/>
    <col min="10514" max="10515" width="17.28515625" bestFit="1" customWidth="1"/>
    <col min="10516" max="10517" width="11.140625" bestFit="1" customWidth="1"/>
    <col min="10754" max="10755" width="13.140625" customWidth="1"/>
    <col min="10756" max="10756" width="65.85546875" bestFit="1" customWidth="1"/>
    <col min="10757" max="10757" width="17.5703125" bestFit="1" customWidth="1"/>
    <col min="10758" max="10758" width="19.42578125" customWidth="1"/>
    <col min="10759" max="10765" width="0" hidden="1" customWidth="1"/>
    <col min="10766" max="10766" width="14.7109375" bestFit="1" customWidth="1"/>
    <col min="10767" max="10767" width="16.140625" bestFit="1" customWidth="1"/>
    <col min="10768" max="10768" width="17.85546875" bestFit="1" customWidth="1"/>
    <col min="10769" max="10769" width="10.140625" bestFit="1" customWidth="1"/>
    <col min="10770" max="10771" width="17.28515625" bestFit="1" customWidth="1"/>
    <col min="10772" max="10773" width="11.140625" bestFit="1" customWidth="1"/>
    <col min="11010" max="11011" width="13.140625" customWidth="1"/>
    <col min="11012" max="11012" width="65.85546875" bestFit="1" customWidth="1"/>
    <col min="11013" max="11013" width="17.5703125" bestFit="1" customWidth="1"/>
    <col min="11014" max="11014" width="19.42578125" customWidth="1"/>
    <col min="11015" max="11021" width="0" hidden="1" customWidth="1"/>
    <col min="11022" max="11022" width="14.7109375" bestFit="1" customWidth="1"/>
    <col min="11023" max="11023" width="16.140625" bestFit="1" customWidth="1"/>
    <col min="11024" max="11024" width="17.85546875" bestFit="1" customWidth="1"/>
    <col min="11025" max="11025" width="10.140625" bestFit="1" customWidth="1"/>
    <col min="11026" max="11027" width="17.28515625" bestFit="1" customWidth="1"/>
    <col min="11028" max="11029" width="11.140625" bestFit="1" customWidth="1"/>
    <col min="11266" max="11267" width="13.140625" customWidth="1"/>
    <col min="11268" max="11268" width="65.85546875" bestFit="1" customWidth="1"/>
    <col min="11269" max="11269" width="17.5703125" bestFit="1" customWidth="1"/>
    <col min="11270" max="11270" width="19.42578125" customWidth="1"/>
    <col min="11271" max="11277" width="0" hidden="1" customWidth="1"/>
    <col min="11278" max="11278" width="14.7109375" bestFit="1" customWidth="1"/>
    <col min="11279" max="11279" width="16.140625" bestFit="1" customWidth="1"/>
    <col min="11280" max="11280" width="17.85546875" bestFit="1" customWidth="1"/>
    <col min="11281" max="11281" width="10.140625" bestFit="1" customWidth="1"/>
    <col min="11282" max="11283" width="17.28515625" bestFit="1" customWidth="1"/>
    <col min="11284" max="11285" width="11.140625" bestFit="1" customWidth="1"/>
    <col min="11522" max="11523" width="13.140625" customWidth="1"/>
    <col min="11524" max="11524" width="65.85546875" bestFit="1" customWidth="1"/>
    <col min="11525" max="11525" width="17.5703125" bestFit="1" customWidth="1"/>
    <col min="11526" max="11526" width="19.42578125" customWidth="1"/>
    <col min="11527" max="11533" width="0" hidden="1" customWidth="1"/>
    <col min="11534" max="11534" width="14.7109375" bestFit="1" customWidth="1"/>
    <col min="11535" max="11535" width="16.140625" bestFit="1" customWidth="1"/>
    <col min="11536" max="11536" width="17.85546875" bestFit="1" customWidth="1"/>
    <col min="11537" max="11537" width="10.140625" bestFit="1" customWidth="1"/>
    <col min="11538" max="11539" width="17.28515625" bestFit="1" customWidth="1"/>
    <col min="11540" max="11541" width="11.140625" bestFit="1" customWidth="1"/>
    <col min="11778" max="11779" width="13.140625" customWidth="1"/>
    <col min="11780" max="11780" width="65.85546875" bestFit="1" customWidth="1"/>
    <col min="11781" max="11781" width="17.5703125" bestFit="1" customWidth="1"/>
    <col min="11782" max="11782" width="19.42578125" customWidth="1"/>
    <col min="11783" max="11789" width="0" hidden="1" customWidth="1"/>
    <col min="11790" max="11790" width="14.7109375" bestFit="1" customWidth="1"/>
    <col min="11791" max="11791" width="16.140625" bestFit="1" customWidth="1"/>
    <col min="11792" max="11792" width="17.85546875" bestFit="1" customWidth="1"/>
    <col min="11793" max="11793" width="10.140625" bestFit="1" customWidth="1"/>
    <col min="11794" max="11795" width="17.28515625" bestFit="1" customWidth="1"/>
    <col min="11796" max="11797" width="11.140625" bestFit="1" customWidth="1"/>
    <col min="12034" max="12035" width="13.140625" customWidth="1"/>
    <col min="12036" max="12036" width="65.85546875" bestFit="1" customWidth="1"/>
    <col min="12037" max="12037" width="17.5703125" bestFit="1" customWidth="1"/>
    <col min="12038" max="12038" width="19.42578125" customWidth="1"/>
    <col min="12039" max="12045" width="0" hidden="1" customWidth="1"/>
    <col min="12046" max="12046" width="14.7109375" bestFit="1" customWidth="1"/>
    <col min="12047" max="12047" width="16.140625" bestFit="1" customWidth="1"/>
    <col min="12048" max="12048" width="17.85546875" bestFit="1" customWidth="1"/>
    <col min="12049" max="12049" width="10.140625" bestFit="1" customWidth="1"/>
    <col min="12050" max="12051" width="17.28515625" bestFit="1" customWidth="1"/>
    <col min="12052" max="12053" width="11.140625" bestFit="1" customWidth="1"/>
    <col min="12290" max="12291" width="13.140625" customWidth="1"/>
    <col min="12292" max="12292" width="65.85546875" bestFit="1" customWidth="1"/>
    <col min="12293" max="12293" width="17.5703125" bestFit="1" customWidth="1"/>
    <col min="12294" max="12294" width="19.42578125" customWidth="1"/>
    <col min="12295" max="12301" width="0" hidden="1" customWidth="1"/>
    <col min="12302" max="12302" width="14.7109375" bestFit="1" customWidth="1"/>
    <col min="12303" max="12303" width="16.140625" bestFit="1" customWidth="1"/>
    <col min="12304" max="12304" width="17.85546875" bestFit="1" customWidth="1"/>
    <col min="12305" max="12305" width="10.140625" bestFit="1" customWidth="1"/>
    <col min="12306" max="12307" width="17.28515625" bestFit="1" customWidth="1"/>
    <col min="12308" max="12309" width="11.140625" bestFit="1" customWidth="1"/>
    <col min="12546" max="12547" width="13.140625" customWidth="1"/>
    <col min="12548" max="12548" width="65.85546875" bestFit="1" customWidth="1"/>
    <col min="12549" max="12549" width="17.5703125" bestFit="1" customWidth="1"/>
    <col min="12550" max="12550" width="19.42578125" customWidth="1"/>
    <col min="12551" max="12557" width="0" hidden="1" customWidth="1"/>
    <col min="12558" max="12558" width="14.7109375" bestFit="1" customWidth="1"/>
    <col min="12559" max="12559" width="16.140625" bestFit="1" customWidth="1"/>
    <col min="12560" max="12560" width="17.85546875" bestFit="1" customWidth="1"/>
    <col min="12561" max="12561" width="10.140625" bestFit="1" customWidth="1"/>
    <col min="12562" max="12563" width="17.28515625" bestFit="1" customWidth="1"/>
    <col min="12564" max="12565" width="11.140625" bestFit="1" customWidth="1"/>
    <col min="12802" max="12803" width="13.140625" customWidth="1"/>
    <col min="12804" max="12804" width="65.85546875" bestFit="1" customWidth="1"/>
    <col min="12805" max="12805" width="17.5703125" bestFit="1" customWidth="1"/>
    <col min="12806" max="12806" width="19.42578125" customWidth="1"/>
    <col min="12807" max="12813" width="0" hidden="1" customWidth="1"/>
    <col min="12814" max="12814" width="14.7109375" bestFit="1" customWidth="1"/>
    <col min="12815" max="12815" width="16.140625" bestFit="1" customWidth="1"/>
    <col min="12816" max="12816" width="17.85546875" bestFit="1" customWidth="1"/>
    <col min="12817" max="12817" width="10.140625" bestFit="1" customWidth="1"/>
    <col min="12818" max="12819" width="17.28515625" bestFit="1" customWidth="1"/>
    <col min="12820" max="12821" width="11.140625" bestFit="1" customWidth="1"/>
    <col min="13058" max="13059" width="13.140625" customWidth="1"/>
    <col min="13060" max="13060" width="65.85546875" bestFit="1" customWidth="1"/>
    <col min="13061" max="13061" width="17.5703125" bestFit="1" customWidth="1"/>
    <col min="13062" max="13062" width="19.42578125" customWidth="1"/>
    <col min="13063" max="13069" width="0" hidden="1" customWidth="1"/>
    <col min="13070" max="13070" width="14.7109375" bestFit="1" customWidth="1"/>
    <col min="13071" max="13071" width="16.140625" bestFit="1" customWidth="1"/>
    <col min="13072" max="13072" width="17.85546875" bestFit="1" customWidth="1"/>
    <col min="13073" max="13073" width="10.140625" bestFit="1" customWidth="1"/>
    <col min="13074" max="13075" width="17.28515625" bestFit="1" customWidth="1"/>
    <col min="13076" max="13077" width="11.140625" bestFit="1" customWidth="1"/>
    <col min="13314" max="13315" width="13.140625" customWidth="1"/>
    <col min="13316" max="13316" width="65.85546875" bestFit="1" customWidth="1"/>
    <col min="13317" max="13317" width="17.5703125" bestFit="1" customWidth="1"/>
    <col min="13318" max="13318" width="19.42578125" customWidth="1"/>
    <col min="13319" max="13325" width="0" hidden="1" customWidth="1"/>
    <col min="13326" max="13326" width="14.7109375" bestFit="1" customWidth="1"/>
    <col min="13327" max="13327" width="16.140625" bestFit="1" customWidth="1"/>
    <col min="13328" max="13328" width="17.85546875" bestFit="1" customWidth="1"/>
    <col min="13329" max="13329" width="10.140625" bestFit="1" customWidth="1"/>
    <col min="13330" max="13331" width="17.28515625" bestFit="1" customWidth="1"/>
    <col min="13332" max="13333" width="11.140625" bestFit="1" customWidth="1"/>
    <col min="13570" max="13571" width="13.140625" customWidth="1"/>
    <col min="13572" max="13572" width="65.85546875" bestFit="1" customWidth="1"/>
    <col min="13573" max="13573" width="17.5703125" bestFit="1" customWidth="1"/>
    <col min="13574" max="13574" width="19.42578125" customWidth="1"/>
    <col min="13575" max="13581" width="0" hidden="1" customWidth="1"/>
    <col min="13582" max="13582" width="14.7109375" bestFit="1" customWidth="1"/>
    <col min="13583" max="13583" width="16.140625" bestFit="1" customWidth="1"/>
    <col min="13584" max="13584" width="17.85546875" bestFit="1" customWidth="1"/>
    <col min="13585" max="13585" width="10.140625" bestFit="1" customWidth="1"/>
    <col min="13586" max="13587" width="17.28515625" bestFit="1" customWidth="1"/>
    <col min="13588" max="13589" width="11.140625" bestFit="1" customWidth="1"/>
    <col min="13826" max="13827" width="13.140625" customWidth="1"/>
    <col min="13828" max="13828" width="65.85546875" bestFit="1" customWidth="1"/>
    <col min="13829" max="13829" width="17.5703125" bestFit="1" customWidth="1"/>
    <col min="13830" max="13830" width="19.42578125" customWidth="1"/>
    <col min="13831" max="13837" width="0" hidden="1" customWidth="1"/>
    <col min="13838" max="13838" width="14.7109375" bestFit="1" customWidth="1"/>
    <col min="13839" max="13839" width="16.140625" bestFit="1" customWidth="1"/>
    <col min="13840" max="13840" width="17.85546875" bestFit="1" customWidth="1"/>
    <col min="13841" max="13841" width="10.140625" bestFit="1" customWidth="1"/>
    <col min="13842" max="13843" width="17.28515625" bestFit="1" customWidth="1"/>
    <col min="13844" max="13845" width="11.140625" bestFit="1" customWidth="1"/>
    <col min="14082" max="14083" width="13.140625" customWidth="1"/>
    <col min="14084" max="14084" width="65.85546875" bestFit="1" customWidth="1"/>
    <col min="14085" max="14085" width="17.5703125" bestFit="1" customWidth="1"/>
    <col min="14086" max="14086" width="19.42578125" customWidth="1"/>
    <col min="14087" max="14093" width="0" hidden="1" customWidth="1"/>
    <col min="14094" max="14094" width="14.7109375" bestFit="1" customWidth="1"/>
    <col min="14095" max="14095" width="16.140625" bestFit="1" customWidth="1"/>
    <col min="14096" max="14096" width="17.85546875" bestFit="1" customWidth="1"/>
    <col min="14097" max="14097" width="10.140625" bestFit="1" customWidth="1"/>
    <col min="14098" max="14099" width="17.28515625" bestFit="1" customWidth="1"/>
    <col min="14100" max="14101" width="11.140625" bestFit="1" customWidth="1"/>
    <col min="14338" max="14339" width="13.140625" customWidth="1"/>
    <col min="14340" max="14340" width="65.85546875" bestFit="1" customWidth="1"/>
    <col min="14341" max="14341" width="17.5703125" bestFit="1" customWidth="1"/>
    <col min="14342" max="14342" width="19.42578125" customWidth="1"/>
    <col min="14343" max="14349" width="0" hidden="1" customWidth="1"/>
    <col min="14350" max="14350" width="14.7109375" bestFit="1" customWidth="1"/>
    <col min="14351" max="14351" width="16.140625" bestFit="1" customWidth="1"/>
    <col min="14352" max="14352" width="17.85546875" bestFit="1" customWidth="1"/>
    <col min="14353" max="14353" width="10.140625" bestFit="1" customWidth="1"/>
    <col min="14354" max="14355" width="17.28515625" bestFit="1" customWidth="1"/>
    <col min="14356" max="14357" width="11.140625" bestFit="1" customWidth="1"/>
    <col min="14594" max="14595" width="13.140625" customWidth="1"/>
    <col min="14596" max="14596" width="65.85546875" bestFit="1" customWidth="1"/>
    <col min="14597" max="14597" width="17.5703125" bestFit="1" customWidth="1"/>
    <col min="14598" max="14598" width="19.42578125" customWidth="1"/>
    <col min="14599" max="14605" width="0" hidden="1" customWidth="1"/>
    <col min="14606" max="14606" width="14.7109375" bestFit="1" customWidth="1"/>
    <col min="14607" max="14607" width="16.140625" bestFit="1" customWidth="1"/>
    <col min="14608" max="14608" width="17.85546875" bestFit="1" customWidth="1"/>
    <col min="14609" max="14609" width="10.140625" bestFit="1" customWidth="1"/>
    <col min="14610" max="14611" width="17.28515625" bestFit="1" customWidth="1"/>
    <col min="14612" max="14613" width="11.140625" bestFit="1" customWidth="1"/>
    <col min="14850" max="14851" width="13.140625" customWidth="1"/>
    <col min="14852" max="14852" width="65.85546875" bestFit="1" customWidth="1"/>
    <col min="14853" max="14853" width="17.5703125" bestFit="1" customWidth="1"/>
    <col min="14854" max="14854" width="19.42578125" customWidth="1"/>
    <col min="14855" max="14861" width="0" hidden="1" customWidth="1"/>
    <col min="14862" max="14862" width="14.7109375" bestFit="1" customWidth="1"/>
    <col min="14863" max="14863" width="16.140625" bestFit="1" customWidth="1"/>
    <col min="14864" max="14864" width="17.85546875" bestFit="1" customWidth="1"/>
    <col min="14865" max="14865" width="10.140625" bestFit="1" customWidth="1"/>
    <col min="14866" max="14867" width="17.28515625" bestFit="1" customWidth="1"/>
    <col min="14868" max="14869" width="11.140625" bestFit="1" customWidth="1"/>
    <col min="15106" max="15107" width="13.140625" customWidth="1"/>
    <col min="15108" max="15108" width="65.85546875" bestFit="1" customWidth="1"/>
    <col min="15109" max="15109" width="17.5703125" bestFit="1" customWidth="1"/>
    <col min="15110" max="15110" width="19.42578125" customWidth="1"/>
    <col min="15111" max="15117" width="0" hidden="1" customWidth="1"/>
    <col min="15118" max="15118" width="14.7109375" bestFit="1" customWidth="1"/>
    <col min="15119" max="15119" width="16.140625" bestFit="1" customWidth="1"/>
    <col min="15120" max="15120" width="17.85546875" bestFit="1" customWidth="1"/>
    <col min="15121" max="15121" width="10.140625" bestFit="1" customWidth="1"/>
    <col min="15122" max="15123" width="17.28515625" bestFit="1" customWidth="1"/>
    <col min="15124" max="15125" width="11.140625" bestFit="1" customWidth="1"/>
    <col min="15362" max="15363" width="13.140625" customWidth="1"/>
    <col min="15364" max="15364" width="65.85546875" bestFit="1" customWidth="1"/>
    <col min="15365" max="15365" width="17.5703125" bestFit="1" customWidth="1"/>
    <col min="15366" max="15366" width="19.42578125" customWidth="1"/>
    <col min="15367" max="15373" width="0" hidden="1" customWidth="1"/>
    <col min="15374" max="15374" width="14.7109375" bestFit="1" customWidth="1"/>
    <col min="15375" max="15375" width="16.140625" bestFit="1" customWidth="1"/>
    <col min="15376" max="15376" width="17.85546875" bestFit="1" customWidth="1"/>
    <col min="15377" max="15377" width="10.140625" bestFit="1" customWidth="1"/>
    <col min="15378" max="15379" width="17.28515625" bestFit="1" customWidth="1"/>
    <col min="15380" max="15381" width="11.140625" bestFit="1" customWidth="1"/>
    <col min="15618" max="15619" width="13.140625" customWidth="1"/>
    <col min="15620" max="15620" width="65.85546875" bestFit="1" customWidth="1"/>
    <col min="15621" max="15621" width="17.5703125" bestFit="1" customWidth="1"/>
    <col min="15622" max="15622" width="19.42578125" customWidth="1"/>
    <col min="15623" max="15629" width="0" hidden="1" customWidth="1"/>
    <col min="15630" max="15630" width="14.7109375" bestFit="1" customWidth="1"/>
    <col min="15631" max="15631" width="16.140625" bestFit="1" customWidth="1"/>
    <col min="15632" max="15632" width="17.85546875" bestFit="1" customWidth="1"/>
    <col min="15633" max="15633" width="10.140625" bestFit="1" customWidth="1"/>
    <col min="15634" max="15635" width="17.28515625" bestFit="1" customWidth="1"/>
    <col min="15636" max="15637" width="11.140625" bestFit="1" customWidth="1"/>
    <col min="15874" max="15875" width="13.140625" customWidth="1"/>
    <col min="15876" max="15876" width="65.85546875" bestFit="1" customWidth="1"/>
    <col min="15877" max="15877" width="17.5703125" bestFit="1" customWidth="1"/>
    <col min="15878" max="15878" width="19.42578125" customWidth="1"/>
    <col min="15879" max="15885" width="0" hidden="1" customWidth="1"/>
    <col min="15886" max="15886" width="14.7109375" bestFit="1" customWidth="1"/>
    <col min="15887" max="15887" width="16.140625" bestFit="1" customWidth="1"/>
    <col min="15888" max="15888" width="17.85546875" bestFit="1" customWidth="1"/>
    <col min="15889" max="15889" width="10.140625" bestFit="1" customWidth="1"/>
    <col min="15890" max="15891" width="17.28515625" bestFit="1" customWidth="1"/>
    <col min="15892" max="15893" width="11.140625" bestFit="1" customWidth="1"/>
    <col min="16130" max="16131" width="13.140625" customWidth="1"/>
    <col min="16132" max="16132" width="65.85546875" bestFit="1" customWidth="1"/>
    <col min="16133" max="16133" width="17.5703125" bestFit="1" customWidth="1"/>
    <col min="16134" max="16134" width="19.42578125" customWidth="1"/>
    <col min="16135" max="16141" width="0" hidden="1" customWidth="1"/>
    <col min="16142" max="16142" width="14.7109375" bestFit="1" customWidth="1"/>
    <col min="16143" max="16143" width="16.140625" bestFit="1" customWidth="1"/>
    <col min="16144" max="16144" width="17.85546875" bestFit="1" customWidth="1"/>
    <col min="16145" max="16145" width="10.140625" bestFit="1" customWidth="1"/>
    <col min="16146" max="16147" width="17.28515625" bestFit="1" customWidth="1"/>
    <col min="16148" max="16149" width="11.140625" bestFit="1" customWidth="1"/>
  </cols>
  <sheetData>
    <row r="1" spans="1:25" s="2" customFormat="1" ht="12.75" x14ac:dyDescent="0.2">
      <c r="D1" s="1" t="s">
        <v>55</v>
      </c>
      <c r="L1" s="68" t="s">
        <v>56</v>
      </c>
      <c r="M1" s="69"/>
    </row>
    <row r="2" spans="1:25" s="1" customFormat="1" ht="12.75" x14ac:dyDescent="0.2">
      <c r="B2" s="1" t="s">
        <v>57</v>
      </c>
      <c r="C2" s="1" t="s">
        <v>33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58</v>
      </c>
      <c r="I2" s="1" t="s">
        <v>4</v>
      </c>
      <c r="J2" s="1" t="s">
        <v>5</v>
      </c>
      <c r="K2" s="1" t="s">
        <v>59</v>
      </c>
      <c r="L2" s="1" t="s">
        <v>60</v>
      </c>
      <c r="M2" s="1" t="s">
        <v>61</v>
      </c>
      <c r="N2" s="1" t="s">
        <v>3</v>
      </c>
      <c r="O2" s="1" t="s">
        <v>6</v>
      </c>
      <c r="P2" s="3" t="s">
        <v>4</v>
      </c>
      <c r="Q2" s="3" t="s">
        <v>5</v>
      </c>
      <c r="R2" s="3" t="s">
        <v>7</v>
      </c>
      <c r="S2" s="1" t="s">
        <v>8</v>
      </c>
      <c r="T2" s="1" t="s">
        <v>9</v>
      </c>
      <c r="U2" s="1" t="s">
        <v>62</v>
      </c>
    </row>
    <row r="3" spans="1:25" s="1" customFormat="1" ht="12.75" x14ac:dyDescent="0.2">
      <c r="A3" s="1">
        <v>1</v>
      </c>
      <c r="B3" s="1" t="s">
        <v>85</v>
      </c>
      <c r="D3" s="1" t="s">
        <v>20</v>
      </c>
      <c r="E3" s="7" t="s">
        <v>21</v>
      </c>
      <c r="F3" s="7" t="s">
        <v>22</v>
      </c>
      <c r="G3" s="2"/>
      <c r="H3" s="2"/>
      <c r="I3" s="2"/>
      <c r="J3" s="2"/>
      <c r="K3" s="2"/>
      <c r="L3" s="2"/>
      <c r="M3" s="2"/>
      <c r="N3" s="4">
        <v>96111330</v>
      </c>
      <c r="O3" s="4">
        <v>5984122000</v>
      </c>
      <c r="P3" s="7" t="s">
        <v>39</v>
      </c>
      <c r="Q3" s="5" t="s">
        <v>23</v>
      </c>
      <c r="R3" s="5" t="s">
        <v>24</v>
      </c>
      <c r="S3" s="6">
        <v>6900</v>
      </c>
      <c r="T3" s="6">
        <f>S3*$T$11/100</f>
        <v>5228.82</v>
      </c>
      <c r="U3" s="11"/>
      <c r="V3" s="11"/>
    </row>
    <row r="4" spans="1:25" s="2" customFormat="1" ht="12.75" x14ac:dyDescent="0.2">
      <c r="A4" s="1">
        <v>2</v>
      </c>
      <c r="B4" s="1" t="s">
        <v>82</v>
      </c>
      <c r="C4" s="1"/>
      <c r="D4" s="1" t="s">
        <v>40</v>
      </c>
      <c r="E4" s="2" t="s">
        <v>41</v>
      </c>
      <c r="F4" s="2" t="s">
        <v>30</v>
      </c>
      <c r="G4" s="2">
        <v>87792176</v>
      </c>
      <c r="H4" s="2">
        <v>5923484</v>
      </c>
      <c r="I4" s="2" t="s">
        <v>42</v>
      </c>
      <c r="K4" s="7"/>
      <c r="L4" s="13"/>
      <c r="M4" s="13"/>
      <c r="N4" s="8">
        <v>87792176</v>
      </c>
      <c r="O4" s="2">
        <v>5923484000</v>
      </c>
      <c r="P4" s="4" t="s">
        <v>43</v>
      </c>
      <c r="Q4" s="9" t="s">
        <v>13</v>
      </c>
      <c r="R4" s="9" t="s">
        <v>44</v>
      </c>
      <c r="S4" s="6">
        <v>1673.75</v>
      </c>
      <c r="T4" s="6">
        <f>S4*$T$11/100</f>
        <v>1268.3677500000001</v>
      </c>
      <c r="U4" s="6"/>
      <c r="V4" s="11"/>
    </row>
    <row r="5" spans="1:25" x14ac:dyDescent="0.25">
      <c r="A5" s="1">
        <v>3</v>
      </c>
      <c r="B5" s="3" t="s">
        <v>84</v>
      </c>
      <c r="C5" s="3"/>
      <c r="D5" s="3" t="s">
        <v>45</v>
      </c>
      <c r="E5" s="7" t="s">
        <v>46</v>
      </c>
      <c r="F5" s="7" t="s">
        <v>31</v>
      </c>
      <c r="G5" s="14">
        <v>28191862</v>
      </c>
      <c r="H5" s="15">
        <v>1187988</v>
      </c>
      <c r="I5" s="14" t="s">
        <v>47</v>
      </c>
      <c r="J5" s="14" t="s">
        <v>13</v>
      </c>
      <c r="K5" s="7" t="s">
        <v>48</v>
      </c>
      <c r="L5" s="7"/>
      <c r="M5" s="13"/>
      <c r="N5" s="8">
        <v>28191862</v>
      </c>
      <c r="O5" s="4">
        <v>1187988000</v>
      </c>
      <c r="P5" s="6" t="s">
        <v>47</v>
      </c>
      <c r="Q5" s="10" t="s">
        <v>13</v>
      </c>
      <c r="R5" s="9" t="s">
        <v>49</v>
      </c>
      <c r="S5" s="6">
        <v>1982.69</v>
      </c>
      <c r="T5" s="6">
        <f>S5*$T$11/100</f>
        <v>1502.4824820000001</v>
      </c>
      <c r="U5" s="12"/>
      <c r="V5" s="11"/>
      <c r="W5" s="16"/>
    </row>
    <row r="6" spans="1:25" x14ac:dyDescent="0.25">
      <c r="A6" s="1"/>
      <c r="B6" s="3"/>
      <c r="C6" s="3"/>
      <c r="D6" s="3"/>
      <c r="E6" s="7"/>
      <c r="F6" s="7"/>
      <c r="G6" s="14"/>
      <c r="H6" s="15"/>
      <c r="I6" s="14"/>
      <c r="J6" s="14"/>
      <c r="K6" s="7"/>
      <c r="L6" s="7"/>
      <c r="M6" s="13"/>
      <c r="N6" s="8"/>
      <c r="O6" s="4"/>
      <c r="P6" s="6"/>
      <c r="Q6" s="10"/>
      <c r="R6" s="46" t="s">
        <v>80</v>
      </c>
      <c r="S6" s="48">
        <f>SUM(S3:S5)</f>
        <v>10556.44</v>
      </c>
      <c r="T6" s="48">
        <f>SUM(T3:T5)</f>
        <v>7999.6702320000004</v>
      </c>
      <c r="U6" s="12"/>
      <c r="V6" s="11"/>
      <c r="W6" s="16"/>
    </row>
    <row r="7" spans="1:25" s="12" customFormat="1" x14ac:dyDescent="0.25">
      <c r="A7" s="1">
        <v>4</v>
      </c>
      <c r="B7" s="3" t="s">
        <v>83</v>
      </c>
      <c r="C7" s="1"/>
      <c r="D7" s="3" t="s">
        <v>50</v>
      </c>
      <c r="E7" s="7" t="s">
        <v>51</v>
      </c>
      <c r="F7" s="7" t="s">
        <v>52</v>
      </c>
      <c r="G7" s="2"/>
      <c r="H7" s="2"/>
      <c r="I7" s="2"/>
      <c r="J7" s="2"/>
      <c r="K7" s="2"/>
      <c r="L7" s="2"/>
      <c r="M7" s="2"/>
      <c r="N7" s="4">
        <v>70371385</v>
      </c>
      <c r="O7" s="4">
        <v>1469894000</v>
      </c>
      <c r="P7" s="2" t="s">
        <v>53</v>
      </c>
      <c r="Q7" s="2" t="s">
        <v>17</v>
      </c>
      <c r="R7" s="2" t="s">
        <v>54</v>
      </c>
      <c r="S7" s="6">
        <v>3005.43</v>
      </c>
      <c r="T7" s="6">
        <v>3000</v>
      </c>
      <c r="U7" s="17"/>
      <c r="V7" s="11"/>
    </row>
    <row r="8" spans="1:25" x14ac:dyDescent="0.25">
      <c r="M8" s="18">
        <v>9000</v>
      </c>
      <c r="R8" s="1" t="s">
        <v>32</v>
      </c>
      <c r="S8" s="49">
        <v>3005.43</v>
      </c>
      <c r="T8" s="49">
        <v>3000</v>
      </c>
      <c r="U8" s="11"/>
      <c r="V8" s="12"/>
    </row>
    <row r="10" spans="1:25" x14ac:dyDescent="0.25">
      <c r="D10" s="19"/>
    </row>
    <row r="11" spans="1:25" x14ac:dyDescent="0.25">
      <c r="D11" s="20" t="s">
        <v>45</v>
      </c>
      <c r="E11" s="12"/>
      <c r="F11" s="6" t="s">
        <v>63</v>
      </c>
      <c r="N11" s="21" t="s">
        <v>9</v>
      </c>
      <c r="O11" s="2" t="s">
        <v>64</v>
      </c>
      <c r="S11" s="22"/>
      <c r="T11">
        <v>75.78</v>
      </c>
      <c r="Y11" s="22"/>
    </row>
    <row r="12" spans="1:25" x14ac:dyDescent="0.25">
      <c r="D12" s="2" t="s">
        <v>65</v>
      </c>
      <c r="E12" s="23"/>
      <c r="F12" s="23">
        <v>613.94000000000005</v>
      </c>
      <c r="G12" s="22"/>
      <c r="N12" s="24"/>
      <c r="O12" s="12"/>
      <c r="U12" s="22"/>
    </row>
    <row r="13" spans="1:25" x14ac:dyDescent="0.25">
      <c r="D13" s="2" t="s">
        <v>78</v>
      </c>
      <c r="E13" s="23"/>
      <c r="F13" s="23">
        <v>240.56</v>
      </c>
      <c r="G13" s="22"/>
      <c r="H13" s="22"/>
      <c r="N13" s="24"/>
      <c r="O13" s="12"/>
      <c r="S13" s="47"/>
    </row>
    <row r="14" spans="1:25" x14ac:dyDescent="0.25">
      <c r="D14" s="2" t="s">
        <v>74</v>
      </c>
      <c r="E14" s="23"/>
      <c r="F14" s="23">
        <v>85.9</v>
      </c>
      <c r="G14" s="22"/>
      <c r="N14" s="24"/>
      <c r="O14" s="12"/>
    </row>
    <row r="15" spans="1:25" x14ac:dyDescent="0.25">
      <c r="D15" s="2" t="s">
        <v>79</v>
      </c>
      <c r="E15" s="23"/>
      <c r="F15" s="23">
        <v>846.5</v>
      </c>
      <c r="G15" s="22"/>
      <c r="N15" s="24"/>
      <c r="O15" s="12"/>
      <c r="P15" s="22"/>
      <c r="S15" s="25"/>
      <c r="T15" s="22">
        <f>T7*100/S7</f>
        <v>99.819327018097255</v>
      </c>
    </row>
    <row r="16" spans="1:25" x14ac:dyDescent="0.25">
      <c r="D16" s="23" t="s">
        <v>75</v>
      </c>
      <c r="E16" s="23"/>
      <c r="F16" s="32">
        <v>195.79</v>
      </c>
      <c r="G16" s="22"/>
      <c r="N16" s="24"/>
      <c r="O16" s="12"/>
      <c r="P16" s="22"/>
      <c r="S16" s="25"/>
      <c r="T16" s="22"/>
    </row>
    <row r="17" spans="4:24" x14ac:dyDescent="0.25">
      <c r="D17" s="12"/>
      <c r="E17" s="26" t="s">
        <v>32</v>
      </c>
      <c r="F17" s="27">
        <f>SUM(F12:F16)</f>
        <v>1982.69</v>
      </c>
      <c r="G17" s="28"/>
      <c r="N17" s="29"/>
      <c r="O17" s="12"/>
      <c r="P17" s="22"/>
    </row>
    <row r="18" spans="4:24" x14ac:dyDescent="0.25">
      <c r="D18" s="30" t="s">
        <v>66</v>
      </c>
      <c r="E18" s="31"/>
      <c r="F18" s="23"/>
      <c r="G18" s="22"/>
      <c r="H18" s="28"/>
      <c r="J18" s="28"/>
      <c r="N18" s="24"/>
      <c r="O18" s="12"/>
    </row>
    <row r="19" spans="4:24" x14ac:dyDescent="0.25">
      <c r="D19" s="2" t="s">
        <v>67</v>
      </c>
      <c r="E19" s="32"/>
      <c r="F19" s="23">
        <v>450</v>
      </c>
      <c r="G19" s="22"/>
      <c r="H19" s="22"/>
      <c r="N19" s="24"/>
      <c r="O19" s="12"/>
      <c r="P19" s="22"/>
      <c r="X19" s="22"/>
    </row>
    <row r="20" spans="4:24" x14ac:dyDescent="0.25">
      <c r="D20" s="2" t="s">
        <v>68</v>
      </c>
      <c r="E20" s="23"/>
      <c r="F20" s="23">
        <v>600</v>
      </c>
      <c r="G20" s="22"/>
      <c r="N20" s="24"/>
      <c r="O20" s="12"/>
      <c r="P20" s="22"/>
    </row>
    <row r="21" spans="4:24" hidden="1" x14ac:dyDescent="0.25">
      <c r="D21" s="12"/>
      <c r="E21" s="17"/>
      <c r="F21" s="17"/>
      <c r="G21" s="22"/>
      <c r="N21" s="24"/>
      <c r="O21" s="12"/>
    </row>
    <row r="22" spans="4:24" x14ac:dyDescent="0.25">
      <c r="D22" s="2" t="s">
        <v>69</v>
      </c>
      <c r="E22" s="33"/>
      <c r="F22" s="17">
        <v>5850</v>
      </c>
      <c r="G22" s="22"/>
      <c r="N22" s="24"/>
      <c r="O22" s="12"/>
      <c r="P22" s="22"/>
    </row>
    <row r="23" spans="4:24" x14ac:dyDescent="0.25">
      <c r="D23" s="12"/>
      <c r="E23" s="34" t="s">
        <v>32</v>
      </c>
      <c r="F23" s="27">
        <f>SUM(F19:F22)</f>
        <v>6900</v>
      </c>
      <c r="G23" s="22"/>
      <c r="N23" s="29"/>
      <c r="O23" s="17"/>
    </row>
    <row r="24" spans="4:24" x14ac:dyDescent="0.25">
      <c r="D24" s="35" t="s">
        <v>40</v>
      </c>
      <c r="F24" s="17"/>
      <c r="G24" s="22"/>
      <c r="N24" s="24"/>
      <c r="O24" s="12"/>
    </row>
    <row r="25" spans="4:24" x14ac:dyDescent="0.25">
      <c r="D25" s="45" t="s">
        <v>76</v>
      </c>
      <c r="E25" s="12"/>
      <c r="F25" s="17">
        <v>444.81</v>
      </c>
      <c r="G25" s="22"/>
      <c r="N25" s="24"/>
      <c r="O25" s="12"/>
    </row>
    <row r="26" spans="4:24" x14ac:dyDescent="0.25">
      <c r="D26" s="2" t="s">
        <v>70</v>
      </c>
      <c r="E26" s="36"/>
      <c r="F26" s="17">
        <v>1228.94</v>
      </c>
      <c r="G26" s="22"/>
      <c r="N26" s="24"/>
      <c r="O26" s="12"/>
      <c r="S26" s="22"/>
    </row>
    <row r="27" spans="4:24" x14ac:dyDescent="0.25">
      <c r="D27" s="12"/>
      <c r="E27" s="37" t="s">
        <v>32</v>
      </c>
      <c r="F27" s="27">
        <f>SUM(F25:F26)</f>
        <v>1673.75</v>
      </c>
      <c r="G27" s="22"/>
      <c r="N27" s="29"/>
      <c r="O27" s="36"/>
    </row>
    <row r="28" spans="4:24" x14ac:dyDescent="0.25">
      <c r="D28" s="39" t="s">
        <v>72</v>
      </c>
      <c r="E28" s="12"/>
      <c r="F28" s="12"/>
      <c r="G28" s="12"/>
      <c r="H28" s="12"/>
      <c r="I28" s="12"/>
      <c r="J28" s="12"/>
      <c r="K28" s="12"/>
      <c r="L28" s="12"/>
      <c r="M28" s="12"/>
      <c r="N28" s="38"/>
      <c r="O28" s="12"/>
    </row>
    <row r="29" spans="4:24" x14ac:dyDescent="0.25">
      <c r="D29" s="40" t="s">
        <v>77</v>
      </c>
      <c r="E29" s="17"/>
      <c r="F29" s="17">
        <v>1063.1099999999999</v>
      </c>
      <c r="G29" s="12"/>
      <c r="H29" s="12"/>
      <c r="I29" s="12"/>
      <c r="J29" s="12"/>
      <c r="K29" s="12"/>
      <c r="L29" s="12"/>
      <c r="M29" s="12"/>
      <c r="N29" s="41"/>
      <c r="O29" s="12"/>
    </row>
    <row r="30" spans="4:24" x14ac:dyDescent="0.25">
      <c r="D30" s="40" t="s">
        <v>73</v>
      </c>
      <c r="E30" s="17"/>
      <c r="F30" s="17">
        <v>1942.32</v>
      </c>
      <c r="G30" s="12"/>
      <c r="H30" s="12"/>
      <c r="I30" s="12"/>
      <c r="J30" s="12"/>
      <c r="K30" s="12"/>
      <c r="L30" s="12"/>
      <c r="M30" s="12"/>
      <c r="N30" s="41"/>
      <c r="O30" s="12"/>
    </row>
    <row r="31" spans="4:24" x14ac:dyDescent="0.25">
      <c r="D31" s="12"/>
      <c r="E31" s="27" t="s">
        <v>71</v>
      </c>
      <c r="F31" s="27">
        <f>SUM(F29:F30)</f>
        <v>3005.43</v>
      </c>
      <c r="G31" s="42"/>
      <c r="H31" s="42"/>
      <c r="I31" s="42"/>
      <c r="J31" s="42"/>
      <c r="K31" s="42"/>
      <c r="L31" s="42"/>
      <c r="M31" s="42"/>
      <c r="N31" s="43">
        <f>F31*$N$37</f>
        <v>0</v>
      </c>
      <c r="O31" s="12"/>
    </row>
    <row r="32" spans="4:24" x14ac:dyDescent="0.25">
      <c r="E32" s="22"/>
      <c r="F32" s="22"/>
    </row>
    <row r="33" spans="5:17" x14ac:dyDescent="0.25">
      <c r="E33" s="18"/>
      <c r="F33" s="22"/>
      <c r="Q33">
        <v>148.5</v>
      </c>
    </row>
    <row r="34" spans="5:17" x14ac:dyDescent="0.25">
      <c r="E34" s="22"/>
      <c r="F34" s="18"/>
      <c r="Q34">
        <v>150</v>
      </c>
    </row>
    <row r="35" spans="5:17" x14ac:dyDescent="0.25">
      <c r="N35" s="44"/>
      <c r="Q35">
        <v>120</v>
      </c>
    </row>
    <row r="36" spans="5:17" x14ac:dyDescent="0.25">
      <c r="O36">
        <v>254.3</v>
      </c>
      <c r="Q36">
        <v>419.76</v>
      </c>
    </row>
    <row r="37" spans="5:17" x14ac:dyDescent="0.25">
      <c r="O37">
        <v>318.20999999999998</v>
      </c>
      <c r="Q37">
        <v>350.1</v>
      </c>
    </row>
    <row r="38" spans="5:17" x14ac:dyDescent="0.25">
      <c r="O38">
        <v>160.69999999999999</v>
      </c>
      <c r="Q38">
        <v>753.96</v>
      </c>
    </row>
    <row r="39" spans="5:17" x14ac:dyDescent="0.25">
      <c r="O39">
        <v>179.9</v>
      </c>
      <c r="Q39">
        <f>SUM(Q33:Q38)</f>
        <v>1942.3200000000002</v>
      </c>
    </row>
    <row r="40" spans="5:17" x14ac:dyDescent="0.25">
      <c r="O40">
        <v>150</v>
      </c>
    </row>
    <row r="41" spans="5:17" x14ac:dyDescent="0.25">
      <c r="O41">
        <f>SUM(O36:O40)</f>
        <v>1063.1100000000001</v>
      </c>
    </row>
  </sheetData>
  <mergeCells count="1"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BREZICE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roman.matjasic</dc:creator>
  <cp:lastModifiedBy>Barbara Hercigonja Milošević</cp:lastModifiedBy>
  <cp:lastPrinted>2016-06-06T11:20:00Z</cp:lastPrinted>
  <dcterms:created xsi:type="dcterms:W3CDTF">2014-04-03T07:24:27Z</dcterms:created>
  <dcterms:modified xsi:type="dcterms:W3CDTF">2016-06-08T08:44:06Z</dcterms:modified>
</cp:coreProperties>
</file>