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obbrezice-my.sharepoint.com/personal/marina_urek_brezice_si/Documents/Documents/Delo/LETO 2025/STANOVANJSKE ZADEVE/obnova petih stanovanj/projektna dokumentacija/popisi del/"/>
    </mc:Choice>
  </mc:AlternateContent>
  <xr:revisionPtr revIDLastSave="47" documentId="8_{456B2BC5-86E7-4A11-847B-59A430889BA1}" xr6:coauthVersionLast="47" xr6:coauthVersionMax="47" xr10:uidLastSave="{CACACC45-655F-4B0E-B285-DC3635A60441}"/>
  <bookViews>
    <workbookView xWindow="-120" yWindow="-120" windowWidth="29040" windowHeight="15720" activeTab="6" xr2:uid="{00000000-000D-0000-FFFF-FFFF00000000}"/>
  </bookViews>
  <sheets>
    <sheet name="REKAPITULACIJA" sheetId="7" r:id="rId1"/>
    <sheet name="SLOMŠKOVA 9" sheetId="8" r:id="rId2"/>
    <sheet name="ČERNELČEVA 13" sheetId="10" r:id="rId3"/>
    <sheet name="BIZELJSKA 27" sheetId="9" r:id="rId4"/>
    <sheet name="TRG IZGNANCEV 13" sheetId="3" r:id="rId5"/>
    <sheet name="MILAVČEVA 23" sheetId="6" r:id="rId6"/>
    <sheet name="OPOMBE" sheetId="4" r:id="rId7"/>
  </sheets>
  <definedNames>
    <definedName name="_xlnm.Print_Area" localSheetId="3">'BIZELJSKA 27'!$A$1:$G$202</definedName>
    <definedName name="_xlnm.Print_Area" localSheetId="2">'ČERNELČEVA 13'!$A$1:$G$218</definedName>
    <definedName name="_xlnm.Print_Area" localSheetId="1">'SLOMŠKOVA 9'!$A$1:$G$139</definedName>
    <definedName name="_xlnm.Print_Area" localSheetId="4">'TRG IZGNANCEV 13'!$A$1:$G$139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8" l="1"/>
  <c r="G142" i="6" l="1"/>
  <c r="G141" i="6"/>
  <c r="G131" i="3"/>
  <c r="G130" i="3"/>
  <c r="G8" i="3"/>
  <c r="G7" i="3"/>
  <c r="G6" i="3"/>
  <c r="G194" i="9"/>
  <c r="G193" i="9"/>
  <c r="G169" i="9"/>
  <c r="G37" i="9"/>
  <c r="G36" i="9"/>
  <c r="G36" i="10"/>
  <c r="G35" i="10"/>
  <c r="G12" i="8"/>
  <c r="G17" i="6"/>
  <c r="G30" i="6"/>
  <c r="G65" i="6"/>
  <c r="G37" i="3"/>
  <c r="G36" i="3"/>
  <c r="G112" i="6" l="1"/>
  <c r="G97" i="6"/>
  <c r="G96" i="6"/>
  <c r="G95" i="6"/>
  <c r="G93" i="6"/>
  <c r="G162" i="9"/>
  <c r="G161" i="9"/>
  <c r="G160" i="9"/>
  <c r="G159" i="9"/>
  <c r="G158" i="9"/>
  <c r="G157" i="9"/>
  <c r="G156" i="9"/>
  <c r="G155" i="9"/>
  <c r="G153" i="9"/>
  <c r="G152" i="9"/>
  <c r="G151" i="9"/>
  <c r="G150" i="9"/>
  <c r="G148" i="9"/>
  <c r="G146" i="9"/>
  <c r="G144" i="9"/>
  <c r="G142" i="9"/>
  <c r="G141" i="9"/>
  <c r="G140" i="9"/>
  <c r="G139" i="9"/>
  <c r="G137" i="9"/>
  <c r="G136" i="9"/>
  <c r="G135" i="9"/>
  <c r="G134" i="9"/>
  <c r="G132" i="9"/>
  <c r="G130" i="9"/>
  <c r="G128" i="9"/>
  <c r="G126" i="9"/>
  <c r="G124" i="9"/>
  <c r="G122" i="9"/>
  <c r="A95" i="9"/>
  <c r="A123" i="9" s="1"/>
  <c r="G100" i="3"/>
  <c r="G98" i="3"/>
  <c r="G96" i="3"/>
  <c r="G94" i="3"/>
  <c r="G91" i="3"/>
  <c r="G93" i="3"/>
  <c r="A91" i="3"/>
  <c r="A92" i="3" s="1"/>
  <c r="G146" i="10"/>
  <c r="G176" i="10"/>
  <c r="G175" i="10"/>
  <c r="G174" i="10"/>
  <c r="G173" i="10"/>
  <c r="G172" i="10"/>
  <c r="G170" i="10"/>
  <c r="G169" i="10"/>
  <c r="G167" i="10"/>
  <c r="G165" i="10"/>
  <c r="G163" i="10"/>
  <c r="G161" i="10"/>
  <c r="G159" i="10"/>
  <c r="G158" i="10"/>
  <c r="G156" i="10"/>
  <c r="G154" i="10"/>
  <c r="G145" i="10"/>
  <c r="G144" i="10"/>
  <c r="G143" i="10"/>
  <c r="G142" i="10"/>
  <c r="G141" i="10"/>
  <c r="G140" i="10"/>
  <c r="G138" i="10"/>
  <c r="G136" i="10"/>
  <c r="G135" i="10"/>
  <c r="G134" i="10"/>
  <c r="G132" i="10"/>
  <c r="G130" i="10"/>
  <c r="G128" i="10"/>
  <c r="G126" i="10"/>
  <c r="G125" i="10"/>
  <c r="G124" i="10"/>
  <c r="G122" i="10"/>
  <c r="G120" i="10"/>
  <c r="G118" i="10"/>
  <c r="G116" i="10"/>
  <c r="G114" i="10"/>
  <c r="G112" i="10"/>
  <c r="A98" i="10"/>
  <c r="G73" i="3"/>
  <c r="G74" i="3"/>
  <c r="G48" i="8"/>
  <c r="G127" i="6"/>
  <c r="G71" i="6"/>
  <c r="G67" i="3"/>
  <c r="G179" i="9"/>
  <c r="G62" i="9"/>
  <c r="G60" i="10"/>
  <c r="G62" i="10"/>
  <c r="G195" i="10"/>
  <c r="G115" i="8"/>
  <c r="G6" i="8"/>
  <c r="G210" i="10"/>
  <c r="G209" i="10"/>
  <c r="G205" i="10"/>
  <c r="G204" i="10"/>
  <c r="G203" i="10"/>
  <c r="G202" i="10"/>
  <c r="G201" i="10"/>
  <c r="G200" i="10"/>
  <c r="G199" i="10"/>
  <c r="G198" i="10"/>
  <c r="G197" i="10"/>
  <c r="G196" i="10"/>
  <c r="G193" i="10"/>
  <c r="G192" i="10"/>
  <c r="G191" i="10"/>
  <c r="G190" i="10"/>
  <c r="G189" i="10"/>
  <c r="G188" i="10"/>
  <c r="G187" i="10"/>
  <c r="G185" i="10"/>
  <c r="G92" i="10"/>
  <c r="G91" i="10"/>
  <c r="G90" i="10"/>
  <c r="G89" i="10"/>
  <c r="G88" i="10"/>
  <c r="G87" i="10"/>
  <c r="G86" i="10"/>
  <c r="G85" i="10"/>
  <c r="G83" i="10"/>
  <c r="G76" i="10"/>
  <c r="G75" i="10"/>
  <c r="G74" i="10"/>
  <c r="G69" i="10"/>
  <c r="G68" i="10"/>
  <c r="G63" i="10"/>
  <c r="G61" i="10"/>
  <c r="G59" i="10"/>
  <c r="G58" i="10"/>
  <c r="G57" i="10"/>
  <c r="G52" i="10"/>
  <c r="G51" i="10"/>
  <c r="G46" i="10"/>
  <c r="G45" i="10"/>
  <c r="G44" i="10"/>
  <c r="G37" i="10"/>
  <c r="E13" i="7" s="1"/>
  <c r="G30" i="10"/>
  <c r="G29" i="10"/>
  <c r="G28" i="10"/>
  <c r="G27" i="10"/>
  <c r="G26" i="10"/>
  <c r="G21" i="10"/>
  <c r="G20" i="10"/>
  <c r="G19" i="10"/>
  <c r="G18" i="10"/>
  <c r="G17" i="10"/>
  <c r="G16" i="10"/>
  <c r="G15" i="10"/>
  <c r="G14" i="10"/>
  <c r="G13" i="10"/>
  <c r="G12" i="10"/>
  <c r="G8" i="10"/>
  <c r="G7" i="10"/>
  <c r="G6" i="10"/>
  <c r="G189" i="9"/>
  <c r="G188" i="9"/>
  <c r="G187" i="9"/>
  <c r="G186" i="9"/>
  <c r="G185" i="9"/>
  <c r="G184" i="9"/>
  <c r="G183" i="9"/>
  <c r="G182" i="9"/>
  <c r="G181" i="9"/>
  <c r="G180" i="9"/>
  <c r="G177" i="9"/>
  <c r="G176" i="9"/>
  <c r="G175" i="9"/>
  <c r="G174" i="9"/>
  <c r="G173" i="9"/>
  <c r="G172" i="9"/>
  <c r="G171" i="9"/>
  <c r="G90" i="9"/>
  <c r="G89" i="9"/>
  <c r="G88" i="9"/>
  <c r="G87" i="9"/>
  <c r="G86" i="9"/>
  <c r="G85" i="9"/>
  <c r="G84" i="9"/>
  <c r="G83" i="9"/>
  <c r="G81" i="9"/>
  <c r="G74" i="9"/>
  <c r="G69" i="9"/>
  <c r="G68" i="9"/>
  <c r="G63" i="9"/>
  <c r="G61" i="9"/>
  <c r="G60" i="9"/>
  <c r="G59" i="9"/>
  <c r="G58" i="9"/>
  <c r="G53" i="9"/>
  <c r="G52" i="9"/>
  <c r="G47" i="9"/>
  <c r="G46" i="9"/>
  <c r="G45" i="9"/>
  <c r="G38" i="9"/>
  <c r="F13" i="7" s="1"/>
  <c r="G31" i="9"/>
  <c r="G30" i="9"/>
  <c r="G29" i="9"/>
  <c r="G28" i="9"/>
  <c r="G27" i="9"/>
  <c r="G26" i="9"/>
  <c r="G21" i="9"/>
  <c r="G20" i="9"/>
  <c r="G19" i="9"/>
  <c r="G18" i="9"/>
  <c r="G17" i="9"/>
  <c r="G16" i="9"/>
  <c r="G15" i="9"/>
  <c r="G14" i="9"/>
  <c r="G13" i="9"/>
  <c r="G12" i="9"/>
  <c r="G8" i="9"/>
  <c r="G7" i="9"/>
  <c r="G6" i="9"/>
  <c r="G131" i="8"/>
  <c r="G130" i="8"/>
  <c r="G126" i="8"/>
  <c r="G125" i="8"/>
  <c r="G124" i="8"/>
  <c r="G123" i="8"/>
  <c r="G122" i="8"/>
  <c r="G121" i="8"/>
  <c r="G120" i="8"/>
  <c r="G119" i="8"/>
  <c r="G118" i="8"/>
  <c r="G117" i="8"/>
  <c r="G116" i="8"/>
  <c r="G113" i="8"/>
  <c r="G112" i="8"/>
  <c r="G111" i="8"/>
  <c r="G110" i="8"/>
  <c r="G109" i="8"/>
  <c r="G108" i="8"/>
  <c r="G107" i="8"/>
  <c r="G105" i="8"/>
  <c r="G101" i="8"/>
  <c r="G100" i="8"/>
  <c r="G99" i="8"/>
  <c r="G97" i="8"/>
  <c r="G92" i="8"/>
  <c r="G91" i="8"/>
  <c r="G90" i="8"/>
  <c r="G89" i="8"/>
  <c r="G88" i="8"/>
  <c r="G87" i="8"/>
  <c r="G86" i="8"/>
  <c r="G85" i="8"/>
  <c r="G83" i="8"/>
  <c r="G76" i="8"/>
  <c r="G77" i="8"/>
  <c r="D21" i="7" s="1"/>
  <c r="G71" i="8"/>
  <c r="G70" i="8"/>
  <c r="G65" i="8"/>
  <c r="G64" i="8"/>
  <c r="G63" i="8"/>
  <c r="G62" i="8"/>
  <c r="G61" i="8"/>
  <c r="G56" i="8"/>
  <c r="G55" i="8"/>
  <c r="G50" i="8"/>
  <c r="G49" i="8"/>
  <c r="G47" i="8"/>
  <c r="G39" i="8"/>
  <c r="G38" i="8"/>
  <c r="G33" i="8"/>
  <c r="G32" i="8"/>
  <c r="G31" i="8"/>
  <c r="G30" i="8"/>
  <c r="G29" i="8"/>
  <c r="G28" i="8"/>
  <c r="G27" i="8"/>
  <c r="G22" i="8"/>
  <c r="G21" i="8"/>
  <c r="G20" i="8"/>
  <c r="G19" i="8"/>
  <c r="G18" i="8"/>
  <c r="G17" i="8"/>
  <c r="G16" i="8"/>
  <c r="G15" i="8"/>
  <c r="G14" i="8"/>
  <c r="G13" i="8"/>
  <c r="G8" i="8"/>
  <c r="G111" i="3"/>
  <c r="G137" i="6"/>
  <c r="G136" i="6"/>
  <c r="G135" i="6"/>
  <c r="G134" i="6"/>
  <c r="G133" i="6"/>
  <c r="G132" i="6"/>
  <c r="G131" i="6"/>
  <c r="G130" i="6"/>
  <c r="G129" i="6"/>
  <c r="G128" i="6"/>
  <c r="G125" i="6"/>
  <c r="G124" i="6"/>
  <c r="G123" i="6"/>
  <c r="G122" i="6"/>
  <c r="G121" i="6"/>
  <c r="G120" i="6"/>
  <c r="G119" i="6"/>
  <c r="G117" i="6"/>
  <c r="G88" i="6"/>
  <c r="G87" i="6"/>
  <c r="G86" i="6"/>
  <c r="G85" i="6"/>
  <c r="G84" i="6"/>
  <c r="G83" i="6"/>
  <c r="G82" i="6"/>
  <c r="G81" i="6"/>
  <c r="G79" i="6"/>
  <c r="G72" i="6"/>
  <c r="G66" i="6"/>
  <c r="G67" i="6" s="1"/>
  <c r="G60" i="6"/>
  <c r="G59" i="6"/>
  <c r="G58" i="6"/>
  <c r="G57" i="6"/>
  <c r="G52" i="6"/>
  <c r="G51" i="6"/>
  <c r="G46" i="6"/>
  <c r="G45" i="6"/>
  <c r="G44" i="6"/>
  <c r="G37" i="6"/>
  <c r="G36" i="6"/>
  <c r="G31" i="6"/>
  <c r="G29" i="6"/>
  <c r="G28" i="6"/>
  <c r="G27" i="6"/>
  <c r="G26" i="6"/>
  <c r="G21" i="6"/>
  <c r="G20" i="6"/>
  <c r="G19" i="6"/>
  <c r="G18" i="6"/>
  <c r="G16" i="6"/>
  <c r="G15" i="6"/>
  <c r="G14" i="6"/>
  <c r="G13" i="6"/>
  <c r="G12" i="6"/>
  <c r="G8" i="6"/>
  <c r="G7" i="6"/>
  <c r="G6" i="6"/>
  <c r="G164" i="9" l="1"/>
  <c r="G165" i="9" s="1"/>
  <c r="F26" i="7" s="1"/>
  <c r="G113" i="6"/>
  <c r="H26" i="7" s="1"/>
  <c r="A125" i="9"/>
  <c r="A127" i="9" s="1"/>
  <c r="A94" i="3"/>
  <c r="A95" i="3" s="1"/>
  <c r="G148" i="10"/>
  <c r="A106" i="10"/>
  <c r="G54" i="9"/>
  <c r="F18" i="7" s="1"/>
  <c r="G75" i="9"/>
  <c r="F21" i="7" s="1"/>
  <c r="G47" i="10"/>
  <c r="G73" i="6"/>
  <c r="H21" i="7" s="1"/>
  <c r="G38" i="6"/>
  <c r="H13" i="7" s="1"/>
  <c r="G190" i="9"/>
  <c r="F27" i="7" s="1"/>
  <c r="G70" i="9"/>
  <c r="F20" i="7" s="1"/>
  <c r="G195" i="9"/>
  <c r="F28" i="7" s="1"/>
  <c r="G64" i="9"/>
  <c r="F19" i="7" s="1"/>
  <c r="G91" i="9"/>
  <c r="F25" i="7" s="1"/>
  <c r="G48" i="9"/>
  <c r="F17" i="7" s="1"/>
  <c r="G32" i="9"/>
  <c r="F12" i="7" s="1"/>
  <c r="G22" i="9"/>
  <c r="F11" i="7" s="1"/>
  <c r="G9" i="9"/>
  <c r="F10" i="7" s="1"/>
  <c r="G211" i="10"/>
  <c r="E28" i="7" s="1"/>
  <c r="G77" i="10"/>
  <c r="E21" i="7" s="1"/>
  <c r="G70" i="10"/>
  <c r="E20" i="7" s="1"/>
  <c r="G53" i="10"/>
  <c r="E18" i="7" s="1"/>
  <c r="G64" i="10"/>
  <c r="E19" i="7" s="1"/>
  <c r="G93" i="10"/>
  <c r="E25" i="7" s="1"/>
  <c r="G31" i="10"/>
  <c r="E12" i="7" s="1"/>
  <c r="G206" i="10"/>
  <c r="E27" i="7" s="1"/>
  <c r="G22" i="10"/>
  <c r="E11" i="7" s="1"/>
  <c r="G9" i="10"/>
  <c r="E10" i="7" s="1"/>
  <c r="G127" i="8"/>
  <c r="D27" i="7" s="1"/>
  <c r="G132" i="8"/>
  <c r="D28" i="7" s="1"/>
  <c r="G9" i="8"/>
  <c r="D10" i="7" s="1"/>
  <c r="G57" i="8"/>
  <c r="D18" i="7" s="1"/>
  <c r="G102" i="8"/>
  <c r="D26" i="7" s="1"/>
  <c r="G93" i="8"/>
  <c r="G66" i="8"/>
  <c r="G72" i="8"/>
  <c r="D20" i="7" s="1"/>
  <c r="G51" i="8"/>
  <c r="D17" i="7" s="1"/>
  <c r="G40" i="8"/>
  <c r="D13" i="7" s="1"/>
  <c r="G34" i="8"/>
  <c r="D12" i="7" s="1"/>
  <c r="G23" i="8"/>
  <c r="D11" i="7" s="1"/>
  <c r="H20" i="7"/>
  <c r="G47" i="6"/>
  <c r="H17" i="7" s="1"/>
  <c r="G9" i="6"/>
  <c r="G53" i="6"/>
  <c r="H18" i="7" s="1"/>
  <c r="G143" i="6"/>
  <c r="H28" i="7" s="1"/>
  <c r="G22" i="6"/>
  <c r="H11" i="7" s="1"/>
  <c r="G89" i="6"/>
  <c r="G32" i="6"/>
  <c r="H12" i="7" s="1"/>
  <c r="G138" i="6"/>
  <c r="H27" i="7" s="1"/>
  <c r="G61" i="6"/>
  <c r="H19" i="7" s="1"/>
  <c r="E14" i="7" l="1"/>
  <c r="H25" i="7"/>
  <c r="G145" i="6"/>
  <c r="H10" i="7"/>
  <c r="H14" i="7" s="1"/>
  <c r="G148" i="6"/>
  <c r="E17" i="7"/>
  <c r="A129" i="9"/>
  <c r="A97" i="3"/>
  <c r="G149" i="10"/>
  <c r="G178" i="10" s="1"/>
  <c r="A108" i="10"/>
  <c r="H22" i="7"/>
  <c r="G77" i="9"/>
  <c r="G197" i="9"/>
  <c r="G200" i="9"/>
  <c r="G40" i="9"/>
  <c r="G79" i="10"/>
  <c r="G39" i="10"/>
  <c r="G79" i="8"/>
  <c r="D19" i="7"/>
  <c r="G134" i="8"/>
  <c r="D25" i="7"/>
  <c r="F22" i="7"/>
  <c r="F29" i="7"/>
  <c r="F14" i="7"/>
  <c r="F33" i="7" s="1"/>
  <c r="G75" i="6"/>
  <c r="G40" i="6"/>
  <c r="G124" i="3"/>
  <c r="G123" i="3"/>
  <c r="G122" i="3"/>
  <c r="G121" i="3"/>
  <c r="G120" i="3"/>
  <c r="G119" i="3"/>
  <c r="G118" i="3"/>
  <c r="G117" i="3"/>
  <c r="G115" i="3"/>
  <c r="G126" i="3"/>
  <c r="G125" i="3"/>
  <c r="G114" i="3"/>
  <c r="G113" i="3"/>
  <c r="G112" i="3"/>
  <c r="G110" i="3"/>
  <c r="G109" i="3"/>
  <c r="G107" i="3"/>
  <c r="G84" i="3"/>
  <c r="G86" i="3"/>
  <c r="G85" i="3"/>
  <c r="G83" i="3"/>
  <c r="G81" i="3"/>
  <c r="G72" i="3"/>
  <c r="G66" i="3"/>
  <c r="G9" i="3"/>
  <c r="G10" i="7" s="1"/>
  <c r="G61" i="3"/>
  <c r="G60" i="3"/>
  <c r="G59" i="3"/>
  <c r="G58" i="3"/>
  <c r="G53" i="3"/>
  <c r="G52" i="3"/>
  <c r="G47" i="3"/>
  <c r="G46" i="3"/>
  <c r="G45" i="3"/>
  <c r="G31" i="3"/>
  <c r="G30" i="3"/>
  <c r="G29" i="3"/>
  <c r="G28" i="3"/>
  <c r="G27" i="3"/>
  <c r="G26" i="3"/>
  <c r="G12" i="3"/>
  <c r="G13" i="3"/>
  <c r="G14" i="3"/>
  <c r="G15" i="3"/>
  <c r="G16" i="3"/>
  <c r="G17" i="3"/>
  <c r="G18" i="3"/>
  <c r="G19" i="3"/>
  <c r="G20" i="3"/>
  <c r="G21" i="3"/>
  <c r="E22" i="7" l="1"/>
  <c r="A131" i="9"/>
  <c r="G179" i="10"/>
  <c r="G181" i="10" s="1"/>
  <c r="G213" i="10"/>
  <c r="A110" i="10"/>
  <c r="F35" i="7"/>
  <c r="G32" i="3"/>
  <c r="G12" i="7" s="1"/>
  <c r="G127" i="3"/>
  <c r="G27" i="7" s="1"/>
  <c r="G132" i="3"/>
  <c r="G28" i="7" s="1"/>
  <c r="G87" i="3"/>
  <c r="G25" i="7" s="1"/>
  <c r="G75" i="3"/>
  <c r="G21" i="7" s="1"/>
  <c r="G68" i="3"/>
  <c r="G20" i="7" s="1"/>
  <c r="G62" i="3"/>
  <c r="G19" i="7" s="1"/>
  <c r="G54" i="3"/>
  <c r="G18" i="7" s="1"/>
  <c r="G48" i="3"/>
  <c r="G17" i="7" s="1"/>
  <c r="G38" i="3"/>
  <c r="G13" i="7" s="1"/>
  <c r="G22" i="3"/>
  <c r="G11" i="7" s="1"/>
  <c r="E26" i="7" l="1"/>
  <c r="E29" i="7" s="1"/>
  <c r="E33" i="7" s="1"/>
  <c r="G216" i="10"/>
  <c r="H29" i="7"/>
  <c r="H33" i="7" s="1"/>
  <c r="G103" i="3"/>
  <c r="G104" i="3" s="1"/>
  <c r="G26" i="7" s="1"/>
  <c r="G29" i="7" s="1"/>
  <c r="A113" i="10"/>
  <c r="A115" i="10" s="1"/>
  <c r="G22" i="7"/>
  <c r="G14" i="7"/>
  <c r="G33" i="7" s="1"/>
  <c r="G40" i="3"/>
  <c r="G77" i="3"/>
  <c r="D22" i="7"/>
  <c r="D14" i="7"/>
  <c r="G137" i="3" l="1"/>
  <c r="G134" i="3"/>
  <c r="G35" i="7"/>
  <c r="E35" i="7"/>
  <c r="H35" i="7"/>
  <c r="A117" i="10"/>
  <c r="A119" i="10" s="1"/>
  <c r="D29" i="7"/>
  <c r="D33" i="7" s="1"/>
  <c r="A121" i="10" l="1"/>
  <c r="A123" i="10" s="1"/>
  <c r="D35" i="7"/>
  <c r="E39" i="7" s="1"/>
  <c r="E40" i="7" l="1"/>
  <c r="E41" i="7" s="1"/>
  <c r="A163" i="9"/>
  <c r="A127" i="10"/>
  <c r="E42" i="7" l="1"/>
  <c r="E43" i="7" s="1"/>
  <c r="A129" i="10"/>
  <c r="A131" i="10" s="1"/>
  <c r="G137" i="8"/>
  <c r="G42" i="8"/>
  <c r="A133" i="10" l="1"/>
  <c r="A137" i="10" s="1"/>
  <c r="A139" i="10" s="1"/>
  <c r="A141" i="10" s="1"/>
  <c r="A142" i="10" s="1"/>
  <c r="A143" i="10" s="1"/>
  <c r="A144" i="10" s="1"/>
  <c r="A145" i="10" s="1"/>
  <c r="A147" i="10" l="1"/>
  <c r="A146" i="10"/>
  <c r="A153" i="10" l="1"/>
  <c r="A155" i="10" s="1"/>
  <c r="A157" i="10" s="1"/>
  <c r="A160" i="10" s="1"/>
  <c r="A162" i="10" s="1"/>
  <c r="A164" i="10" s="1"/>
  <c r="A166" i="10" s="1"/>
  <c r="A168" i="10" s="1"/>
  <c r="A170" i="10" s="1"/>
  <c r="A171" i="10" s="1"/>
  <c r="A173" i="10" s="1"/>
  <c r="A174" i="10" s="1"/>
  <c r="A175" i="10" s="1"/>
  <c r="A176" i="10" s="1"/>
  <c r="A177" i="10" s="1"/>
</calcChain>
</file>

<file path=xl/sharedStrings.xml><?xml version="1.0" encoding="utf-8"?>
<sst xmlns="http://schemas.openxmlformats.org/spreadsheetml/2006/main" count="1903" uniqueCount="447">
  <si>
    <t>1.</t>
  </si>
  <si>
    <t>2.</t>
  </si>
  <si>
    <t>3.</t>
  </si>
  <si>
    <t>7.</t>
  </si>
  <si>
    <t>10.</t>
  </si>
  <si>
    <t>m2</t>
  </si>
  <si>
    <t>kpl</t>
  </si>
  <si>
    <t>kos</t>
  </si>
  <si>
    <t>2.1</t>
  </si>
  <si>
    <t>2.2</t>
  </si>
  <si>
    <t>2.3</t>
  </si>
  <si>
    <t>2.4</t>
  </si>
  <si>
    <t>2.5</t>
  </si>
  <si>
    <t>4.2</t>
  </si>
  <si>
    <t>4.3</t>
  </si>
  <si>
    <t>5.1</t>
  </si>
  <si>
    <t>5.2</t>
  </si>
  <si>
    <t>6.1</t>
  </si>
  <si>
    <t>6.2</t>
  </si>
  <si>
    <t>6.3</t>
  </si>
  <si>
    <t>6.4</t>
  </si>
  <si>
    <t>7.1</t>
  </si>
  <si>
    <t>8.1</t>
  </si>
  <si>
    <t>8.2</t>
  </si>
  <si>
    <t>9.1</t>
  </si>
  <si>
    <t>9.2</t>
  </si>
  <si>
    <t>9.4</t>
  </si>
  <si>
    <t>10.1</t>
  </si>
  <si>
    <t>1.1</t>
  </si>
  <si>
    <t>1.2</t>
  </si>
  <si>
    <t>1.3</t>
  </si>
  <si>
    <t>1.4</t>
  </si>
  <si>
    <t>1.5</t>
  </si>
  <si>
    <t>1.6</t>
  </si>
  <si>
    <t>1.7</t>
  </si>
  <si>
    <t>1.8</t>
  </si>
  <si>
    <t>1.9</t>
  </si>
  <si>
    <t>1.10</t>
  </si>
  <si>
    <t>1.11</t>
  </si>
  <si>
    <t>2.6</t>
  </si>
  <si>
    <t>2.7</t>
  </si>
  <si>
    <t>3.1</t>
  </si>
  <si>
    <t>3.2</t>
  </si>
  <si>
    <t>4.</t>
  </si>
  <si>
    <t>4.1</t>
  </si>
  <si>
    <t>5.</t>
  </si>
  <si>
    <t>6.</t>
  </si>
  <si>
    <t>8.</t>
  </si>
  <si>
    <t>8.3</t>
  </si>
  <si>
    <t>9.</t>
  </si>
  <si>
    <t>6.6</t>
  </si>
  <si>
    <t>11.</t>
  </si>
  <si>
    <t>11.1</t>
  </si>
  <si>
    <t>12.</t>
  </si>
  <si>
    <t>12.1</t>
  </si>
  <si>
    <t>12.2</t>
  </si>
  <si>
    <t>RUŠITVENA DELA</t>
  </si>
  <si>
    <t>Odbijanje stenske keramike, komplet z veznim materialom. V postavki upoštevan iznos iz stanovanja in odvoz na deponijo.</t>
  </si>
  <si>
    <t>Demontaža notranjih komplet s podbojem in nadsvetlobo.</t>
  </si>
  <si>
    <t>Rušenje betonskega estriha debeljine do 6cm. V postavki upoštevan iznos iz stanovanja in odvoz na deponijo.</t>
  </si>
  <si>
    <t>m</t>
  </si>
  <si>
    <t>Izdelava utorov za potrebe elekto inštalacij</t>
  </si>
  <si>
    <t>OPOMBA:</t>
  </si>
  <si>
    <t>*</t>
  </si>
  <si>
    <t xml:space="preserve">Ponudnik mora nuditi in podati enotne cene za vse pozicije iz popisov del in to tako, kot je določeno </t>
  </si>
  <si>
    <t>Vrednosti cen vpisati samo k zahtevanim opisom in količinam.</t>
  </si>
  <si>
    <t>Dopisovanje drugih podatkov in sprememb vsebine popisa in količin ni dovoljeno.</t>
  </si>
  <si>
    <t>V enotnih cenah morajo biti zajeti tudi vsi naslednji stroški, kot sledi:</t>
  </si>
  <si>
    <t>Organizacijo gradbišča - delovišča;</t>
  </si>
  <si>
    <t>Pomožna dela in stroški koordinacije del na gradbišču;</t>
  </si>
  <si>
    <t>Izdelava delavniških načrtov (če jih bo naročnik zahteval);</t>
  </si>
  <si>
    <t xml:space="preserve">Vsi notranji horizontalni in vertikalni transporti, izdelava premičnih odrov, delovnih odrov, fasadnih odrov, </t>
  </si>
  <si>
    <t>varnostnih ograj in podobno;</t>
  </si>
  <si>
    <t>Prevozni stroški;</t>
  </si>
  <si>
    <t>Izdelava potrebne merilne dokumentacije, razen če ni drugače določeno;</t>
  </si>
  <si>
    <t>Dokumentacija za servisiranje naprav in garancijski listi;</t>
  </si>
  <si>
    <t>Pridobitev atestne dokumentacije za vgrajeni material;</t>
  </si>
  <si>
    <t>Iznos in odvoz odpadnega materiala na stalno deponijo s plačilom vseh komunalnih pristojbin;</t>
  </si>
  <si>
    <t xml:space="preserve">Vsa finalna čiščenja med in po končanih delih, pospravitev gradbišča - delovišča, odpeljati ves nepotrebni </t>
  </si>
  <si>
    <t xml:space="preserve">material, ter vzpostaviti v prvotno stanje vse površine in naprave, ki so bile uničene zaradi izvedbe del in </t>
  </si>
  <si>
    <t>deponije gradbenega in izkopanega materiala, prevozov, gradbenih barak in drugih del;</t>
  </si>
  <si>
    <t xml:space="preserve">Vsa občasna in končna čiščenja prostorov skupnega pomena (stopnišča, dvigala, hodniki, itd.), oziroma </t>
  </si>
  <si>
    <t>plačilo izvajalcu čistilnih del v objektu ter plačilo čistilnih sredstev - vse za čas izvedbe del;</t>
  </si>
  <si>
    <t>Zaščita obstoječih elementov, opreme, prostorov, itd. v stanovanjih in okolici objektov;</t>
  </si>
  <si>
    <t>Zaščita naprav skupnega pomena v objektih (dvigala, stopnišča, glavni energetski vodi, itd.);</t>
  </si>
  <si>
    <t>Vsi predpisani tehnični standardi in normativi, ki so predpisani za posamezno vrsto del;</t>
  </si>
  <si>
    <t>Ves pritrdilni, vezni in montažni materiali ter podkonstrukcije;</t>
  </si>
  <si>
    <t xml:space="preserve">Zavarovanje gradbišča - delovišča pri zavarovalnici za primere požara, poplav, tatvin, vlomov in podobno </t>
  </si>
  <si>
    <t>za ves čas izvajanja del do dneva predaje naročniku;</t>
  </si>
  <si>
    <t xml:space="preserve">Pri instalacijskih delih poleg že navedenih stroškov tudi stroške zarisovanj, izmer, zaključnih del, transportov in </t>
  </si>
  <si>
    <t>tlačni preizkus, drobni in tesnilni material, nastavitve in meritve, ateste in navodila za rokovanje in zagon;</t>
  </si>
  <si>
    <t>Obračun se vrši po dejansko izvedenih količinah;</t>
  </si>
  <si>
    <t>Dimenzije za vse novo vgrajene elemente je potrebno predhodno preveriti na gradbišču - delovišču;</t>
  </si>
  <si>
    <t>Vsa odstopanja od predračunskih količin in vrednosti se mora takoj uskladiti na relaciji naročnik - izvajalec;</t>
  </si>
  <si>
    <t>Izvajalec mora obvezno voditi za vsa dela knjigo posegov in obračuna del, kjer bo to naročnik zahteval;</t>
  </si>
  <si>
    <t xml:space="preserve">Izvajalec mora upoštevati pri izvedbi del vse predpisane tehnične standarde in normative, ki so predpisani </t>
  </si>
  <si>
    <t>za posamezno vrsto del;</t>
  </si>
  <si>
    <t>OPIS:</t>
  </si>
  <si>
    <t>ENOTA:</t>
  </si>
  <si>
    <t>KOLIČINA:</t>
  </si>
  <si>
    <t>CENA NA ENOTO:</t>
  </si>
  <si>
    <t>SKUPAJ:</t>
  </si>
  <si>
    <t>ZIDARSKA DELA</t>
  </si>
  <si>
    <t>Izdelava utorov za potrebe strojnih inštalacij</t>
  </si>
  <si>
    <t>Zametavanje utorov-kanalov za potrebe elektro in vodovodne inštalacije, skupaj z materialom / širine do 10cm/.</t>
  </si>
  <si>
    <t>tm</t>
  </si>
  <si>
    <t>Vzidava in obzidava tuš kabine/kopalne kadi.</t>
  </si>
  <si>
    <t>Izdelava hidroizolacije v sanitarijah pred polaganjem talne keramike.</t>
  </si>
  <si>
    <t>Izdelava betonskega estriha v sanitarijah, MB20, debeljine 4cm, stiroporni trak ob stenah, trda termoizolacija 3-5cm,  padec proti talnem sifonu.</t>
  </si>
  <si>
    <t>KANALIZACIJSKA DELA</t>
  </si>
  <si>
    <t>Izdelava novega kanalizacijskega priključka na glavno vertikalo objekta</t>
  </si>
  <si>
    <t>Vgradnja talnega PVC sifona komplet s priključki ter inox rešetko</t>
  </si>
  <si>
    <t>TLAKARSKA DELA</t>
  </si>
  <si>
    <t>Dobava in polaganje finalnega tlaka (PVC) vinil, v svetlo rjavi/sivi barvi s strukturnim vzorcem lesa.</t>
  </si>
  <si>
    <t>Dobava in postavitev zaključnih stenskih letev iste serije kot je zaključna obloga-vinil.</t>
  </si>
  <si>
    <t>KERAMIČARSKA DELA</t>
  </si>
  <si>
    <t>Dobava in polaganje stenske keramike, komplet z veznim materialom. Predvidena keramika v sivem tonu, dimenzije 30x60.</t>
  </si>
  <si>
    <t>Dobava in polaganje talne keramike, komplet z veznim materialom. Predvidena keramika v sivem tonu, dimenzije 30x60.</t>
  </si>
  <si>
    <t>SLIKOPLESKARSKA DELA</t>
  </si>
  <si>
    <t>Kitanje in glajenje sten in stropa s poldisperzijskim kitom do gladke površine.</t>
  </si>
  <si>
    <t>Struganje sten in stropa (obstoječe barve).</t>
  </si>
  <si>
    <t xml:space="preserve">Barvanje sten in stropov v obsegu: osnovni premaz z emulzijo, oplesk z poldisperzijsko belo barvo. </t>
  </si>
  <si>
    <t>0.</t>
  </si>
  <si>
    <t>PRIPRAVLJALNA DELA</t>
  </si>
  <si>
    <t>0.1</t>
  </si>
  <si>
    <t>0.2</t>
  </si>
  <si>
    <t>0.3</t>
  </si>
  <si>
    <t>Zaščita skupnih prostorov pred pričetkom del.</t>
  </si>
  <si>
    <t>Čiščenje skupnih prostorov po rušitvenih delih.</t>
  </si>
  <si>
    <t>Čiščenje drvarnice-kleti po končani obnovi.</t>
  </si>
  <si>
    <t>OSTALA DELA</t>
  </si>
  <si>
    <t>Dobava in zamenjava poštnega nabiralnika v skupnem prostoru.</t>
  </si>
  <si>
    <t>MIZARSKA DELA</t>
  </si>
  <si>
    <t>7.2</t>
  </si>
  <si>
    <t>STEKLARSKA DELA</t>
  </si>
  <si>
    <t>VODOVODNO INSTALACIJSKA DELA</t>
  </si>
  <si>
    <t>9.5</t>
  </si>
  <si>
    <t>9.6</t>
  </si>
  <si>
    <t>9.9</t>
  </si>
  <si>
    <t>Dobava in montaža sanitarne kopalniške opreme z vsemi veznim tesnilnim in pritrdilnim materialom, v sestavi:</t>
  </si>
  <si>
    <t>Stenski umivalnik L=60cm, komplet z armaturo, sifonom, tesnili, pritrdilnim materialom.</t>
  </si>
  <si>
    <t>Tipska stenska omarica z ogledalom in svetilom in vtičnico, dimenzije 80/60cm.</t>
  </si>
  <si>
    <t>Enoročna mešalna baterija za tuš kabino, komplet s stenskim držalom-konzolo za prho.</t>
  </si>
  <si>
    <t>Dobava in motaža tipskega zidnega sifona-prikljuka za pralni in sušilni stroj.</t>
  </si>
  <si>
    <t>Priklop in preizkus delovanja nove inštalacije ter izdelava poročila o tlačnem preizkusu.</t>
  </si>
  <si>
    <t>Odstranjevanje talnih oblog, komplet z veznim materialom. V postavki upoštevan iznos iz stanovanja in odvoz na deponijo /keramika/.</t>
  </si>
  <si>
    <t>CENTRALNA KURJAVA</t>
  </si>
  <si>
    <t>10.2</t>
  </si>
  <si>
    <t>10.3</t>
  </si>
  <si>
    <t>10.4</t>
  </si>
  <si>
    <t>Dobava in montaža novega tipskega radiatorja, komplet s konzolami, ventili, zapornimi ventili, odzračevalnimi ventili in termostati.</t>
  </si>
  <si>
    <t>Demontaža vodovodne in kanalizacijske inštalacije.</t>
  </si>
  <si>
    <t>ELEKTRO INSTALACIJSKA DELA</t>
  </si>
  <si>
    <t xml:space="preserve">Demontaža električene inštalacije kompletno z elektro omarico.  </t>
  </si>
  <si>
    <t>Izvedba podometne vodovodne in kanalizacijske inštalacije v PVC izvedbi z vsemi fazonskimi kosi in tesnilnim materialom, za namen nove kopalnice, kuhinje in WC-ja.</t>
  </si>
  <si>
    <t>Izvedba podometne elektro inštalacije na mesta določena v izvedbenih načrtih.</t>
  </si>
  <si>
    <t>Dobava in montaža novih kablov za razvod elektoinstalacije.</t>
  </si>
  <si>
    <t>PGP 3 x 1,5mm2</t>
  </si>
  <si>
    <t>PGP 3 x 2,5mm2</t>
  </si>
  <si>
    <t>PP/Y 5 x 2,5mm2</t>
  </si>
  <si>
    <t>PP/Y 5 x 6mm2</t>
  </si>
  <si>
    <t>PP 6mm2</t>
  </si>
  <si>
    <t>Koaksalni kabel</t>
  </si>
  <si>
    <t>Telefonski kabel</t>
  </si>
  <si>
    <t>Priklop in preizkus delovanja nove inštalacije ter izdelava poročila.</t>
  </si>
  <si>
    <t>Dobava in motaža tipskega stenske plafonjere v LED izvedbi</t>
  </si>
  <si>
    <t>Dobava in montaža novih elektro elementov;</t>
  </si>
  <si>
    <t>Zidni ventilator v kopalnici, WC-ju</t>
  </si>
  <si>
    <t>Stikalo enopolno</t>
  </si>
  <si>
    <t>Stikalo serijsko</t>
  </si>
  <si>
    <t>Stikalo križno</t>
  </si>
  <si>
    <t>Stikalo-zvonec</t>
  </si>
  <si>
    <t>Šuko vtičnica</t>
  </si>
  <si>
    <t>Šuko vtičnica-z zaščito</t>
  </si>
  <si>
    <t>TV vtičnica</t>
  </si>
  <si>
    <t>UTP vtičnica</t>
  </si>
  <si>
    <t>Finalno čiščeneje prostarov pred predajo investitorju.</t>
  </si>
  <si>
    <t>SKUPAJ brez DDV :</t>
  </si>
  <si>
    <t xml:space="preserve"> GRADBENA DELA SKUPAJ:</t>
  </si>
  <si>
    <t xml:space="preserve"> OBRTNIŠKA DELA SKUPAJ:</t>
  </si>
  <si>
    <t>INSTALACIJSKA DELA SKUPAJ:</t>
  </si>
  <si>
    <t>INSTALACIJSKA DELA:</t>
  </si>
  <si>
    <t>OBRTNIŠKA DELA:</t>
  </si>
  <si>
    <t>GRADBENA DELA:</t>
  </si>
  <si>
    <t>VODOVODNA INSTALACIJSKA DELA</t>
  </si>
  <si>
    <t>OSTALO</t>
  </si>
  <si>
    <t>SKUPAJ brez DDV:</t>
  </si>
  <si>
    <t>OBČINA BREŽICE</t>
  </si>
  <si>
    <t>CPB 18</t>
  </si>
  <si>
    <t>8250 Brežice</t>
  </si>
  <si>
    <t>SKUPAJ INVESTICIJA brez DDV:</t>
  </si>
  <si>
    <t>SKUPAJ INVESTICIJA z DDV:</t>
  </si>
  <si>
    <r>
      <t xml:space="preserve">ZADEVA : </t>
    </r>
    <r>
      <rPr>
        <b/>
        <sz val="16"/>
        <color theme="1"/>
        <rFont val="Arial"/>
        <family val="2"/>
      </rPr>
      <t>OBNOVA STANOVANJ-REKAPITULACIJA</t>
    </r>
  </si>
  <si>
    <t>6..</t>
  </si>
  <si>
    <t>11.2</t>
  </si>
  <si>
    <t>11.5</t>
  </si>
  <si>
    <t>11.3</t>
  </si>
  <si>
    <t>11.4</t>
  </si>
  <si>
    <t xml:space="preserve">PROJEKTANTSKI POPIS  </t>
  </si>
  <si>
    <t>Izdelava novega kanalizacijskega priključka na glavno vertikalo objekta.</t>
  </si>
  <si>
    <t>Vgradnja talnega PVC sifona komplet s priključki ter inox rešetko.</t>
  </si>
  <si>
    <t>Dobava vgradnja notranjih tipskih vrat kompletno s podbojem, kljuko in ključavnico, po shemi odpiranja v tlorisni prilogi. Vse odprtine se prilagodijo na tipske dimenzije vrat.</t>
  </si>
  <si>
    <t>Tipska stenska omarica z ogledalom,  svetilom in vtičnico, dimenzije 80/60cm.</t>
  </si>
  <si>
    <t>Dobava in montaža tipske tuš kabine za kad dimenzije 80/100cm, drsnima vrata. V ceno vključeno silikoniranje spojev po končani montaži.</t>
  </si>
  <si>
    <t>Izvedba podometne elektro inštalacije na mesta prikazana v tlorisnih načrtih.</t>
  </si>
  <si>
    <t>Izdelava novega ometa na mestu odstranjene stenske keramike in na mesteh odbitega ometa /stene kopalnice in kuhinje/.</t>
  </si>
  <si>
    <t>Odstranjevanje talnih oblog, komplet z veznim materialom. V postavki upoštevan iznos iz stanovanja in odvoz na deponijo /parket/.</t>
  </si>
  <si>
    <t>Dobava in montaža tipske tuš kabine, dimenzije 90/90cm, z drsnimi vrati. V ceno vključeno silikoniranje spojev po končani montaži.</t>
  </si>
  <si>
    <t>Oplesk kovinskih predmetov, kot.npr.; cevi ogrevanja. Obseg dela; brušenje-odstranjevanje stare barve, antikorozivni premaz, zaključna barva.</t>
  </si>
  <si>
    <t>(zapisano) za vsako postavko.</t>
  </si>
  <si>
    <t>Izdelava suhomontažnih blend na mesteh nad vrati (zapiranje nadsvetlob), v Knauf izvedbi, kompletno z podkonstrukcijo, vmesno izolacijo in bandažiranjem.</t>
  </si>
  <si>
    <t>NEPREDVIDENA DELA:</t>
  </si>
  <si>
    <t>Demontaža notranjih vrat, komplet s podbojem in nadsvetlobo.</t>
  </si>
  <si>
    <t>Dobava in motaža tipske stenske plafonjere v LED izvedbi</t>
  </si>
  <si>
    <t>SLOMŠKOVA 9</t>
  </si>
  <si>
    <t>PROJEKTANTSKI POPIS  - SLOMŠKOVA ULICA 9 , 8250 BREŽICE</t>
  </si>
  <si>
    <t>Demontaža vhodnih vrat,  komplet s podbojem.</t>
  </si>
  <si>
    <t>Odstranjevanje obloge balkona, komplet s čelno oblogo /balkon/.</t>
  </si>
  <si>
    <t>Dobava in polaganje talne keramike, komplet z veznim materialom. Predvidena keramika v sivem tonu, dimenzije 30x60. V istem tonu se oplošči balkon.</t>
  </si>
  <si>
    <t>Dobava in vgradnja vhodnih vrat, v PVC izvedbi skupaj s podbojem in varnostno ključavnico. Vrata so v imitaciji lesa po izboru investitorja, oziroma svetli hrast.</t>
  </si>
  <si>
    <t>Cevni radiator za kopalnico 60 x 120cm</t>
  </si>
  <si>
    <t>Oplesk kovinskih predmetov, kot.npr.; cevi ogrevanja, kovinske ograje na balkonu. Obseg dela; brušenje-odstranjevanje stare barve, antikorozivni premaz, zaključna barva.</t>
  </si>
  <si>
    <t>Priklop in preizkus delovanja nove inštalacije, meritve ter izdelava poročila.</t>
  </si>
  <si>
    <t>Finalno čiščeneje prostorov pred predajo investitorju.</t>
  </si>
  <si>
    <t>Izdelava betonskega estriha v sanitarijah in na balkonu, MB20, debeljine 4cm, stiroporni trak ob stenah, trda termoizolacija 3-5cm,  padec proti talnem sifonu.</t>
  </si>
  <si>
    <t>Oplesk spodnje površine balkona in površine balkona nad predmetnim stanovanjem</t>
  </si>
  <si>
    <t>Zamrznitev priključkov za radiator za namen sanacije radiatorjev in ventilov.</t>
  </si>
  <si>
    <t>Izvedba-delo podometne elektro inštalacije na mesta prikazana v tlorisnih načrtih.</t>
  </si>
  <si>
    <t>PROJEKTANTSKI POPIS  - ČERNELČEVA ULICA 13 , 8250 BREŽICE</t>
  </si>
  <si>
    <t>ČERNELČEVA 13</t>
  </si>
  <si>
    <t>Kitanje in glajenje sten s poldisperzijskim kitom do gladke površine.</t>
  </si>
  <si>
    <t xml:space="preserve">Barvanje sten v obsegu: osnovni premaz z emulzijo, oplesk z poldisperzijsko belo barvo. </t>
  </si>
  <si>
    <t>Zamenjava stropnih oblog Armstrong-samo plošče, podkonstrukcija ostane.</t>
  </si>
  <si>
    <t>6.5</t>
  </si>
  <si>
    <t>Prilagoditev stropne podkonstrukcije zaradi izvedbe suhomontažnih sten</t>
  </si>
  <si>
    <t>Struganje sten (obstoječe barve).</t>
  </si>
  <si>
    <t>Barvanje vgradnjega podboja vrat, ki ostane.</t>
  </si>
  <si>
    <t>Servis in čiščenje PVC stavbnega pohištva. Zamenjava kljuk, nastavitev ohišja, zamenjava traka za rolete. V primeru večjih poškodb se zamenja roleta.</t>
  </si>
  <si>
    <t>Nova elektro omarica z varovalkami</t>
  </si>
  <si>
    <t>BIZELJSKA 27</t>
  </si>
  <si>
    <t>PROJEKTANTSKI POPIS  - BIZELJSKA ULICA 27 , 8250 BREŽICE</t>
  </si>
  <si>
    <t>Odstranjevanje talnih oblog, komplet z veznim materialom. V postavki upoštevan iznos iz stanovanja in odvoz na deponijo /parket-laminat/.</t>
  </si>
  <si>
    <t>Suhomontažna izdelava blende na mestu nadsvetlobe notranjih vrat v sistemu Knauf z vmesno inzolacijo, komplet z bandažiranjem in kitanjem.</t>
  </si>
  <si>
    <t>Barvanje fasade in stropa na balkonu v sestavi: osnovni premaz z emulzijo, oplesk 3x z fasadno barvo.</t>
  </si>
  <si>
    <t>Nova PVC elektro omarica z varovalkami</t>
  </si>
  <si>
    <t>Rušenje betonskega estriha debeljine do 6cm v WC-ju in na balkonu. V postavki upoštevan iznos iz stanovanja in odvoz na deponijo.</t>
  </si>
  <si>
    <t>Izdelava novega ometa na mestu odstranjene stenske keramike in na mesteh odbitega ometa /stene WC-ja in kuhinje/ ter na mestu lončene peči.</t>
  </si>
  <si>
    <t>Pozidava vratnih špalet po demontaži vrat, debeljine zidu do 30cm.</t>
  </si>
  <si>
    <t>Izdelava hidroizolacije v WC-ju in balkonu pred polaganjem talne keramike.</t>
  </si>
  <si>
    <t>Izdelava betonskega estriha v WC-ju in na balkonu, MB20, debeljine 4cm, stiroporni trak ob stenah, trda termoizolacija 3-5cm,  padec proti talnem sifonu.</t>
  </si>
  <si>
    <t>Dobava in vgradnja zunanjih rolet po specifikaciji; 205/125 2kom, 60/125 1kom, 110/125 2kom, 100/215 1kom, 205/125 1kom, 65/100 2kom.</t>
  </si>
  <si>
    <t>Stenski umivalnik L=30cm, komplet z armaturo, sifonom, tesnili, pritrdilnim materialom.</t>
  </si>
  <si>
    <t>MILAVČEVA 23</t>
  </si>
  <si>
    <t>Izvedba pregleda in generalnega čiščenja stavbnega pohištva in rolet, nastavitev okovja, po potrebi menjava kljuk.</t>
  </si>
  <si>
    <t>Dobava vgradnja notranjih tipskih žaluzij dimenzije 95/130 v beli barvi.</t>
  </si>
  <si>
    <t>Stenska elektro omarica z varovalkami</t>
  </si>
  <si>
    <t>Odbijanje stenske keramike (kopalnica, kuhinja) komplet z veznim materialom. V postavki upoštevan iznos iz stanovanja in odvoz na deponijo.</t>
  </si>
  <si>
    <t>Odstranjevanje talnih oblog, komplet z veznim materialom. V postavki upoštevan iznos iz stanovanja in odvoz na deponijo /laminat, vinili in parketi/.</t>
  </si>
  <si>
    <t>Zametavanje utorov-kanalov za potrebe elektro in vodovodne inštalacije, skupaj z materialom /širine do 10cm/.</t>
  </si>
  <si>
    <t>Zidarska izdelava čelnih obrob na balkonu (zaščita sosednjih balkonov in fasade, opaževanje in čiščenje po končanem posegu).</t>
  </si>
  <si>
    <t>Popravilo tlakov in priprava podlage za polaganje vinila (odstranitev dotrajanega estriha, premaz z emulzijo, izravnalna masa do 0,5cm). Po potrebi se na mestu parketa položi OSB plošče zaradi višinske izravnave.</t>
  </si>
  <si>
    <t>4.4</t>
  </si>
  <si>
    <t>Po potrebi se na mestu parketa položi OSB plošče zaradi višinske izravnave.</t>
  </si>
  <si>
    <t>Dobava in polaganje stenske keramike do stropa, komplet z veznim materialom in  fugiranjem. Predvidena keramika v sivem tonu, dimenzije 30x60.</t>
  </si>
  <si>
    <t>Dobava in polaganje talne keramike, komplet z veznim materialom in fugiranjem. Predvidena keramika v sivem tonu, dimenzije 30x60. V istem tonu se oplošči balkon in čelo balkona.</t>
  </si>
  <si>
    <t>Servis in generalno čiščenje okovnja PVC stavbnega pohištva. Zamenjava kljuk, nastavitev ohišja, zamenjava traka za rolete. V primeru večjih poškodb se zamenja roleta.</t>
  </si>
  <si>
    <t>Izvedba podometne vodovodne in kanalizacijske inštalacije v PVC izvedbi z vsemi fazonskimi kosi in tesnilnim materialom, za namen nove kopalnice in  kuhinje.</t>
  </si>
  <si>
    <t>Demontaža in ponovna montaža radiatorjev, generalno čiščenje in pleskanje pregled inštalacije, čiščenje rediatorjev, zamenjava termostatov.</t>
  </si>
  <si>
    <t>Predelava-prilagoditev obstoječih priključkov na nove dimenzije v kopalnici.</t>
  </si>
  <si>
    <t>9.3</t>
  </si>
  <si>
    <t>Izdelava dvostranske suhomontažne stene v knauf izvedbi z obojestransko dvojno obloga in vmesno izolacijo, komplet z bandažiranjem in kitanjem.</t>
  </si>
  <si>
    <t>Servis in generalno čiščenje PVC stavbnega pohištva. Zamenjava kljuk, nastavitev ohišja, zamenjava traka za rolete. V primeru večjih poškodb se zamenja roleta.</t>
  </si>
  <si>
    <t>Zidarsko popravilo tlakov  in priprava podlage za polaganje vinila (premaz z emulzijo, izravnalna masa do 0,5cm).</t>
  </si>
  <si>
    <t>Na mestu parketa se po potrebi položi OSB plošče zaradi višinske izravnave.</t>
  </si>
  <si>
    <t xml:space="preserve">Popravilo tlakov in priprava podlage za polaganje vinila (odstranitev dotrajane obloge, premaz z emulzijo, izravnalna masa do 0,5cm). </t>
  </si>
  <si>
    <t>Oplesk kovinskih predmetov; kovinske ograje na balkonu. Obseg dela; brušenje-odstranjevanje stare barve, antikorozivni premaz, zaključna barva.</t>
  </si>
  <si>
    <t>Demontaža vodovodne in kanalizacijske inštalacije (kuhinja in WC).</t>
  </si>
  <si>
    <t xml:space="preserve">Zidarsko popravilo tlakov in priprava podlage za polaganje vinila (teraco podlaga-premaz z emulzijo, izravnalna masa do 0,5cm). </t>
  </si>
  <si>
    <t>Dobava in vgradnja tipskega PVC enokrilnega okna dimenzij 105/125.</t>
  </si>
  <si>
    <t>Izvedba podometne vodovodne in kanalizacijske inštalacije v PVC izvedbi z vsemi fazonskimi kosi in tesnilnim materialom, za namen novega WC-ja in kuhinje.</t>
  </si>
  <si>
    <t>Demontaža in odstranjevanje lončene peči in stenskih betonskih zaključkov.</t>
  </si>
  <si>
    <t>Popravilo tlakov  in priprava podlage za polaganje vinila. Na mestu parketa se položi OSB plošče zaradi višinske izravnave in stabiolnosti.</t>
  </si>
  <si>
    <t>Stenski plinski kondenzacijski kotel kot npr. Bosch tip Condens 5700-ali enakovredno tip GC5700 iW, nazivne moči3,0-20,9 kW z intergrirano pripravo tople sanitarne vode, dimenzije (šxvg) 440x780x385, komplet z montažnim in pritdilnim materialom.</t>
  </si>
  <si>
    <t>Nazivna toplotna moč: 3,0 do 20,9 kW</t>
  </si>
  <si>
    <t>Sezonska energetska učinkovitost ogrevanja prostora: 94 %</t>
  </si>
  <si>
    <t>Specifični pretok po EN 13203-1 (ΔT = 30 K): 12 L/min</t>
  </si>
  <si>
    <t>Max. temperatura dvižnega voda: 86 °C</t>
  </si>
  <si>
    <t>Energijski razred učinkovitosti: A</t>
  </si>
  <si>
    <t>Profil rabe: XL</t>
  </si>
  <si>
    <t>Condens 57000 - GC5700iW</t>
  </si>
  <si>
    <t>Priključni set za montažno ploščo.</t>
  </si>
  <si>
    <t>PR 1215 kat. Št. 7719003263</t>
  </si>
  <si>
    <t>v ceni kotla</t>
  </si>
  <si>
    <t>PR. 869 Montažna plošča kat. Št. 7719002091.</t>
  </si>
  <si>
    <t>Plinski ventil z termovarovalom R 3/4", kat. št.  7738112223</t>
  </si>
  <si>
    <t>komplet poz. 1-4</t>
  </si>
  <si>
    <t>Sobna enota Easy control CT 200 s tedenskim programom.</t>
  </si>
  <si>
    <t xml:space="preserve">Lijakasti sifon kot npr. Bosch ali enakovredno tip Br 432, s pomično rozeto za odvod kondenza, montažni material. </t>
  </si>
  <si>
    <t xml:space="preserve">Mehčalec vode z ohišjem in kartušo, montažni material. </t>
  </si>
  <si>
    <t>177355-177357</t>
  </si>
  <si>
    <t xml:space="preserve">Dimniški komplet WH/WS 60/100 sestavjen in koaksialnega revizijskega kolena, adapterja z merilnima priključkoma, tereskopski podaljšek cevi 310-505 mm, fasadni zaključni kos, montažni material. </t>
  </si>
  <si>
    <t>kpl.</t>
  </si>
  <si>
    <t>FC-st 60-C13x (WH/WS 60/100)</t>
  </si>
  <si>
    <t>Koaksialna cev ø 60/100, 2 m</t>
  </si>
  <si>
    <t>kos/2 m</t>
  </si>
  <si>
    <t>Pločevinasti panelni radiatorji kot npr. Vogel/noot ali enakovredno tip K z stranskimi priključki, z čepi, odzračnim ventilom, obešalni material ali konzole za pritrditev, komplet z vsem montažnim in pritrdilnim materialom.</t>
  </si>
  <si>
    <t>600/800/22 K</t>
  </si>
  <si>
    <t>600/920/22 K</t>
  </si>
  <si>
    <t>900/600/22 K</t>
  </si>
  <si>
    <t>Radiatorski termostatski ventil, kot npr. Danfoss ali enakovredno, z prednastavljivim pretokom, v kotni ali ravni izvedbi, z montažnim in tesnilnim materialom in nastavitvijo po končani montaži.</t>
  </si>
  <si>
    <t xml:space="preserve">RA-N 15, kotni </t>
  </si>
  <si>
    <t>Radiatorski zaporni ventil kot npr. Danfoss ali enakovredno, na povratku iz radiatorja v kotni ali ravni izvedbi, komplet  z montažnim materialom.</t>
  </si>
  <si>
    <t>RLV 15</t>
  </si>
  <si>
    <t>Plinsko polnjena termostatska glava kot npr. Danfoss ali enakovredno z vgrajenim tipalom in zaskočnim priključkom, tip RA 2944, komplet z pritrdilnim in montažnim materialom, varovalkami pred snemanjem, omejitvenimi zatiči in nastavitvijo po končani montaži.</t>
  </si>
  <si>
    <t>RA 2944</t>
  </si>
  <si>
    <t>Dobava in montaža jeklene ponikljane cevi v palicah  kot npr. Viega Prestabo, skupaj z potrebnimi fitingi, spojkami ter materialom za čiščenje in lotanje z obešalnim in pritrdilnim materialom ter dodatkom za razrez.</t>
  </si>
  <si>
    <t>fi 22x1</t>
  </si>
  <si>
    <t>fi 18x1</t>
  </si>
  <si>
    <t>fi 15x1</t>
  </si>
  <si>
    <t>Avtomatski odzračevalni ventil, komplet z vsem pritrdilnim materialom.</t>
  </si>
  <si>
    <t xml:space="preserve">tip: FLEXVENT 3/8 (DN 10) </t>
  </si>
  <si>
    <t>Polnitev sistema z vodo, tlačni preizkus s hladnim vodnim tlakom 6 bar, poizkusni zagon z nastavitvijo regulacije in armatur, izdelava zapisnika.</t>
  </si>
  <si>
    <t>komplet</t>
  </si>
  <si>
    <t>Izdelava različnih odprtin z vrtanjem z kronskim svedrom do premera 28 mm in debeline do 20 cm.</t>
  </si>
  <si>
    <t>Izdelava različnih odprtin z vrtanjem z kronskim svedrom do premera 132 mm in debeline do 45 cm.</t>
  </si>
  <si>
    <t>Izdelava različnih utorov, odprtin in ostala gradbena dela v zvezi z priključevanjem posameznih ogreval in razvodov.</t>
  </si>
  <si>
    <t>ur</t>
  </si>
  <si>
    <t>Izvedba odvoda kondenza z fleksibilno gumijasto cevjo, nestisljivo fi 22 dolžine 3 m, položeno v NIK plastični kanal, z priključitvijo na sifon odtočne armatre, komplet z montažnim in tesnilnim materialom.</t>
  </si>
  <si>
    <t>Pridobitev dimnikarskega soglasja in predaja investitorju oz. nadzorniku.</t>
  </si>
  <si>
    <t>Pripravljalna dela, zarisovanje, raznos in zaključna dela, transportni in ostali splošni stroški.</t>
  </si>
  <si>
    <t xml:space="preserve"> v ceni kotla</t>
  </si>
  <si>
    <t>OGREVANJE</t>
  </si>
  <si>
    <t>PLINSKA INŠTALACIJA</t>
  </si>
  <si>
    <t>Krogelna pipa kot npr. Kovina, komplet z montažnim materialom.</t>
  </si>
  <si>
    <t>DN 25 PN1</t>
  </si>
  <si>
    <t>Dobava in montaža atestirane jeklene brezšivne črne cevi po EN 10 208-1 in ENV 10 220, material ST 37.2, komplet z varilnimi loki, nastavki za cevni navoj, dodatkom za razrez, z pritrdilni in montažni materialom.</t>
  </si>
  <si>
    <t>DN 20</t>
  </si>
  <si>
    <t>Dobava in montaža cevnih lokov z radijem ukrivljenosti R = 1,5 D iz ST 37.2.</t>
  </si>
  <si>
    <t>DN 25</t>
  </si>
  <si>
    <t>Dobava in montaža reducirnih kosov iz ST 37.2</t>
  </si>
  <si>
    <t>DN 25/20</t>
  </si>
  <si>
    <t>Prehod delovne cevi skozi steno v zaščitni cevi (dimenzije po normativih), tesnjeno z trajno elastičnim kitom L = 20 - 70 mm.</t>
  </si>
  <si>
    <t>DN 32</t>
  </si>
  <si>
    <t>Mehovni plinomer  tip BK- G4, maksimalni delovni tlak 0,5 bar, temperaturno območje  -10°C do + 40°C, kompletno z navojnimi priključki,  z  holandcema, in montažnim materialom. Plinomer dobavi koncesionar, obračuna se samo vgradnja.</t>
  </si>
  <si>
    <t>tip BK G4  ( Qmax = 6 m3/h) DN20</t>
  </si>
  <si>
    <t>Holandec.</t>
  </si>
  <si>
    <t>DN20</t>
  </si>
  <si>
    <t>Dobava in montaža regulatorja tlaka kot npr. Actaris tip SERUS z navojnim priključkoma, tlačne stopnje PN 0,1 (PN 0,2), vstopni tlak pa+4 do 100 (200) mbar, izstopni tlak 20,0 do 33 mbar skupaj z tesnilnim in povezovalnim materialom. Q=10,63 m3/h</t>
  </si>
  <si>
    <t>SERUS DN 20</t>
  </si>
  <si>
    <t>Izdelava in montaža podpor in obešal  za cevovode izdelanih iz cevnih objemk, kot npr. Hilti ali enakovredno, korozijsko zaščiteni kot vidno vodeni cevovodi, le obarvano črno.</t>
  </si>
  <si>
    <t>kg</t>
  </si>
  <si>
    <t>Varovalo pretoka plina GS 2,5, montažni material.</t>
  </si>
  <si>
    <t>GS 2,5</t>
  </si>
  <si>
    <t>Antikorozijska zaščita vidnega dela cevovoda, razmaščevanje in čiščenje površine, odpraševanje, temeljna barva 2x hitro sušeč minij do deb. 60 mik., sušenje, predlak debeline          25 mikronov, dvakratni pokrivni premaz debeline 50 mikronov, skupna debelina premazov znaša najmanj 135 mikronov.</t>
  </si>
  <si>
    <t>Izvedba trdnostnega in tesnostnega preizkusa za delovni tlak 100 mbar, z izdelavo zapisnikov o opravljenih preizkusih.</t>
  </si>
  <si>
    <t>Izdelava različnih odprtin z vrtanjem z kronskim svedrom do premera 35 mm in debeline do 35 cm.</t>
  </si>
  <si>
    <t xml:space="preserve">Izdelava PZI načrta za notranji razvod plina, v primeru zahteve koncesioanrja plina. </t>
  </si>
  <si>
    <t>Pripravljalna in zaključna dela, zarisovanje, čiščenje notranjosti cevi,  spuščanje plina do plinskih trošil, preizkus na nepropustnost (milnica), transportni in ostali splošni stroški.</t>
  </si>
  <si>
    <t>5%</t>
  </si>
  <si>
    <t>600/1000/22 K</t>
  </si>
  <si>
    <t>Izdelava PID načrta za strojne inštalacije</t>
  </si>
  <si>
    <t>Ostranitev izolacije, odrez in predelava jeklenih cevnih razvodov za vgradnjo kalorimetrov, komplet z fazonskimi kosi, varjenjem, ter antikorozijsko zaščito po izvedenih delih. Vključuje predelavo na dveh ogrevalnih vejah.</t>
  </si>
  <si>
    <t>Popravilo izolacije na cevodovih z izolacijskimi cevaki iz mineralne volne kaširani z alu folijo, montažni material. (pred nabavo preveriti dimenzije)</t>
  </si>
  <si>
    <t>DN25</t>
  </si>
  <si>
    <t>Ultrazvočni kalorimeter kot npr. Itron ali enakovredno tip MK Ultramaxx, kalorimeter, za ogrevanje, nazivni pretok 1,5 m3/h, DN 20, PN16 dolžina 130 mm, priključek G1", z montažnim kompletom, ki vsebuje komplet z temperaturnimi tipali ter merilnikom pretoka z ohišjem, z tesnili, montažni material.</t>
  </si>
  <si>
    <t>Krogelni zaporni ventil, montažni material.</t>
  </si>
  <si>
    <t>Ćistilni kos, montažni material</t>
  </si>
  <si>
    <t>Ročni navojni ventil za uravnoteženje z prednastavitvijo kot npr. Danfoss tip Leno MSV-BD z merilnima nastavkoma, montažni material.</t>
  </si>
  <si>
    <t>MSV-BD DN 25</t>
  </si>
  <si>
    <t>Reverezibilna split toplotna črpalka zrak/voda kot npr. Bosch tip  CS 3400 iAWS ali enakovredno, za monoenergetsko delovanje z prilagajanjem izhodne moči, cevi za plinsko povezavo 1/4"in 5/8" SAE.</t>
  </si>
  <si>
    <t>Tehnični podatki (nazivna zmogljivost po EN 14511):</t>
  </si>
  <si>
    <t>Grelna moč / COP pri A-10W30-35 (EN 14511): 3,92 kW / 2,69</t>
  </si>
  <si>
    <t>Grelna moč / COP pri A-7W30-35 (EN 14511): 4,32 kW / 2,89</t>
  </si>
  <si>
    <t>Grelna moč /  COP pri A2W30-35 (EN 14511): 3,81 kW / 3,39</t>
  </si>
  <si>
    <t xml:space="preserve">električno napajanje: 230V/1N </t>
  </si>
  <si>
    <t>varovalka: 16 A</t>
  </si>
  <si>
    <t>priključki hladilni krog: 1/4"-5/8"</t>
  </si>
  <si>
    <t>Hladilo: R32 (1,1 kg)</t>
  </si>
  <si>
    <t>Dimenzije: 976x380x609 mm</t>
  </si>
  <si>
    <t>Raven zvočnega tlaka na razdalji 1m : 53 dB(A)</t>
  </si>
  <si>
    <t>Masa: 50 kg</t>
  </si>
  <si>
    <t>dobavljena s tipalom zunanje temperature, varnostno skupino, nastavljivimi nogicami, tlačno spojko za TSV</t>
  </si>
  <si>
    <t>-možno upravljanje z aplikacijo Bosch EasyRemote (dodatna oprema)</t>
  </si>
  <si>
    <t>-integrirana visokoučinkovita obtočna črpalka Grundfos UPM2K 25-75 PWM</t>
  </si>
  <si>
    <t>-vgrajen večstopenjski električni grelnik 2/4/6/9 kW</t>
  </si>
  <si>
    <t>- manometer, krogelni ventil s filtrom, varnostni ventil</t>
  </si>
  <si>
    <t>-Priprava tople sanitarne vode preko vgrajenega 190 l bojlerja iz nerjavečega jekla</t>
  </si>
  <si>
    <t>-raztezna posoda 13,5 l</t>
  </si>
  <si>
    <t>-električno napajanje:  230V</t>
  </si>
  <si>
    <t>-tip varovalke: gL/C 3x10/32 A</t>
  </si>
  <si>
    <t>-priključek ogrevalnega sistema: G 1"</t>
  </si>
  <si>
    <t>-priključek za hladilni krog: robljen 1/4" in 5/8"</t>
  </si>
  <si>
    <t>-dimenzije (Š×G×V): 600 × 660 × 1800 mm</t>
  </si>
  <si>
    <t>masa: 136 kg</t>
  </si>
  <si>
    <t>CS3400iAWS 4 OR-S + CS3400iAWS 10 M</t>
  </si>
  <si>
    <t>Odzračevalnik zraka - separator 1" + EPP</t>
  </si>
  <si>
    <t>7738330182</t>
  </si>
  <si>
    <t>Magnetni izločevalnik nesnage</t>
  </si>
  <si>
    <t>7738330168</t>
  </si>
  <si>
    <t>Mehčalec vode z ohišjem in kartušo</t>
  </si>
  <si>
    <t>Pretočna raztezna posoda za sanitarno vodo 18 L, bela, komplet z konzolo za pritrditev.</t>
  </si>
  <si>
    <t>80432074</t>
  </si>
  <si>
    <t>Sobni korektor za prilagajanje temperature predtoka enega kroga ogrevanja kot npr. Bosch tip CR 11 ali enakovredno.  Lahko se uporablja s kotlom, CW 400, HPC 410 (toplotne črpalke) ali z
modulom MZ 100 (conska regulacija); komunicira s kotlom/sistemom po EMS BUS ali OT BUSx, s samodejnim snemanjem. Vgrajeno je tipalo temperature, na prikazovalniku se prikazujejo temperatura in kode napak. Namestitev na
steno. Lahko se poveže s kotli Bosch, opremljenimi z Bosch Heatronic 3®ali 4® ali s toplotno črpalko z regulatorjem HPC 410.</t>
  </si>
  <si>
    <t>CR 11,  7738112963</t>
  </si>
  <si>
    <t>Dobava in montaža trde bakrene cevi z protikondenzacijsko toplotno izolacijo odporno na udarce, korozijo, kemičnim in atmosferskim vplivom. Bakrene cevi so znotraj očiščene, razmaščene in na obeh koncih zaprte. Izdelane so iz minimalno 99,9 % čistega bakra in v skladu z Evropskim standardom EN 12735-1. Toplotna izolacija z dodatno zunanjo folijo ima toplotno prevodnost λ = 0,036 W/m2K pri 0°C, koeficient upora difuzije vodne pare µ ≥ 11,000 in temperaturno območje uporabe od -45°C do +95°C (kratkotrajno do 115°C). Izdelana je v skladu z Evropskim standardom EN13501-1. Samougasljiva izolacija CL.1 DIN4102 razred gorljivosti B2. Debeline stene 0,80 mm, debelina izolacije 9 mm, komplet z bakrenimi fitingi za spajanje ( trdi lot z dušikom), dodatkom za odrez in materialom za lotanje. V postavko vključeno tudi kabliranje za povezavo med notranjo in zunanjo enoto.</t>
  </si>
  <si>
    <t>fi 6,35 (izol. 9 mm)</t>
  </si>
  <si>
    <t>fi 15,88 (izol. 9 mm)</t>
  </si>
  <si>
    <t>Zagon TČ s strani pooblaščene osebe, izdelava zapisnika o prvem zagonu.</t>
  </si>
  <si>
    <t>Vakumiranje instalacije ter izsuševanje. Tlačni preizkus inštalacije (z dušikom po navodilih proizvajalca opreme).  Vključeno polnjenje sistema s freonom  R32.</t>
  </si>
  <si>
    <t>600/720/22 K</t>
  </si>
  <si>
    <t>600/1200/33 K</t>
  </si>
  <si>
    <t>900/400/22 K</t>
  </si>
  <si>
    <t>fi 12x1</t>
  </si>
  <si>
    <t>Izdelava različnih odprtin z vrtanjem z kronskim svedrom do premera 132 mm in debeline do 45 cm, komplet z tesnjenjem odprtine po vgradnji cevi.</t>
  </si>
  <si>
    <t xml:space="preserve">Izvedba odvoda kondenza z fleksibilno gumijasto cevjo, nestisljivo fi 22 dolžine 3 m, l, z priključitvijo na obstoječi žleb, montažni in pritrdilni material. </t>
  </si>
  <si>
    <t xml:space="preserve">Antivibracijski gumijasti podstavki za zunanjo enoto z aluminijstim kanalom, za nastavljanje vijakov. </t>
  </si>
  <si>
    <r>
      <rPr>
        <b/>
        <sz val="11"/>
        <rFont val="Arial"/>
        <family val="2"/>
        <charset val="238"/>
      </rPr>
      <t>zunanja enota</t>
    </r>
    <r>
      <rPr>
        <sz val="11"/>
        <rFont val="Arial"/>
        <family val="2"/>
        <charset val="238"/>
      </rPr>
      <t xml:space="preserve"> CS3400i AWS 4 OR-S</t>
    </r>
  </si>
  <si>
    <r>
      <rPr>
        <b/>
        <sz val="11"/>
        <rFont val="Arial"/>
        <family val="2"/>
        <charset val="238"/>
      </rPr>
      <t>Notranja enota</t>
    </r>
    <r>
      <rPr>
        <sz val="11"/>
        <rFont val="Arial"/>
        <family val="2"/>
        <charset val="238"/>
      </rPr>
      <t xml:space="preserve"> CS3400i AWS 10M z upravljalnikom Bosch HPC 410,</t>
    </r>
  </si>
  <si>
    <t>13.</t>
  </si>
  <si>
    <t>14.</t>
  </si>
  <si>
    <t>15.</t>
  </si>
  <si>
    <t>16.</t>
  </si>
  <si>
    <t>17.</t>
  </si>
  <si>
    <t>18.</t>
  </si>
  <si>
    <t>19.</t>
  </si>
  <si>
    <t>20.</t>
  </si>
  <si>
    <t>21.</t>
  </si>
  <si>
    <t>22.</t>
  </si>
  <si>
    <t>Izdelava PID načrta za strojne inštalacije.</t>
  </si>
  <si>
    <t>Dobava in montaža novega tipskega radiatorja, komplet s konzolami, ventili, zapornimi ventili, odzračevalnimi ventili in termostati v kopalnici</t>
  </si>
  <si>
    <t>PROJEKTANTSKI POPIS  - ULICA BRATOV MILAVCEV 23 , 8250 BREŽICE</t>
  </si>
  <si>
    <t xml:space="preserve">Dobava in polaganje talne keramike, komplet z veznim materialom. Predvidena keramika v sivem tonu, dimenzije 30x60. </t>
  </si>
  <si>
    <t>Dobava in vgradnja notranjih senčil (žaluzij) na oknih, dimenzij 110/165. Senčila se montirajo pozamezno po poljih okna, v beli barvi.</t>
  </si>
  <si>
    <t>Dobava in vgradnja notranjih senčil na oknih dimenzij 50/60. Senčila se montirajo pozamezno po poljih okna, v beli barvi.</t>
  </si>
  <si>
    <t>Dobava in polaganje talne keramike, komplet z veznim materialom. Predvidena keramika v sivem tonu, dimenzije 30x60. V istem tonu se oplošči balkon in čelo balkona.</t>
  </si>
  <si>
    <t>Rušenje dela stene v shrambi, debeljine do 15cm</t>
  </si>
  <si>
    <t>WC, stenska izvedba, podometni stenski nosilni element komplet z kotličkom-dvojno izpiranje, školjko, desko, stensko tipko, priključki in tesnili. Dobava in montaža mora biti skladna z Uredbo o zelenem javnem naročanju.</t>
  </si>
  <si>
    <t>Dobava in montaža novega električnega bojlerja, pokončna izvedba, kapaciteta minimalno 80l, priključki spodaj. Bojler mora biti najvišjega enerijskega razreda.</t>
  </si>
  <si>
    <t>Dobava in montaža novega električnega bojlerja, pokončna izvedba, kapaciteta minimalno 80l, priključki spodaj. Bojler mora biti najvišjega ergijskega razreda.</t>
  </si>
  <si>
    <t>Dobava in montaža novega električnega bojlerja, pokončna izvedba, kapaciteta minimalno 80l, priključki spodaj. Bojler mora biti najvišjega energijskega razreda.</t>
  </si>
  <si>
    <t>PROJEKTANTSKI POPIS  - TRG IZGNANCEV 13 , 8250 BREŽICE</t>
  </si>
  <si>
    <t>WC, stenska izvedba, podometni stenski nosilni element komplet z kotličkom, školjko, desko, stensko tipko, priključki in tesnili. Dobava in montaža mora biti skladna z Uredbo o zelenem javnem naročanju</t>
  </si>
  <si>
    <t>Nepredvidena dela, ki se izkažejo da niso zajeta v osnovnem  popisu in so nujno potrebna za kvalitetno dokončanje del - 10%</t>
  </si>
  <si>
    <t>TRG IZGNANCEV 13</t>
  </si>
  <si>
    <t>Popust</t>
  </si>
  <si>
    <t>Skupaj s popustom</t>
  </si>
  <si>
    <t>DDV (9,5):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</si>
</sst>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1]"/>
    <numFmt numFmtId="166" formatCode="#&quot;.&quot;"/>
    <numFmt numFmtId="167" formatCode="#,##0.0"/>
  </numFmts>
  <fonts count="37" x14ac:knownFonts="1">
    <font>
      <sz val="11"/>
      <color theme="1"/>
      <name val="Calibri"/>
      <family val="2"/>
      <charset val="238"/>
      <scheme val="minor"/>
    </font>
    <font>
      <b/>
      <sz val="11"/>
      <color theme="1"/>
      <name val="Calibri"/>
      <family val="2"/>
      <charset val="238"/>
      <scheme val="minor"/>
    </font>
    <font>
      <sz val="10"/>
      <name val="Arial"/>
      <family val="2"/>
      <charset val="238"/>
    </font>
    <font>
      <b/>
      <sz val="10"/>
      <name val="Arial"/>
      <family val="2"/>
    </font>
    <font>
      <u/>
      <sz val="10"/>
      <name val="Arial"/>
      <family val="2"/>
    </font>
    <font>
      <sz val="10"/>
      <name val="Arial"/>
      <family val="2"/>
    </font>
    <font>
      <b/>
      <sz val="10"/>
      <color indexed="18"/>
      <name val="Arial"/>
      <family val="2"/>
    </font>
    <font>
      <b/>
      <i/>
      <sz val="10"/>
      <name val="Arial"/>
      <family val="2"/>
    </font>
    <font>
      <sz val="10"/>
      <color indexed="18"/>
      <name val="Arial"/>
      <family val="2"/>
    </font>
    <font>
      <sz val="11"/>
      <color theme="1"/>
      <name val="Arial"/>
      <family val="2"/>
    </font>
    <font>
      <b/>
      <sz val="11"/>
      <color theme="1"/>
      <name val="Arial"/>
      <family val="2"/>
    </font>
    <font>
      <sz val="11"/>
      <name val="Arial"/>
      <family val="2"/>
    </font>
    <font>
      <sz val="10"/>
      <color theme="1"/>
      <name val="Calibri"/>
      <family val="2"/>
      <charset val="238"/>
      <scheme val="minor"/>
    </font>
    <font>
      <sz val="10"/>
      <color theme="1"/>
      <name val="Arial"/>
      <family val="2"/>
    </font>
    <font>
      <sz val="8"/>
      <color theme="1"/>
      <name val="Arial"/>
      <family val="2"/>
    </font>
    <font>
      <b/>
      <sz val="11"/>
      <color theme="1"/>
      <name val="Calibri"/>
      <family val="2"/>
      <scheme val="minor"/>
    </font>
    <font>
      <i/>
      <sz val="11"/>
      <color theme="1"/>
      <name val="Calibri"/>
      <family val="2"/>
      <scheme val="minor"/>
    </font>
    <font>
      <i/>
      <sz val="8"/>
      <color theme="1"/>
      <name val="Calibri"/>
      <family val="2"/>
      <scheme val="minor"/>
    </font>
    <font>
      <sz val="8"/>
      <color theme="1"/>
      <name val="Calibri"/>
      <family val="2"/>
      <scheme val="minor"/>
    </font>
    <font>
      <b/>
      <sz val="16"/>
      <color theme="1"/>
      <name val="Arial"/>
      <family val="2"/>
    </font>
    <font>
      <sz val="11"/>
      <color theme="1"/>
      <name val="Calibri"/>
      <family val="2"/>
      <scheme val="minor"/>
    </font>
    <font>
      <b/>
      <sz val="14"/>
      <color theme="1"/>
      <name val="Calibri"/>
      <family val="2"/>
      <scheme val="minor"/>
    </font>
    <font>
      <sz val="11"/>
      <color theme="1"/>
      <name val="Calibri"/>
      <family val="2"/>
      <charset val="238"/>
      <scheme val="minor"/>
    </font>
    <font>
      <sz val="10"/>
      <color rgb="FF00B050"/>
      <name val="Arial"/>
      <family val="2"/>
      <charset val="238"/>
    </font>
    <font>
      <sz val="9"/>
      <color indexed="10"/>
      <name val="Arial"/>
      <family val="2"/>
      <charset val="238"/>
    </font>
    <font>
      <sz val="9"/>
      <name val="Arial"/>
      <family val="2"/>
    </font>
    <font>
      <sz val="9"/>
      <name val="Arial CE"/>
      <family val="2"/>
      <charset val="238"/>
    </font>
    <font>
      <sz val="10"/>
      <name val="Arial CE"/>
      <family val="2"/>
      <charset val="238"/>
    </font>
    <font>
      <sz val="11"/>
      <name val="Arial"/>
      <family val="2"/>
      <charset val="238"/>
    </font>
    <font>
      <sz val="11"/>
      <color rgb="FFFF0000"/>
      <name val="Arial"/>
      <family val="2"/>
      <charset val="238"/>
    </font>
    <font>
      <sz val="11"/>
      <color theme="1"/>
      <name val="Arial"/>
      <family val="2"/>
      <charset val="238"/>
    </font>
    <font>
      <sz val="11"/>
      <color rgb="FF00B050"/>
      <name val="Arial"/>
      <family val="2"/>
      <charset val="238"/>
    </font>
    <font>
      <sz val="11"/>
      <color indexed="10"/>
      <name val="Arial"/>
      <family val="2"/>
      <charset val="238"/>
    </font>
    <font>
      <sz val="11"/>
      <name val="Arial CE"/>
      <family val="2"/>
      <charset val="238"/>
    </font>
    <font>
      <sz val="11"/>
      <color rgb="FFFF0000"/>
      <name val="Arial CE"/>
      <family val="2"/>
      <charset val="238"/>
    </font>
    <font>
      <sz val="11"/>
      <color indexed="10"/>
      <name val="Arial CE"/>
      <family val="2"/>
      <charset val="238"/>
    </font>
    <font>
      <b/>
      <sz val="11"/>
      <name val="Arial"/>
      <family val="2"/>
      <charset val="238"/>
    </font>
  </fonts>
  <fills count="5">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diagonal/>
    </border>
  </borders>
  <cellStyleXfs count="7">
    <xf numFmtId="0" fontId="0" fillId="0" borderId="0"/>
    <xf numFmtId="0" fontId="2" fillId="0" borderId="0" applyFill="0" applyBorder="0"/>
    <xf numFmtId="0" fontId="2" fillId="0" borderId="0"/>
    <xf numFmtId="165" fontId="2" fillId="0" borderId="0"/>
    <xf numFmtId="4" fontId="2" fillId="0" borderId="0"/>
    <xf numFmtId="4" fontId="2" fillId="0" borderId="0"/>
    <xf numFmtId="4" fontId="2" fillId="0" borderId="0"/>
  </cellStyleXfs>
  <cellXfs count="311">
    <xf numFmtId="0" fontId="0" fillId="0" borderId="0" xfId="0"/>
    <xf numFmtId="0" fontId="0" fillId="0" borderId="0" xfId="0" applyAlignment="1">
      <alignment vertical="top" wrapText="1"/>
    </xf>
    <xf numFmtId="4" fontId="0" fillId="0" borderId="0" xfId="0" applyNumberFormat="1" applyAlignment="1">
      <alignment vertical="top"/>
    </xf>
    <xf numFmtId="4" fontId="0" fillId="0" borderId="0" xfId="0" applyNumberFormat="1" applyAlignment="1">
      <alignment horizontal="center" vertical="top"/>
    </xf>
    <xf numFmtId="49" fontId="0" fillId="0" borderId="0" xfId="0" applyNumberFormat="1" applyAlignment="1">
      <alignment vertical="top"/>
    </xf>
    <xf numFmtId="0" fontId="0" fillId="0" borderId="0" xfId="0" applyAlignment="1">
      <alignment vertical="center"/>
    </xf>
    <xf numFmtId="0" fontId="1" fillId="0" borderId="0" xfId="0" applyFont="1"/>
    <xf numFmtId="49" fontId="9" fillId="0" borderId="0" xfId="0" applyNumberFormat="1" applyFont="1" applyAlignment="1">
      <alignment vertical="top"/>
    </xf>
    <xf numFmtId="0" fontId="9" fillId="0" borderId="0" xfId="0" applyFont="1" applyAlignment="1">
      <alignment vertical="top" wrapText="1"/>
    </xf>
    <xf numFmtId="4" fontId="9" fillId="0" borderId="0" xfId="0" applyNumberFormat="1" applyFont="1" applyAlignment="1">
      <alignment horizontal="center" vertical="top"/>
    </xf>
    <xf numFmtId="4" fontId="9" fillId="0" borderId="0" xfId="0" applyNumberFormat="1" applyFont="1" applyAlignment="1">
      <alignment vertical="top"/>
    </xf>
    <xf numFmtId="49" fontId="9" fillId="0" borderId="0" xfId="0" applyNumberFormat="1" applyFont="1" applyAlignment="1">
      <alignment horizontal="center" vertical="top"/>
    </xf>
    <xf numFmtId="49" fontId="9" fillId="0" borderId="1" xfId="0" applyNumberFormat="1" applyFont="1" applyBorder="1" applyAlignment="1">
      <alignment horizontal="center" vertical="top"/>
    </xf>
    <xf numFmtId="4" fontId="9" fillId="0" borderId="1" xfId="0" applyNumberFormat="1" applyFont="1" applyBorder="1" applyAlignment="1">
      <alignment horizontal="center" vertical="top"/>
    </xf>
    <xf numFmtId="4" fontId="9" fillId="0" borderId="1" xfId="0" applyNumberFormat="1" applyFont="1" applyBorder="1" applyAlignment="1">
      <alignment vertical="top"/>
    </xf>
    <xf numFmtId="49" fontId="9" fillId="0" borderId="0" xfId="0" quotePrefix="1" applyNumberFormat="1" applyFont="1" applyAlignment="1">
      <alignment vertical="top"/>
    </xf>
    <xf numFmtId="49" fontId="10" fillId="0" borderId="0" xfId="0" applyNumberFormat="1" applyFont="1" applyAlignment="1">
      <alignment vertical="top"/>
    </xf>
    <xf numFmtId="0" fontId="10" fillId="0" borderId="0" xfId="0" applyFont="1" applyAlignment="1">
      <alignment vertical="top" wrapText="1"/>
    </xf>
    <xf numFmtId="0" fontId="12" fillId="0" borderId="0" xfId="0" applyFont="1" applyAlignment="1">
      <alignment vertical="center"/>
    </xf>
    <xf numFmtId="49" fontId="13" fillId="0" borderId="0" xfId="0" applyNumberFormat="1" applyFont="1" applyAlignment="1">
      <alignment horizontal="left" vertical="center"/>
    </xf>
    <xf numFmtId="0" fontId="14" fillId="2" borderId="0" xfId="0" applyFont="1" applyFill="1" applyAlignment="1">
      <alignment horizontal="left" vertical="center" wrapText="1"/>
    </xf>
    <xf numFmtId="0" fontId="9" fillId="0" borderId="0" xfId="0" applyFont="1" applyAlignment="1">
      <alignment horizontal="center" vertical="top"/>
    </xf>
    <xf numFmtId="0" fontId="14" fillId="2" borderId="0" xfId="0" applyFont="1" applyFill="1" applyAlignment="1">
      <alignment horizontal="center" vertical="center" wrapText="1"/>
    </xf>
    <xf numFmtId="0" fontId="9" fillId="0" borderId="1" xfId="0" applyFont="1" applyBorder="1" applyAlignment="1">
      <alignment horizontal="center" vertical="top"/>
    </xf>
    <xf numFmtId="0" fontId="0" fillId="0" borderId="0" xfId="0" applyAlignment="1">
      <alignment horizontal="center" vertical="top"/>
    </xf>
    <xf numFmtId="49" fontId="10" fillId="0" borderId="0" xfId="0" quotePrefix="1" applyNumberFormat="1" applyFont="1" applyAlignment="1">
      <alignment horizontal="center" vertical="top"/>
    </xf>
    <xf numFmtId="164" fontId="9" fillId="0" borderId="0" xfId="0" applyNumberFormat="1" applyFont="1" applyAlignment="1">
      <alignment horizontal="center" vertical="top"/>
    </xf>
    <xf numFmtId="164" fontId="9" fillId="0" borderId="1" xfId="0" applyNumberFormat="1" applyFont="1" applyBorder="1" applyAlignment="1">
      <alignment horizontal="center" vertical="top"/>
    </xf>
    <xf numFmtId="164" fontId="10" fillId="0" borderId="0" xfId="0" applyNumberFormat="1" applyFont="1" applyAlignment="1">
      <alignment horizontal="center" vertical="top"/>
    </xf>
    <xf numFmtId="164" fontId="0" fillId="0" borderId="0" xfId="0" applyNumberFormat="1" applyAlignment="1">
      <alignment horizontal="center" vertical="top"/>
    </xf>
    <xf numFmtId="49" fontId="9" fillId="0" borderId="0" xfId="0" quotePrefix="1" applyNumberFormat="1" applyFont="1" applyAlignment="1">
      <alignment horizontal="left" vertical="top"/>
    </xf>
    <xf numFmtId="49" fontId="10" fillId="0" borderId="0" xfId="0" applyNumberFormat="1" applyFont="1" applyAlignment="1">
      <alignment horizontal="center" vertical="center"/>
    </xf>
    <xf numFmtId="49" fontId="10" fillId="3" borderId="4" xfId="0" quotePrefix="1" applyNumberFormat="1" applyFont="1" applyFill="1" applyBorder="1" applyAlignment="1">
      <alignment horizontal="center" vertical="top"/>
    </xf>
    <xf numFmtId="164" fontId="10" fillId="3" borderId="5" xfId="0" applyNumberFormat="1" applyFont="1" applyFill="1" applyBorder="1" applyAlignment="1">
      <alignment horizontal="center" vertical="top"/>
    </xf>
    <xf numFmtId="49" fontId="10" fillId="0" borderId="0" xfId="0" quotePrefix="1" applyNumberFormat="1" applyFont="1" applyAlignment="1">
      <alignment horizontal="left" vertical="top"/>
    </xf>
    <xf numFmtId="49" fontId="10" fillId="3" borderId="8" xfId="0" applyNumberFormat="1" applyFont="1" applyFill="1" applyBorder="1" applyAlignment="1">
      <alignment horizontal="center" vertical="top"/>
    </xf>
    <xf numFmtId="164" fontId="10" fillId="3" borderId="9" xfId="0" applyNumberFormat="1" applyFont="1" applyFill="1" applyBorder="1" applyAlignment="1">
      <alignment horizontal="center" vertical="top"/>
    </xf>
    <xf numFmtId="49" fontId="10" fillId="3" borderId="6" xfId="0" applyNumberFormat="1" applyFont="1" applyFill="1" applyBorder="1" applyAlignment="1">
      <alignment horizontal="center" vertical="top"/>
    </xf>
    <xf numFmtId="164" fontId="10" fillId="3" borderId="11" xfId="0" applyNumberFormat="1" applyFont="1" applyFill="1" applyBorder="1" applyAlignment="1">
      <alignment horizontal="center" vertical="top"/>
    </xf>
    <xf numFmtId="4" fontId="11" fillId="0" borderId="0" xfId="1" applyNumberFormat="1" applyFont="1" applyFill="1" applyBorder="1" applyAlignment="1">
      <alignment vertical="top" wrapText="1"/>
    </xf>
    <xf numFmtId="0" fontId="9" fillId="0" borderId="1" xfId="0" applyFont="1" applyBorder="1" applyAlignment="1">
      <alignment vertical="top" wrapText="1"/>
    </xf>
    <xf numFmtId="4" fontId="11" fillId="0" borderId="1" xfId="1" applyNumberFormat="1" applyFont="1" applyFill="1" applyBorder="1" applyAlignment="1">
      <alignment vertical="top" wrapText="1"/>
    </xf>
    <xf numFmtId="0" fontId="9" fillId="0" borderId="0" xfId="0" applyFont="1" applyAlignment="1">
      <alignment horizontal="left" vertical="top" wrapText="1"/>
    </xf>
    <xf numFmtId="0" fontId="33" fillId="0" borderId="0" xfId="0" applyFont="1" applyProtection="1">
      <protection locked="0"/>
    </xf>
    <xf numFmtId="0" fontId="33" fillId="0" borderId="0" xfId="0" applyFont="1" applyAlignment="1" applyProtection="1">
      <alignment horizontal="center"/>
      <protection locked="0"/>
    </xf>
    <xf numFmtId="4" fontId="28" fillId="0" borderId="0" xfId="5" applyFont="1" applyProtection="1">
      <protection locked="0"/>
    </xf>
    <xf numFmtId="4" fontId="22" fillId="0" borderId="0" xfId="4" applyFont="1" applyAlignment="1" applyProtection="1">
      <alignment horizontal="center"/>
      <protection locked="0"/>
    </xf>
    <xf numFmtId="0" fontId="28" fillId="0" borderId="0" xfId="0" applyFont="1" applyAlignment="1" applyProtection="1">
      <alignment horizontal="center"/>
      <protection locked="0"/>
    </xf>
    <xf numFmtId="0" fontId="11" fillId="0" borderId="0" xfId="0" applyFont="1" applyAlignment="1" applyProtection="1">
      <alignment horizontal="center"/>
      <protection locked="0"/>
    </xf>
    <xf numFmtId="4" fontId="28" fillId="0" borderId="0" xfId="5" applyFont="1" applyAlignment="1" applyProtection="1">
      <alignment horizontal="center"/>
      <protection locked="0"/>
    </xf>
    <xf numFmtId="4" fontId="33" fillId="0" borderId="0" xfId="5" applyFont="1" applyAlignment="1" applyProtection="1">
      <alignment horizontal="center"/>
      <protection locked="0"/>
    </xf>
    <xf numFmtId="3" fontId="11" fillId="0" borderId="0" xfId="5" applyNumberFormat="1" applyFont="1" applyAlignment="1" applyProtection="1">
      <alignment horizontal="center"/>
      <protection locked="0"/>
    </xf>
    <xf numFmtId="4" fontId="22" fillId="0" borderId="1" xfId="4" applyFont="1" applyBorder="1" applyAlignment="1" applyProtection="1">
      <alignment horizontal="center"/>
      <protection locked="0"/>
    </xf>
    <xf numFmtId="49" fontId="9" fillId="0" borderId="2" xfId="0" quotePrefix="1" applyNumberFormat="1" applyFont="1" applyBorder="1" applyAlignment="1">
      <alignment horizontal="left" vertical="top"/>
    </xf>
    <xf numFmtId="49" fontId="10" fillId="0" borderId="0" xfId="0" applyNumberFormat="1" applyFont="1" applyAlignment="1">
      <alignment horizontal="center" vertical="top"/>
    </xf>
    <xf numFmtId="0" fontId="10" fillId="0" borderId="0" xfId="0" applyFont="1" applyAlignment="1">
      <alignment horizontal="left" vertical="center" wrapText="1"/>
    </xf>
    <xf numFmtId="49" fontId="9" fillId="0" borderId="0" xfId="0" quotePrefix="1" applyNumberFormat="1" applyFont="1" applyAlignment="1">
      <alignment horizontal="left" vertical="top"/>
    </xf>
    <xf numFmtId="49" fontId="10" fillId="3" borderId="3" xfId="0" quotePrefix="1" applyNumberFormat="1" applyFont="1" applyFill="1" applyBorder="1" applyAlignment="1">
      <alignment horizontal="left" vertical="top"/>
    </xf>
    <xf numFmtId="49" fontId="9" fillId="3" borderId="4" xfId="0" quotePrefix="1" applyNumberFormat="1" applyFont="1" applyFill="1" applyBorder="1" applyAlignment="1">
      <alignment horizontal="left" vertical="top"/>
    </xf>
    <xf numFmtId="49" fontId="10" fillId="3" borderId="7" xfId="0" applyNumberFormat="1" applyFont="1" applyFill="1" applyBorder="1" applyAlignment="1">
      <alignment horizontal="right" vertical="top"/>
    </xf>
    <xf numFmtId="49" fontId="10" fillId="3" borderId="8" xfId="0" applyNumberFormat="1" applyFont="1" applyFill="1" applyBorder="1" applyAlignment="1">
      <alignment horizontal="right" vertical="top"/>
    </xf>
    <xf numFmtId="49" fontId="10" fillId="3" borderId="10" xfId="0" applyNumberFormat="1" applyFont="1" applyFill="1" applyBorder="1" applyAlignment="1">
      <alignment horizontal="right" vertical="top"/>
    </xf>
    <xf numFmtId="49" fontId="10" fillId="3" borderId="6" xfId="0" applyNumberFormat="1" applyFont="1" applyFill="1" applyBorder="1" applyAlignment="1">
      <alignment horizontal="right" vertical="top"/>
    </xf>
    <xf numFmtId="0" fontId="16" fillId="0" borderId="0" xfId="0" applyFont="1" applyAlignment="1" applyProtection="1">
      <alignment horizontal="center" vertical="center"/>
    </xf>
    <xf numFmtId="0" fontId="10" fillId="0" borderId="0" xfId="0" applyFont="1" applyProtection="1"/>
    <xf numFmtId="0" fontId="0" fillId="0" borderId="0" xfId="0" applyProtection="1"/>
    <xf numFmtId="0" fontId="0" fillId="0" borderId="0" xfId="0" applyAlignment="1" applyProtection="1">
      <alignment horizontal="center" vertical="center"/>
    </xf>
    <xf numFmtId="0" fontId="0" fillId="0" borderId="0" xfId="0" applyAlignment="1" applyProtection="1">
      <alignment horizontal="center"/>
    </xf>
    <xf numFmtId="0" fontId="15" fillId="3" borderId="6" xfId="0" applyFont="1" applyFill="1" applyBorder="1" applyProtection="1"/>
    <xf numFmtId="0" fontId="0" fillId="3" borderId="6" xfId="0" applyFill="1" applyBorder="1" applyProtection="1"/>
    <xf numFmtId="0" fontId="15" fillId="3" borderId="6" xfId="0" applyFont="1" applyFill="1" applyBorder="1" applyAlignment="1" applyProtection="1">
      <alignment horizontal="center" vertical="center"/>
    </xf>
    <xf numFmtId="0" fontId="15" fillId="3" borderId="6" xfId="0" applyFont="1" applyFill="1" applyBorder="1" applyAlignment="1" applyProtection="1">
      <alignment horizontal="center"/>
    </xf>
    <xf numFmtId="0" fontId="17" fillId="0" borderId="0" xfId="0" applyFont="1" applyAlignment="1" applyProtection="1">
      <alignment horizontal="center" vertical="center"/>
    </xf>
    <xf numFmtId="0" fontId="17" fillId="0" borderId="0" xfId="0" applyFont="1" applyProtection="1"/>
    <xf numFmtId="0" fontId="18" fillId="0" borderId="0" xfId="0" applyFont="1" applyProtection="1"/>
    <xf numFmtId="164" fontId="18" fillId="0" borderId="13" xfId="0" applyNumberFormat="1" applyFont="1" applyBorder="1" applyAlignment="1" applyProtection="1">
      <alignment horizontal="right" vertical="center"/>
    </xf>
    <xf numFmtId="44" fontId="18" fillId="0" borderId="13" xfId="0" applyNumberFormat="1" applyFont="1" applyBorder="1" applyAlignment="1" applyProtection="1">
      <alignment horizontal="center"/>
    </xf>
    <xf numFmtId="44" fontId="18" fillId="0" borderId="13" xfId="0" applyNumberFormat="1" applyFont="1" applyBorder="1" applyAlignment="1" applyProtection="1">
      <alignment horizontal="center" vertical="center"/>
    </xf>
    <xf numFmtId="0" fontId="18" fillId="0" borderId="13" xfId="0" applyFont="1" applyBorder="1" applyProtection="1"/>
    <xf numFmtId="0" fontId="17" fillId="0" borderId="6" xfId="0" applyFont="1" applyBorder="1" applyProtection="1"/>
    <xf numFmtId="0" fontId="18" fillId="0" borderId="6" xfId="0" applyFont="1" applyBorder="1" applyProtection="1"/>
    <xf numFmtId="44" fontId="18" fillId="0" borderId="12" xfId="0" applyNumberFormat="1" applyFont="1" applyBorder="1" applyAlignment="1" applyProtection="1">
      <alignment horizontal="center" vertical="center"/>
    </xf>
    <xf numFmtId="44" fontId="18" fillId="0" borderId="12" xfId="0" applyNumberFormat="1" applyFont="1" applyBorder="1" applyAlignment="1" applyProtection="1">
      <alignment horizontal="center"/>
    </xf>
    <xf numFmtId="0" fontId="15" fillId="0" borderId="0" xfId="0" applyFont="1" applyAlignment="1" applyProtection="1">
      <alignment horizontal="right"/>
    </xf>
    <xf numFmtId="44" fontId="0" fillId="3" borderId="0" xfId="0" applyNumberFormat="1" applyFill="1" applyAlignment="1" applyProtection="1">
      <alignment horizontal="center" vertical="center"/>
    </xf>
    <xf numFmtId="44" fontId="0" fillId="3" borderId="0" xfId="0" applyNumberFormat="1" applyFill="1" applyAlignment="1" applyProtection="1">
      <alignment horizontal="center"/>
    </xf>
    <xf numFmtId="44" fontId="18" fillId="0" borderId="15" xfId="0" applyNumberFormat="1" applyFont="1" applyBorder="1" applyAlignment="1" applyProtection="1">
      <alignment horizontal="center"/>
    </xf>
    <xf numFmtId="44" fontId="18" fillId="0" borderId="14" xfId="0" applyNumberFormat="1" applyFont="1" applyBorder="1" applyAlignment="1" applyProtection="1">
      <alignment horizontal="center"/>
    </xf>
    <xf numFmtId="44" fontId="18" fillId="0" borderId="0" xfId="0" applyNumberFormat="1" applyFont="1" applyAlignment="1" applyProtection="1">
      <alignment horizontal="center"/>
    </xf>
    <xf numFmtId="0" fontId="18" fillId="0" borderId="16" xfId="0" applyFont="1" applyBorder="1" applyProtection="1"/>
    <xf numFmtId="44" fontId="18" fillId="0" borderId="6" xfId="0" applyNumberFormat="1" applyFont="1" applyBorder="1" applyAlignment="1" applyProtection="1">
      <alignment horizontal="center"/>
    </xf>
    <xf numFmtId="0" fontId="17" fillId="0" borderId="8" xfId="0" applyFont="1" applyBorder="1" applyAlignment="1" applyProtection="1">
      <alignment horizontal="center" wrapText="1"/>
    </xf>
    <xf numFmtId="0" fontId="17" fillId="0" borderId="17" xfId="0" applyFont="1" applyBorder="1" applyAlignment="1" applyProtection="1">
      <alignment horizontal="center" wrapText="1"/>
    </xf>
    <xf numFmtId="0" fontId="15" fillId="0" borderId="3" xfId="0" applyFont="1" applyBorder="1" applyAlignment="1" applyProtection="1">
      <alignment horizontal="left"/>
    </xf>
    <xf numFmtId="0" fontId="0" fillId="0" borderId="4" xfId="0" applyBorder="1" applyAlignment="1" applyProtection="1">
      <alignment horizontal="right"/>
    </xf>
    <xf numFmtId="44" fontId="0" fillId="0" borderId="4" xfId="0" applyNumberFormat="1" applyBorder="1" applyAlignment="1" applyProtection="1">
      <alignment horizontal="center" vertical="center"/>
    </xf>
    <xf numFmtId="44" fontId="0" fillId="0" borderId="4" xfId="0" applyNumberFormat="1" applyBorder="1" applyAlignment="1" applyProtection="1">
      <alignment horizontal="center"/>
    </xf>
    <xf numFmtId="44" fontId="0" fillId="0" borderId="5" xfId="0" applyNumberFormat="1" applyBorder="1" applyAlignment="1" applyProtection="1">
      <alignment horizontal="center"/>
    </xf>
    <xf numFmtId="0" fontId="15" fillId="0" borderId="0" xfId="0" applyFont="1" applyProtection="1"/>
    <xf numFmtId="0" fontId="15" fillId="0" borderId="7" xfId="0" applyFont="1" applyBorder="1" applyProtection="1"/>
    <xf numFmtId="0" fontId="20" fillId="0" borderId="8" xfId="0" applyFont="1" applyBorder="1" applyProtection="1"/>
    <xf numFmtId="44" fontId="20" fillId="0" borderId="8" xfId="0" applyNumberFormat="1" applyFont="1" applyBorder="1" applyAlignment="1" applyProtection="1">
      <alignment horizontal="center" vertical="center"/>
    </xf>
    <xf numFmtId="44" fontId="21" fillId="0" borderId="8" xfId="0" applyNumberFormat="1" applyFont="1" applyBorder="1" applyAlignment="1" applyProtection="1">
      <alignment horizontal="center"/>
    </xf>
    <xf numFmtId="0" fontId="20" fillId="0" borderId="9" xfId="0" applyFont="1" applyBorder="1" applyAlignment="1" applyProtection="1">
      <alignment horizontal="center"/>
    </xf>
    <xf numFmtId="44" fontId="21" fillId="0" borderId="0" xfId="0" applyNumberFormat="1" applyFont="1" applyAlignment="1" applyProtection="1">
      <alignment horizontal="center"/>
    </xf>
    <xf numFmtId="0" fontId="20" fillId="0" borderId="0" xfId="0" applyFont="1" applyAlignment="1" applyProtection="1">
      <alignment horizontal="center"/>
    </xf>
    <xf numFmtId="0" fontId="20" fillId="0" borderId="0" xfId="0" applyFont="1" applyProtection="1"/>
    <xf numFmtId="0" fontId="15" fillId="0" borderId="18" xfId="0" applyFont="1" applyBorder="1" applyProtection="1"/>
    <xf numFmtId="0" fontId="20" fillId="0" borderId="19" xfId="0" applyFont="1" applyBorder="1" applyAlignment="1" applyProtection="1">
      <alignment horizontal="center"/>
    </xf>
    <xf numFmtId="0" fontId="20" fillId="0" borderId="0" xfId="0" applyFont="1" applyAlignment="1" applyProtection="1">
      <alignment horizontal="center" vertical="center"/>
    </xf>
    <xf numFmtId="0" fontId="18" fillId="0" borderId="18" xfId="0" applyFont="1" applyBorder="1" applyProtection="1"/>
    <xf numFmtId="0" fontId="18" fillId="0" borderId="0" xfId="0" applyFont="1" applyAlignment="1" applyProtection="1">
      <alignment horizontal="center" vertical="center"/>
    </xf>
    <xf numFmtId="0" fontId="18" fillId="0" borderId="19" xfId="0" applyFont="1" applyBorder="1" applyAlignment="1" applyProtection="1">
      <alignment horizontal="center"/>
    </xf>
    <xf numFmtId="0" fontId="18" fillId="0" borderId="0" xfId="0" applyFont="1" applyAlignment="1" applyProtection="1">
      <alignment horizontal="center"/>
    </xf>
    <xf numFmtId="0" fontId="15" fillId="0" borderId="10" xfId="0" applyFont="1" applyBorder="1" applyProtection="1"/>
    <xf numFmtId="0" fontId="20" fillId="0" borderId="6" xfId="0" applyFont="1" applyBorder="1" applyProtection="1"/>
    <xf numFmtId="0" fontId="20" fillId="0" borderId="6" xfId="0" applyFont="1" applyBorder="1" applyAlignment="1" applyProtection="1">
      <alignment horizontal="center" vertical="center"/>
    </xf>
    <xf numFmtId="44" fontId="21" fillId="0" borderId="6" xfId="0" applyNumberFormat="1" applyFont="1" applyBorder="1" applyAlignment="1" applyProtection="1">
      <alignment horizontal="center"/>
    </xf>
    <xf numFmtId="0" fontId="20" fillId="0" borderId="11" xfId="0" applyFont="1" applyBorder="1" applyAlignment="1" applyProtection="1">
      <alignment horizontal="center"/>
    </xf>
    <xf numFmtId="10" fontId="20" fillId="4" borderId="0" xfId="0" applyNumberFormat="1" applyFont="1" applyFill="1" applyAlignment="1" applyProtection="1">
      <alignment horizontal="center" vertical="center"/>
      <protection locked="0"/>
    </xf>
    <xf numFmtId="4" fontId="9" fillId="0" borderId="0" xfId="0" applyNumberFormat="1" applyFont="1" applyAlignment="1" applyProtection="1">
      <alignment horizontal="center" vertical="top"/>
      <protection locked="0"/>
    </xf>
    <xf numFmtId="4" fontId="9" fillId="0" borderId="1" xfId="0" applyNumberFormat="1" applyFont="1" applyBorder="1" applyAlignment="1" applyProtection="1">
      <alignment horizontal="center" vertical="top"/>
      <protection locked="0"/>
    </xf>
    <xf numFmtId="49" fontId="9" fillId="0" borderId="0" xfId="0" applyNumberFormat="1" applyFont="1" applyAlignment="1" applyProtection="1">
      <alignment vertical="top"/>
    </xf>
    <xf numFmtId="0" fontId="9" fillId="0" borderId="0" xfId="0" applyFont="1" applyAlignment="1" applyProtection="1">
      <alignment vertical="top" wrapText="1"/>
    </xf>
    <xf numFmtId="0" fontId="9" fillId="0" borderId="0" xfId="0" applyFont="1" applyAlignment="1" applyProtection="1">
      <alignment horizontal="center" vertical="top"/>
    </xf>
    <xf numFmtId="4" fontId="9" fillId="0" borderId="0" xfId="0" applyNumberFormat="1" applyFont="1" applyAlignment="1" applyProtection="1">
      <alignment horizontal="center" vertical="top"/>
    </xf>
    <xf numFmtId="4" fontId="9" fillId="0" borderId="0" xfId="0" applyNumberFormat="1" applyFont="1" applyAlignment="1" applyProtection="1">
      <alignment vertical="top"/>
    </xf>
    <xf numFmtId="164" fontId="9" fillId="0" borderId="0" xfId="0" applyNumberFormat="1" applyFont="1" applyAlignment="1" applyProtection="1">
      <alignment horizontal="center" vertical="top"/>
    </xf>
    <xf numFmtId="49" fontId="10" fillId="0" borderId="0" xfId="0" applyNumberFormat="1" applyFont="1" applyAlignment="1" applyProtection="1">
      <alignment horizontal="center" vertical="top"/>
    </xf>
    <xf numFmtId="49" fontId="10" fillId="0" borderId="0" xfId="0" applyNumberFormat="1" applyFont="1" applyAlignment="1" applyProtection="1">
      <alignment horizontal="center" vertical="center"/>
    </xf>
    <xf numFmtId="0" fontId="10" fillId="0" borderId="0" xfId="0" applyFont="1" applyAlignment="1" applyProtection="1">
      <alignment horizontal="left" vertical="center" wrapText="1"/>
    </xf>
    <xf numFmtId="0" fontId="0" fillId="0" borderId="0" xfId="0" applyAlignment="1" applyProtection="1">
      <alignment vertical="center"/>
    </xf>
    <xf numFmtId="49" fontId="13" fillId="0" borderId="0" xfId="0" applyNumberFormat="1" applyFont="1" applyAlignment="1" applyProtection="1">
      <alignment horizontal="left" vertical="center"/>
    </xf>
    <xf numFmtId="0" fontId="14" fillId="2" borderId="0" xfId="0" applyFont="1" applyFill="1" applyAlignment="1" applyProtection="1">
      <alignment horizontal="center" vertical="center" wrapText="1"/>
    </xf>
    <xf numFmtId="0" fontId="14" fillId="2" borderId="0" xfId="0" applyFont="1" applyFill="1" applyAlignment="1" applyProtection="1">
      <alignment horizontal="left" vertical="center" wrapText="1"/>
    </xf>
    <xf numFmtId="0" fontId="12" fillId="0" borderId="0" xfId="0" applyFont="1" applyAlignment="1" applyProtection="1">
      <alignment vertical="center"/>
    </xf>
    <xf numFmtId="49" fontId="9" fillId="0" borderId="0" xfId="0" applyNumberFormat="1" applyFont="1" applyAlignment="1" applyProtection="1">
      <alignment horizontal="center" vertical="top"/>
    </xf>
    <xf numFmtId="4" fontId="11" fillId="0" borderId="0" xfId="1" applyNumberFormat="1" applyFont="1" applyFill="1" applyBorder="1" applyAlignment="1" applyProtection="1">
      <alignment vertical="top" wrapText="1"/>
    </xf>
    <xf numFmtId="49" fontId="9" fillId="0" borderId="1" xfId="0" applyNumberFormat="1" applyFont="1" applyBorder="1" applyAlignment="1" applyProtection="1">
      <alignment horizontal="center" vertical="top"/>
    </xf>
    <xf numFmtId="0" fontId="9" fillId="0" borderId="1" xfId="0" applyFont="1" applyBorder="1" applyAlignment="1" applyProtection="1">
      <alignment horizontal="center" vertical="top"/>
    </xf>
    <xf numFmtId="4" fontId="9" fillId="0" borderId="1" xfId="0" applyNumberFormat="1" applyFont="1" applyBorder="1" applyAlignment="1" applyProtection="1">
      <alignment horizontal="center" vertical="top"/>
    </xf>
    <xf numFmtId="4" fontId="9" fillId="0" borderId="1" xfId="0" applyNumberFormat="1" applyFont="1" applyBorder="1" applyAlignment="1" applyProtection="1">
      <alignment vertical="top"/>
    </xf>
    <xf numFmtId="164" fontId="9" fillId="0" borderId="1" xfId="0" applyNumberFormat="1" applyFont="1" applyBorder="1" applyAlignment="1" applyProtection="1">
      <alignment horizontal="center" vertical="top"/>
    </xf>
    <xf numFmtId="49" fontId="9" fillId="0" borderId="2" xfId="0" quotePrefix="1" applyNumberFormat="1" applyFont="1" applyBorder="1" applyAlignment="1" applyProtection="1">
      <alignment horizontal="left" vertical="top"/>
    </xf>
    <xf numFmtId="49" fontId="10" fillId="0" borderId="0" xfId="0" quotePrefix="1" applyNumberFormat="1" applyFont="1" applyAlignment="1" applyProtection="1">
      <alignment horizontal="center" vertical="top"/>
    </xf>
    <xf numFmtId="164" fontId="10" fillId="0" borderId="0" xfId="0" applyNumberFormat="1" applyFont="1" applyAlignment="1" applyProtection="1">
      <alignment horizontal="center" vertical="top"/>
    </xf>
    <xf numFmtId="0" fontId="9" fillId="0" borderId="0" xfId="0" applyFont="1" applyAlignment="1" applyProtection="1">
      <alignment horizontal="left" vertical="top" wrapText="1"/>
    </xf>
    <xf numFmtId="0" fontId="9" fillId="0" borderId="1" xfId="0" applyFont="1" applyBorder="1" applyAlignment="1" applyProtection="1">
      <alignment vertical="top" wrapText="1"/>
    </xf>
    <xf numFmtId="49" fontId="9" fillId="0" borderId="0" xfId="0" quotePrefix="1" applyNumberFormat="1" applyFont="1" applyAlignment="1" applyProtection="1">
      <alignment vertical="top"/>
    </xf>
    <xf numFmtId="49" fontId="10" fillId="0" borderId="0" xfId="0" applyNumberFormat="1" applyFont="1" applyAlignment="1" applyProtection="1">
      <alignment vertical="top"/>
    </xf>
    <xf numFmtId="0" fontId="10" fillId="0" borderId="0" xfId="0" applyFont="1" applyAlignment="1" applyProtection="1">
      <alignment vertical="top" wrapText="1"/>
    </xf>
    <xf numFmtId="4" fontId="11" fillId="0" borderId="1" xfId="1" applyNumberFormat="1" applyFont="1" applyFill="1" applyBorder="1" applyAlignment="1" applyProtection="1">
      <alignment vertical="top" wrapText="1"/>
    </xf>
    <xf numFmtId="49" fontId="9" fillId="0" borderId="0" xfId="0" quotePrefix="1" applyNumberFormat="1" applyFont="1" applyAlignment="1" applyProtection="1">
      <alignment horizontal="left" vertical="top"/>
    </xf>
    <xf numFmtId="49" fontId="9" fillId="0" borderId="0" xfId="0" quotePrefix="1" applyNumberFormat="1" applyFont="1" applyAlignment="1" applyProtection="1">
      <alignment horizontal="left" vertical="top"/>
    </xf>
    <xf numFmtId="49" fontId="10" fillId="3" borderId="3" xfId="0" quotePrefix="1" applyNumberFormat="1" applyFont="1" applyFill="1" applyBorder="1" applyAlignment="1" applyProtection="1">
      <alignment horizontal="left" vertical="top"/>
    </xf>
    <xf numFmtId="49" fontId="9" fillId="3" borderId="4" xfId="0" quotePrefix="1" applyNumberFormat="1" applyFont="1" applyFill="1" applyBorder="1" applyAlignment="1" applyProtection="1">
      <alignment horizontal="left" vertical="top"/>
    </xf>
    <xf numFmtId="49" fontId="10" fillId="3" borderId="4" xfId="0" quotePrefix="1" applyNumberFormat="1" applyFont="1" applyFill="1" applyBorder="1" applyAlignment="1" applyProtection="1">
      <alignment horizontal="center" vertical="top"/>
    </xf>
    <xf numFmtId="164" fontId="10" fillId="3" borderId="5" xfId="0" applyNumberFormat="1" applyFont="1" applyFill="1" applyBorder="1" applyAlignment="1" applyProtection="1">
      <alignment horizontal="center" vertical="top"/>
    </xf>
    <xf numFmtId="49" fontId="10" fillId="0" borderId="0" xfId="0" quotePrefix="1" applyNumberFormat="1" applyFont="1" applyAlignment="1" applyProtection="1">
      <alignment horizontal="left" vertical="top"/>
    </xf>
    <xf numFmtId="0" fontId="10" fillId="0" borderId="0" xfId="0" applyFont="1" applyAlignment="1" applyProtection="1">
      <alignment horizontal="left" vertical="center" wrapText="1"/>
    </xf>
    <xf numFmtId="166" fontId="28" fillId="0" borderId="0" xfId="3" applyNumberFormat="1" applyFont="1" applyAlignment="1" applyProtection="1">
      <alignment horizontal="center" vertical="top"/>
    </xf>
    <xf numFmtId="0" fontId="28" fillId="0" borderId="0" xfId="0" applyFont="1" applyAlignment="1" applyProtection="1">
      <alignment horizontal="left" wrapText="1"/>
    </xf>
    <xf numFmtId="4" fontId="29" fillId="0" borderId="0" xfId="4" applyFont="1" applyAlignment="1" applyProtection="1">
      <alignment horizontal="center"/>
    </xf>
    <xf numFmtId="4" fontId="22" fillId="0" borderId="0" xfId="4" applyFont="1" applyAlignment="1" applyProtection="1">
      <alignment horizontal="center"/>
    </xf>
    <xf numFmtId="2" fontId="28" fillId="0" borderId="0" xfId="4" applyNumberFormat="1" applyFont="1" applyAlignment="1" applyProtection="1">
      <alignment horizontal="center"/>
    </xf>
    <xf numFmtId="4" fontId="28" fillId="0" borderId="0" xfId="4" applyFont="1" applyAlignment="1" applyProtection="1">
      <alignment horizontal="center"/>
    </xf>
    <xf numFmtId="4" fontId="0" fillId="0" borderId="0" xfId="4" applyFont="1" applyProtection="1"/>
    <xf numFmtId="49" fontId="28" fillId="0" borderId="0" xfId="4" applyNumberFormat="1" applyFont="1" applyAlignment="1" applyProtection="1">
      <alignment horizontal="center" vertical="top"/>
    </xf>
    <xf numFmtId="16" fontId="28" fillId="0" borderId="0" xfId="0" applyNumberFormat="1" applyFont="1" applyAlignment="1" applyProtection="1">
      <alignment horizontal="left" wrapText="1"/>
    </xf>
    <xf numFmtId="4" fontId="0" fillId="0" borderId="0" xfId="4" applyFont="1" applyAlignment="1" applyProtection="1">
      <alignment horizontal="center"/>
    </xf>
    <xf numFmtId="0" fontId="30" fillId="0" borderId="0" xfId="0" applyFont="1" applyAlignment="1" applyProtection="1">
      <alignment horizontal="left" wrapText="1"/>
    </xf>
    <xf numFmtId="0" fontId="28" fillId="0" borderId="0" xfId="0" applyFont="1" applyAlignment="1" applyProtection="1">
      <alignment horizontal="justify" vertical="top" wrapText="1"/>
    </xf>
    <xf numFmtId="0" fontId="28" fillId="0" borderId="0" xfId="0" applyFont="1" applyAlignment="1" applyProtection="1">
      <alignment horizontal="center"/>
    </xf>
    <xf numFmtId="0" fontId="31" fillId="0" borderId="0" xfId="0" applyFont="1" applyAlignment="1" applyProtection="1">
      <alignment horizontal="center"/>
    </xf>
    <xf numFmtId="2" fontId="28" fillId="0" borderId="0" xfId="0" applyNumberFormat="1" applyFont="1" applyAlignment="1" applyProtection="1">
      <alignment horizontal="center"/>
    </xf>
    <xf numFmtId="0" fontId="23" fillId="0" borderId="0" xfId="0" applyFont="1" applyProtection="1"/>
    <xf numFmtId="49" fontId="31" fillId="0" borderId="0" xfId="0" applyNumberFormat="1" applyFont="1" applyAlignment="1" applyProtection="1">
      <alignment horizontal="center" vertical="top"/>
    </xf>
    <xf numFmtId="49" fontId="28" fillId="0" borderId="0" xfId="0" applyNumberFormat="1" applyFont="1" applyAlignment="1" applyProtection="1">
      <alignment horizontal="justify" vertical="top" wrapText="1"/>
    </xf>
    <xf numFmtId="49" fontId="28" fillId="0" borderId="0" xfId="0" applyNumberFormat="1" applyFont="1" applyAlignment="1" applyProtection="1">
      <alignment horizontal="justify" vertical="justify"/>
    </xf>
    <xf numFmtId="0" fontId="24" fillId="0" borderId="0" xfId="0" applyFont="1" applyProtection="1"/>
    <xf numFmtId="0" fontId="28" fillId="0" borderId="0" xfId="0" applyFont="1" applyAlignment="1" applyProtection="1">
      <alignment horizontal="center" vertical="top"/>
    </xf>
    <xf numFmtId="2" fontId="11" fillId="0" borderId="0" xfId="0" applyNumberFormat="1" applyFont="1" applyAlignment="1" applyProtection="1">
      <alignment horizontal="center"/>
    </xf>
    <xf numFmtId="0" fontId="32" fillId="0" borderId="0" xfId="0" applyFont="1" applyAlignment="1" applyProtection="1">
      <alignment horizontal="center" vertical="top"/>
    </xf>
    <xf numFmtId="0" fontId="33" fillId="0" borderId="0" xfId="0" applyFont="1" applyAlignment="1" applyProtection="1">
      <alignment horizontal="center"/>
    </xf>
    <xf numFmtId="0" fontId="33" fillId="0" borderId="0" xfId="0" applyFont="1" applyAlignment="1" applyProtection="1">
      <alignment horizontal="justify" vertical="top" wrapText="1"/>
    </xf>
    <xf numFmtId="167" fontId="33" fillId="0" borderId="0" xfId="0" applyNumberFormat="1" applyFont="1" applyAlignment="1" applyProtection="1">
      <alignment horizontal="center"/>
    </xf>
    <xf numFmtId="2" fontId="33" fillId="0" borderId="0" xfId="0" applyNumberFormat="1" applyFont="1" applyAlignment="1" applyProtection="1">
      <alignment horizontal="center"/>
    </xf>
    <xf numFmtId="0" fontId="27" fillId="0" borderId="0" xfId="0" applyFont="1" applyProtection="1"/>
    <xf numFmtId="0" fontId="33" fillId="0" borderId="0" xfId="0" applyFont="1" applyAlignment="1" applyProtection="1">
      <alignment horizontal="justify" vertical="justify"/>
    </xf>
    <xf numFmtId="0" fontId="33" fillId="0" borderId="0" xfId="0" applyFont="1" applyAlignment="1" applyProtection="1">
      <alignment horizontal="center" vertical="top"/>
    </xf>
    <xf numFmtId="0" fontId="11" fillId="0" borderId="0" xfId="0" applyFont="1" applyAlignment="1" applyProtection="1">
      <alignment horizontal="center"/>
    </xf>
    <xf numFmtId="0" fontId="25" fillId="0" borderId="0" xfId="0" applyFont="1" applyProtection="1"/>
    <xf numFmtId="0" fontId="11" fillId="0" borderId="0" xfId="0" applyFont="1" applyAlignment="1" applyProtection="1">
      <alignment horizontal="center" vertical="top"/>
    </xf>
    <xf numFmtId="4" fontId="11" fillId="0" borderId="0" xfId="4" applyFont="1" applyAlignment="1" applyProtection="1">
      <alignment horizontal="center"/>
    </xf>
    <xf numFmtId="0" fontId="33" fillId="0" borderId="0" xfId="0" applyFont="1" applyAlignment="1" applyProtection="1">
      <alignment horizontal="justify" vertical="top"/>
    </xf>
    <xf numFmtId="0" fontId="26" fillId="0" borderId="0" xfId="0" applyFont="1" applyProtection="1"/>
    <xf numFmtId="0" fontId="33" fillId="0" borderId="0" xfId="0" applyFont="1" applyProtection="1"/>
    <xf numFmtId="0" fontId="33" fillId="0" borderId="0" xfId="0" applyFont="1" applyAlignment="1" applyProtection="1">
      <alignment vertical="top" wrapText="1"/>
    </xf>
    <xf numFmtId="49" fontId="33" fillId="0" borderId="0" xfId="0" applyNumberFormat="1" applyFont="1" applyProtection="1"/>
    <xf numFmtId="49" fontId="33" fillId="0" borderId="1" xfId="0" applyNumberFormat="1" applyFont="1" applyBorder="1" applyAlignment="1" applyProtection="1">
      <alignment horizontal="center"/>
    </xf>
    <xf numFmtId="0" fontId="33" fillId="0" borderId="1" xfId="0" applyFont="1" applyBorder="1" applyAlignment="1" applyProtection="1">
      <alignment horizontal="center"/>
    </xf>
    <xf numFmtId="49" fontId="10" fillId="0" borderId="2" xfId="0" quotePrefix="1" applyNumberFormat="1" applyFont="1" applyBorder="1" applyAlignment="1" applyProtection="1">
      <alignment horizontal="left" vertical="top"/>
    </xf>
    <xf numFmtId="49" fontId="9" fillId="0" borderId="0" xfId="0" quotePrefix="1" applyNumberFormat="1" applyFont="1" applyAlignment="1" applyProtection="1">
      <alignment horizontal="center" vertical="top"/>
    </xf>
    <xf numFmtId="0" fontId="1" fillId="0" borderId="0" xfId="0" applyFont="1" applyProtection="1"/>
    <xf numFmtId="4" fontId="28" fillId="0" borderId="0" xfId="5" applyFont="1" applyAlignment="1" applyProtection="1">
      <alignment horizontal="justify" vertical="top"/>
    </xf>
    <xf numFmtId="4" fontId="32" fillId="0" borderId="0" xfId="5" applyFont="1" applyAlignment="1" applyProtection="1">
      <alignment horizontal="center"/>
    </xf>
    <xf numFmtId="4" fontId="28" fillId="0" borderId="0" xfId="5" applyFont="1" applyProtection="1"/>
    <xf numFmtId="49" fontId="28" fillId="0" borderId="0" xfId="5" applyNumberFormat="1" applyFont="1" applyAlignment="1" applyProtection="1">
      <alignment horizontal="center"/>
    </xf>
    <xf numFmtId="2" fontId="28" fillId="0" borderId="0" xfId="5" applyNumberFormat="1" applyFont="1" applyAlignment="1" applyProtection="1">
      <alignment horizontal="center"/>
    </xf>
    <xf numFmtId="4" fontId="28" fillId="0" borderId="0" xfId="5" applyFont="1" applyAlignment="1" applyProtection="1">
      <alignment horizontal="center"/>
    </xf>
    <xf numFmtId="4" fontId="28" fillId="0" borderId="0" xfId="5" applyFont="1" applyAlignment="1" applyProtection="1">
      <alignment horizontal="justify" vertical="top" wrapText="1"/>
    </xf>
    <xf numFmtId="2" fontId="35" fillId="0" borderId="0" xfId="5" applyNumberFormat="1" applyFont="1" applyAlignment="1" applyProtection="1">
      <alignment horizontal="center"/>
    </xf>
    <xf numFmtId="4" fontId="33" fillId="0" borderId="0" xfId="5" applyFont="1" applyAlignment="1" applyProtection="1">
      <alignment horizontal="center"/>
    </xf>
    <xf numFmtId="4" fontId="33" fillId="0" borderId="0" xfId="5" applyFont="1" applyProtection="1"/>
    <xf numFmtId="49" fontId="33" fillId="0" borderId="0" xfId="5" applyNumberFormat="1" applyFont="1" applyAlignment="1" applyProtection="1">
      <alignment horizontal="center" vertical="top"/>
    </xf>
    <xf numFmtId="2" fontId="33" fillId="0" borderId="0" xfId="5" applyNumberFormat="1" applyFont="1" applyAlignment="1" applyProtection="1">
      <alignment horizontal="center"/>
    </xf>
    <xf numFmtId="4" fontId="28" fillId="0" borderId="0" xfId="5" applyFont="1" applyAlignment="1" applyProtection="1">
      <alignment horizontal="left" vertical="top" wrapText="1"/>
    </xf>
    <xf numFmtId="4" fontId="35" fillId="0" borderId="0" xfId="5" applyFont="1" applyAlignment="1" applyProtection="1">
      <alignment horizontal="center"/>
    </xf>
    <xf numFmtId="49" fontId="33" fillId="0" borderId="0" xfId="5" applyNumberFormat="1" applyFont="1" applyAlignment="1" applyProtection="1">
      <alignment horizontal="center"/>
    </xf>
    <xf numFmtId="4" fontId="28" fillId="0" borderId="0" xfId="5" applyFont="1" applyAlignment="1" applyProtection="1">
      <alignment wrapText="1"/>
    </xf>
    <xf numFmtId="0" fontId="28" fillId="0" borderId="0" xfId="5" applyNumberFormat="1" applyFont="1" applyAlignment="1" applyProtection="1">
      <alignment horizontal="justify" vertical="top" wrapText="1"/>
    </xf>
    <xf numFmtId="49" fontId="28" fillId="0" borderId="0" xfId="5" applyNumberFormat="1" applyFont="1" applyAlignment="1" applyProtection="1">
      <alignment horizontal="justify" vertical="top" wrapText="1"/>
    </xf>
    <xf numFmtId="49" fontId="28" fillId="0" borderId="0" xfId="5" applyNumberFormat="1" applyFont="1" applyAlignment="1" applyProtection="1">
      <alignment horizontal="center" vertical="top"/>
    </xf>
    <xf numFmtId="2" fontId="28" fillId="0" borderId="0" xfId="5" applyNumberFormat="1" applyFont="1" applyProtection="1"/>
    <xf numFmtId="4" fontId="33" fillId="0" borderId="1" xfId="5" applyFont="1" applyBorder="1" applyAlignment="1" applyProtection="1">
      <alignment horizontal="center"/>
    </xf>
    <xf numFmtId="49" fontId="10" fillId="0" borderId="1" xfId="0" quotePrefix="1" applyNumberFormat="1" applyFont="1" applyBorder="1" applyAlignment="1" applyProtection="1">
      <alignment horizontal="center" vertical="top"/>
    </xf>
    <xf numFmtId="164" fontId="10" fillId="0" borderId="1" xfId="0" applyNumberFormat="1" applyFont="1" applyBorder="1" applyAlignment="1" applyProtection="1">
      <alignment horizontal="center" vertical="top"/>
    </xf>
    <xf numFmtId="49" fontId="10" fillId="3" borderId="7" xfId="0" applyNumberFormat="1" applyFont="1" applyFill="1" applyBorder="1" applyAlignment="1" applyProtection="1">
      <alignment horizontal="right" vertical="top"/>
    </xf>
    <xf numFmtId="49" fontId="10" fillId="3" borderId="8" xfId="0" applyNumberFormat="1" applyFont="1" applyFill="1" applyBorder="1" applyAlignment="1" applyProtection="1">
      <alignment horizontal="right" vertical="top"/>
    </xf>
    <xf numFmtId="49" fontId="10" fillId="3" borderId="8" xfId="0" applyNumberFormat="1" applyFont="1" applyFill="1" applyBorder="1" applyAlignment="1" applyProtection="1">
      <alignment horizontal="center" vertical="top"/>
    </xf>
    <xf numFmtId="164" fontId="10" fillId="3" borderId="9" xfId="0" applyNumberFormat="1" applyFont="1" applyFill="1" applyBorder="1" applyAlignment="1" applyProtection="1">
      <alignment horizontal="center" vertical="top"/>
    </xf>
    <xf numFmtId="49" fontId="10" fillId="3" borderId="10" xfId="0" applyNumberFormat="1" applyFont="1" applyFill="1" applyBorder="1" applyAlignment="1" applyProtection="1">
      <alignment horizontal="right" vertical="top"/>
    </xf>
    <xf numFmtId="49" fontId="10" fillId="3" borderId="6" xfId="0" applyNumberFormat="1" applyFont="1" applyFill="1" applyBorder="1" applyAlignment="1" applyProtection="1">
      <alignment horizontal="right" vertical="top"/>
    </xf>
    <xf numFmtId="49" fontId="10" fillId="3" borderId="6" xfId="0" applyNumberFormat="1" applyFont="1" applyFill="1" applyBorder="1" applyAlignment="1" applyProtection="1">
      <alignment horizontal="center" vertical="top"/>
    </xf>
    <xf numFmtId="164" fontId="10" fillId="3" borderId="11" xfId="0" applyNumberFormat="1" applyFont="1" applyFill="1" applyBorder="1" applyAlignment="1" applyProtection="1">
      <alignment horizontal="center" vertical="top"/>
    </xf>
    <xf numFmtId="49" fontId="0" fillId="0" borderId="0" xfId="0" applyNumberFormat="1" applyAlignment="1" applyProtection="1">
      <alignment vertical="top"/>
    </xf>
    <xf numFmtId="0" fontId="0" fillId="0" borderId="0" xfId="0" applyAlignment="1" applyProtection="1">
      <alignment vertical="top" wrapText="1"/>
    </xf>
    <xf numFmtId="0" fontId="0" fillId="0" borderId="0" xfId="0" applyAlignment="1" applyProtection="1">
      <alignment horizontal="center" vertical="top"/>
    </xf>
    <xf numFmtId="4" fontId="0" fillId="0" borderId="0" xfId="0" applyNumberFormat="1" applyAlignment="1" applyProtection="1">
      <alignment horizontal="center" vertical="top"/>
    </xf>
    <xf numFmtId="4" fontId="0" fillId="0" borderId="0" xfId="0" applyNumberFormat="1" applyAlignment="1" applyProtection="1">
      <alignment vertical="top"/>
    </xf>
    <xf numFmtId="164" fontId="0" fillId="0" borderId="0" xfId="0" applyNumberFormat="1" applyAlignment="1" applyProtection="1">
      <alignment horizontal="center" vertical="top"/>
    </xf>
    <xf numFmtId="0" fontId="22" fillId="0" borderId="0" xfId="0" applyFont="1" applyAlignment="1" applyProtection="1">
      <alignment horizontal="center"/>
      <protection locked="0"/>
    </xf>
    <xf numFmtId="4" fontId="28" fillId="0" borderId="0" xfId="4" applyFont="1" applyAlignment="1" applyProtection="1">
      <alignment horizontal="justify" vertical="top" wrapText="1"/>
    </xf>
    <xf numFmtId="4" fontId="22" fillId="0" borderId="0" xfId="4" applyFont="1" applyProtection="1"/>
    <xf numFmtId="0" fontId="36" fillId="0" borderId="0" xfId="0" applyFont="1" applyAlignment="1" applyProtection="1">
      <alignment wrapText="1"/>
    </xf>
    <xf numFmtId="49" fontId="28" fillId="0" borderId="0" xfId="4" applyNumberFormat="1" applyFont="1" applyAlignment="1" applyProtection="1">
      <alignment horizontal="center"/>
    </xf>
    <xf numFmtId="49" fontId="36" fillId="0" borderId="0" xfId="0" applyNumberFormat="1" applyFont="1" applyAlignment="1" applyProtection="1">
      <alignment wrapText="1"/>
    </xf>
    <xf numFmtId="2" fontId="29" fillId="0" borderId="0" xfId="4" applyNumberFormat="1" applyFont="1" applyAlignment="1" applyProtection="1">
      <alignment horizontal="center"/>
    </xf>
    <xf numFmtId="0" fontId="28" fillId="0" borderId="0" xfId="0" applyFont="1" applyAlignment="1" applyProtection="1">
      <alignment wrapText="1"/>
    </xf>
    <xf numFmtId="49" fontId="28" fillId="0" borderId="0" xfId="0" applyNumberFormat="1" applyFont="1" applyAlignment="1" applyProtection="1">
      <alignment horizontal="left" wrapText="1"/>
    </xf>
    <xf numFmtId="0" fontId="32" fillId="0" borderId="0" xfId="0" applyFont="1" applyProtection="1"/>
    <xf numFmtId="49" fontId="28" fillId="0" borderId="0" xfId="0" applyNumberFormat="1" applyFont="1" applyAlignment="1" applyProtection="1">
      <alignment horizontal="justify" vertical="justify" wrapText="1"/>
    </xf>
    <xf numFmtId="4" fontId="28" fillId="0" borderId="0" xfId="6" applyFont="1" applyAlignment="1" applyProtection="1">
      <alignment horizontal="center" vertical="top"/>
    </xf>
    <xf numFmtId="4" fontId="33" fillId="0" borderId="0" xfId="5" applyFont="1" applyAlignment="1" applyProtection="1">
      <alignment horizontal="left" vertical="top" wrapText="1"/>
    </xf>
    <xf numFmtId="167" fontId="33" fillId="0" borderId="0" xfId="5" applyNumberFormat="1" applyFont="1" applyAlignment="1" applyProtection="1">
      <alignment horizontal="center"/>
    </xf>
    <xf numFmtId="4" fontId="34" fillId="0" borderId="0" xfId="5" applyFont="1" applyAlignment="1" applyProtection="1">
      <alignment horizontal="center"/>
    </xf>
    <xf numFmtId="4" fontId="34" fillId="0" borderId="0" xfId="5" applyFont="1" applyProtection="1"/>
    <xf numFmtId="4" fontId="33" fillId="0" borderId="0" xfId="5" applyFont="1" applyAlignment="1" applyProtection="1">
      <alignment horizontal="justify" vertical="top" wrapText="1"/>
    </xf>
    <xf numFmtId="49" fontId="28" fillId="0" borderId="0" xfId="5" applyNumberFormat="1" applyFont="1" applyAlignment="1" applyProtection="1">
      <alignment horizontal="justify" vertical="justify"/>
    </xf>
    <xf numFmtId="2" fontId="11" fillId="0" borderId="0" xfId="5" applyNumberFormat="1" applyFont="1" applyAlignment="1" applyProtection="1">
      <alignment horizontal="center"/>
    </xf>
    <xf numFmtId="4" fontId="11" fillId="0" borderId="0" xfId="5" applyFont="1" applyAlignment="1" applyProtection="1">
      <alignment horizontal="center"/>
    </xf>
    <xf numFmtId="4" fontId="11" fillId="0" borderId="0" xfId="5" applyFont="1" applyProtection="1"/>
    <xf numFmtId="0" fontId="31" fillId="0" borderId="0" xfId="0" applyFont="1" applyProtection="1"/>
    <xf numFmtId="0" fontId="11" fillId="0" borderId="0" xfId="0" applyFont="1" applyProtection="1"/>
    <xf numFmtId="3" fontId="34" fillId="0" borderId="0" xfId="5" applyNumberFormat="1" applyFont="1" applyAlignment="1" applyProtection="1">
      <alignment horizontal="center"/>
      <protection locked="0"/>
    </xf>
    <xf numFmtId="3" fontId="28" fillId="0" borderId="0" xfId="5" applyNumberFormat="1" applyFont="1" applyAlignment="1" applyProtection="1">
      <alignment horizontal="center"/>
      <protection locked="0"/>
    </xf>
    <xf numFmtId="2" fontId="28" fillId="0" borderId="0" xfId="0" applyNumberFormat="1" applyFont="1" applyProtection="1"/>
    <xf numFmtId="0" fontId="28" fillId="0" borderId="0" xfId="0" applyFont="1" applyProtection="1"/>
    <xf numFmtId="2" fontId="11" fillId="0" borderId="0" xfId="0" applyNumberFormat="1" applyFont="1" applyProtection="1"/>
    <xf numFmtId="2" fontId="11" fillId="0" borderId="0" xfId="5" applyNumberFormat="1" applyFont="1" applyProtection="1"/>
    <xf numFmtId="4" fontId="11" fillId="0" borderId="0" xfId="5" applyFont="1" applyAlignment="1" applyProtection="1">
      <alignment horizontal="center" vertical="top"/>
    </xf>
    <xf numFmtId="4" fontId="28" fillId="0" borderId="0" xfId="4" applyFont="1" applyProtection="1"/>
    <xf numFmtId="2" fontId="33" fillId="0" borderId="0" xfId="0" applyNumberFormat="1" applyFont="1" applyProtection="1"/>
    <xf numFmtId="9" fontId="33" fillId="0" borderId="1" xfId="0" applyNumberFormat="1" applyFont="1" applyBorder="1" applyProtection="1"/>
    <xf numFmtId="164" fontId="33" fillId="0" borderId="1" xfId="0" applyNumberFormat="1" applyFont="1" applyBorder="1" applyProtection="1"/>
    <xf numFmtId="0" fontId="28" fillId="0" borderId="0" xfId="0" applyFont="1" applyProtection="1">
      <protection locked="0"/>
    </xf>
    <xf numFmtId="4" fontId="28" fillId="0" borderId="1" xfId="4" applyFont="1" applyBorder="1" applyAlignment="1" applyProtection="1">
      <alignment horizontal="center"/>
    </xf>
    <xf numFmtId="0" fontId="10" fillId="0" borderId="0" xfId="0" applyFont="1" applyAlignment="1" applyProtection="1">
      <alignment horizontal="left" vertical="center" wrapText="1"/>
      <protection locked="0"/>
    </xf>
    <xf numFmtId="1" fontId="5" fillId="0" borderId="0" xfId="0" applyNumberFormat="1" applyFont="1" applyAlignment="1" applyProtection="1">
      <alignment horizontal="center" vertical="center"/>
    </xf>
    <xf numFmtId="1" fontId="3" fillId="0" borderId="0" xfId="0" applyNumberFormat="1" applyFont="1" applyAlignment="1" applyProtection="1">
      <alignment horizontal="left" vertical="center"/>
    </xf>
    <xf numFmtId="1" fontId="7" fillId="0" borderId="0" xfId="0" applyNumberFormat="1" applyFont="1" applyAlignment="1" applyProtection="1">
      <alignment horizontal="center" vertical="center"/>
    </xf>
    <xf numFmtId="4" fontId="8" fillId="0" borderId="0" xfId="0" applyNumberFormat="1" applyFont="1" applyAlignment="1" applyProtection="1">
      <alignment horizontal="right" vertical="center"/>
    </xf>
    <xf numFmtId="1" fontId="5" fillId="0" borderId="0" xfId="0" applyNumberFormat="1" applyFont="1" applyAlignment="1" applyProtection="1">
      <alignment vertical="center"/>
    </xf>
    <xf numFmtId="1" fontId="5" fillId="0" borderId="0" xfId="0" applyNumberFormat="1" applyFont="1" applyAlignment="1" applyProtection="1">
      <alignment horizontal="center" vertical="top"/>
    </xf>
    <xf numFmtId="0" fontId="4" fillId="0" borderId="0" xfId="0" applyFont="1" applyAlignment="1" applyProtection="1">
      <alignment horizontal="left" vertical="center"/>
    </xf>
    <xf numFmtId="0" fontId="3" fillId="0" borderId="0" xfId="0" applyFont="1" applyAlignment="1" applyProtection="1">
      <alignment horizontal="center" vertical="center"/>
    </xf>
    <xf numFmtId="4" fontId="3" fillId="0" borderId="0" xfId="0" applyNumberFormat="1" applyFont="1" applyAlignment="1" applyProtection="1">
      <alignment horizontal="center" vertical="center"/>
    </xf>
    <xf numFmtId="4" fontId="3" fillId="0" borderId="0" xfId="0" applyNumberFormat="1" applyFont="1" applyAlignment="1" applyProtection="1">
      <alignment horizontal="right" vertical="center"/>
    </xf>
    <xf numFmtId="4" fontId="5" fillId="0" borderId="0" xfId="0" applyNumberFormat="1" applyFont="1" applyAlignment="1" applyProtection="1">
      <alignment horizontal="center" vertical="center"/>
    </xf>
    <xf numFmtId="4" fontId="6" fillId="0" borderId="0" xfId="0" applyNumberFormat="1" applyFont="1" applyAlignment="1" applyProtection="1">
      <alignment horizontal="right" vertical="center"/>
    </xf>
    <xf numFmtId="4" fontId="3" fillId="0" borderId="0" xfId="0" applyNumberFormat="1" applyFont="1" applyAlignment="1" applyProtection="1">
      <alignment vertical="center"/>
    </xf>
    <xf numFmtId="4" fontId="3" fillId="0" borderId="0" xfId="0" applyNumberFormat="1" applyFont="1" applyAlignment="1" applyProtection="1">
      <alignment vertical="top"/>
    </xf>
    <xf numFmtId="0" fontId="3" fillId="0" borderId="0" xfId="0" applyFont="1" applyAlignment="1" applyProtection="1">
      <alignment vertical="top"/>
    </xf>
    <xf numFmtId="0" fontId="5" fillId="0" borderId="0" xfId="0" applyFont="1" applyAlignment="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3" fillId="0" borderId="0" xfId="0" applyFont="1" applyAlignment="1" applyProtection="1">
      <alignment vertical="center"/>
    </xf>
    <xf numFmtId="4" fontId="5" fillId="0" borderId="0" xfId="0" applyNumberFormat="1" applyFont="1" applyAlignment="1" applyProtection="1">
      <alignment vertical="center"/>
    </xf>
    <xf numFmtId="4" fontId="5" fillId="0" borderId="0" xfId="0" applyNumberFormat="1" applyFont="1" applyAlignment="1" applyProtection="1">
      <alignment vertical="top"/>
    </xf>
    <xf numFmtId="0" fontId="5" fillId="0" borderId="0" xfId="0" applyFont="1" applyAlignment="1" applyProtection="1">
      <alignment vertical="top"/>
    </xf>
    <xf numFmtId="0" fontId="5" fillId="0" borderId="0" xfId="0" applyFont="1" applyAlignment="1" applyProtection="1">
      <alignment horizontal="left" vertical="center" wrapText="1"/>
    </xf>
    <xf numFmtId="4" fontId="8" fillId="0" borderId="0" xfId="0" applyNumberFormat="1" applyFont="1" applyAlignment="1" applyProtection="1">
      <alignment horizontal="left" vertical="center"/>
    </xf>
    <xf numFmtId="4" fontId="5" fillId="0" borderId="0" xfId="0" applyNumberFormat="1" applyFont="1" applyAlignment="1" applyProtection="1">
      <alignment horizontal="left" vertical="center"/>
    </xf>
    <xf numFmtId="4" fontId="5" fillId="0" borderId="0" xfId="0" applyNumberFormat="1" applyFont="1" applyAlignment="1" applyProtection="1">
      <alignment horizontal="left" vertical="top"/>
    </xf>
    <xf numFmtId="0" fontId="5" fillId="0" borderId="0" xfId="0" applyFont="1" applyAlignment="1" applyProtection="1">
      <alignment horizontal="left" vertical="top"/>
    </xf>
    <xf numFmtId="1" fontId="4" fillId="0" borderId="0" xfId="0" applyNumberFormat="1" applyFont="1" applyAlignment="1" applyProtection="1">
      <alignment horizontal="left" vertical="center"/>
    </xf>
    <xf numFmtId="1" fontId="5" fillId="0" borderId="0" xfId="0" quotePrefix="1" applyNumberFormat="1" applyFont="1" applyAlignment="1" applyProtection="1">
      <alignment horizontal="center" vertical="center"/>
    </xf>
    <xf numFmtId="1" fontId="3" fillId="0" borderId="0" xfId="0" applyNumberFormat="1" applyFont="1" applyAlignment="1" applyProtection="1">
      <alignment horizontal="left" vertical="top"/>
    </xf>
    <xf numFmtId="1" fontId="7" fillId="0" borderId="0" xfId="0" applyNumberFormat="1" applyFont="1" applyAlignment="1" applyProtection="1">
      <alignment horizontal="center" vertical="top"/>
    </xf>
    <xf numFmtId="4" fontId="8" fillId="0" borderId="0" xfId="0" applyNumberFormat="1" applyFont="1" applyAlignment="1" applyProtection="1">
      <alignment horizontal="right" vertical="top"/>
    </xf>
    <xf numFmtId="1" fontId="5" fillId="0" borderId="0" xfId="0" applyNumberFormat="1" applyFont="1" applyAlignment="1" applyProtection="1">
      <alignment vertical="top"/>
    </xf>
  </cellXfs>
  <cellStyles count="7">
    <cellStyle name="Excel Built-in Normal 1" xfId="4" xr:uid="{13B6858F-7F3E-AA46-B406-32BD8F264001}"/>
    <cellStyle name="Navadno" xfId="0" builtinId="0"/>
    <cellStyle name="Navadno 10" xfId="6" xr:uid="{37796666-6B93-4C47-96CB-9EC4C571EB14}"/>
    <cellStyle name="Navadno 2" xfId="5" xr:uid="{F3A52B6E-CE69-BC4A-92D0-EBCC035CEAB0}"/>
    <cellStyle name="Navadno 2 2 2 2 2" xfId="3" xr:uid="{58988BAD-9B7E-E044-ACD9-96AFE972399B}"/>
    <cellStyle name="Navadno 3" xfId="2" xr:uid="{00000000-0005-0000-0000-000001000000}"/>
    <cellStyle name="Normal_1.3.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sistemov Office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41BE3-837F-9F4B-807A-1466D2D0B717}">
  <dimension ref="A2:I43"/>
  <sheetViews>
    <sheetView topLeftCell="A39" zoomScale="178" zoomScaleNormal="178" workbookViewId="0">
      <selection activeCell="D40" sqref="D40"/>
    </sheetView>
  </sheetViews>
  <sheetFormatPr defaultColWidth="11.42578125" defaultRowHeight="15" x14ac:dyDescent="0.25"/>
  <cols>
    <col min="1" max="1" width="4.28515625" style="63" customWidth="1"/>
    <col min="2" max="2" width="11.42578125" style="65"/>
    <col min="3" max="3" width="16.140625" style="65" customWidth="1"/>
    <col min="4" max="4" width="15.140625" style="66" customWidth="1"/>
    <col min="5" max="5" width="16" style="67" customWidth="1"/>
    <col min="6" max="6" width="15.28515625" style="67" customWidth="1"/>
    <col min="7" max="7" width="17.7109375" style="66" customWidth="1"/>
    <col min="8" max="8" width="15.28515625" style="67" customWidth="1"/>
    <col min="9" max="9" width="10.140625" style="65" customWidth="1"/>
    <col min="10" max="16384" width="11.42578125" style="65"/>
  </cols>
  <sheetData>
    <row r="2" spans="1:9" x14ac:dyDescent="0.25">
      <c r="B2" s="64" t="s">
        <v>187</v>
      </c>
    </row>
    <row r="3" spans="1:9" x14ac:dyDescent="0.25">
      <c r="B3" s="65" t="s">
        <v>188</v>
      </c>
    </row>
    <row r="4" spans="1:9" x14ac:dyDescent="0.25">
      <c r="B4" s="65" t="s">
        <v>189</v>
      </c>
    </row>
    <row r="6" spans="1:9" ht="20.25" x14ac:dyDescent="0.3">
      <c r="B6" s="64" t="s">
        <v>192</v>
      </c>
    </row>
    <row r="9" spans="1:9" ht="15.75" thickBot="1" x14ac:dyDescent="0.3">
      <c r="B9" s="68" t="s">
        <v>183</v>
      </c>
      <c r="C9" s="69"/>
      <c r="D9" s="70" t="s">
        <v>214</v>
      </c>
      <c r="E9" s="71" t="s">
        <v>229</v>
      </c>
      <c r="F9" s="71" t="s">
        <v>239</v>
      </c>
      <c r="G9" s="70" t="s">
        <v>443</v>
      </c>
      <c r="H9" s="71" t="s">
        <v>252</v>
      </c>
    </row>
    <row r="10" spans="1:9" s="74" customFormat="1" ht="11.25" x14ac:dyDescent="0.2">
      <c r="A10" s="72" t="s">
        <v>122</v>
      </c>
      <c r="B10" s="73" t="s">
        <v>123</v>
      </c>
      <c r="D10" s="75">
        <f>'SLOMŠKOVA 9'!G9</f>
        <v>0</v>
      </c>
      <c r="E10" s="76">
        <f>'ČERNELČEVA 13'!G9</f>
        <v>0</v>
      </c>
      <c r="F10" s="76">
        <f>'BIZELJSKA 27'!G9</f>
        <v>0</v>
      </c>
      <c r="G10" s="77">
        <f>'TRG IZGNANCEV 13'!G9</f>
        <v>0</v>
      </c>
      <c r="H10" s="76">
        <f>'MILAVČEVA 23'!G9</f>
        <v>0</v>
      </c>
      <c r="I10" s="78"/>
    </row>
    <row r="11" spans="1:9" s="74" customFormat="1" ht="11.25" x14ac:dyDescent="0.2">
      <c r="A11" s="72" t="s">
        <v>0</v>
      </c>
      <c r="B11" s="73" t="s">
        <v>56</v>
      </c>
      <c r="D11" s="77">
        <f>'SLOMŠKOVA 9'!G23</f>
        <v>0</v>
      </c>
      <c r="E11" s="76">
        <f>'ČERNELČEVA 13'!G22</f>
        <v>0</v>
      </c>
      <c r="F11" s="76">
        <f>'BIZELJSKA 27'!G22</f>
        <v>0</v>
      </c>
      <c r="G11" s="77">
        <f>'TRG IZGNANCEV 13'!G22</f>
        <v>0</v>
      </c>
      <c r="H11" s="76">
        <f>'MILAVČEVA 23'!G22</f>
        <v>0</v>
      </c>
      <c r="I11" s="78"/>
    </row>
    <row r="12" spans="1:9" s="74" customFormat="1" ht="11.25" x14ac:dyDescent="0.2">
      <c r="A12" s="72" t="s">
        <v>1</v>
      </c>
      <c r="B12" s="73" t="s">
        <v>102</v>
      </c>
      <c r="D12" s="77">
        <f>'SLOMŠKOVA 9'!G34</f>
        <v>0</v>
      </c>
      <c r="E12" s="76">
        <f>'ČERNELČEVA 13'!G31</f>
        <v>0</v>
      </c>
      <c r="F12" s="76">
        <f>'BIZELJSKA 27'!G32</f>
        <v>0</v>
      </c>
      <c r="G12" s="77">
        <f>'TRG IZGNANCEV 13'!G32</f>
        <v>0</v>
      </c>
      <c r="H12" s="76">
        <f>'MILAVČEVA 23'!G32</f>
        <v>0</v>
      </c>
      <c r="I12" s="78"/>
    </row>
    <row r="13" spans="1:9" s="74" customFormat="1" ht="12" thickBot="1" x14ac:dyDescent="0.25">
      <c r="A13" s="72" t="s">
        <v>2</v>
      </c>
      <c r="B13" s="79" t="s">
        <v>109</v>
      </c>
      <c r="C13" s="80"/>
      <c r="D13" s="81">
        <f>'SLOMŠKOVA 9'!G40</f>
        <v>0</v>
      </c>
      <c r="E13" s="82">
        <f>'ČERNELČEVA 13'!G37</f>
        <v>0</v>
      </c>
      <c r="F13" s="82">
        <f>'BIZELJSKA 27'!G38</f>
        <v>0</v>
      </c>
      <c r="G13" s="81">
        <f>'TRG IZGNANCEV 13'!G38</f>
        <v>0</v>
      </c>
      <c r="H13" s="82">
        <f>'MILAVČEVA 23'!G38</f>
        <v>0</v>
      </c>
      <c r="I13" s="78"/>
    </row>
    <row r="14" spans="1:9" x14ac:dyDescent="0.25">
      <c r="C14" s="83" t="s">
        <v>101</v>
      </c>
      <c r="D14" s="84">
        <f t="shared" ref="D14:H14" si="0">SUM(D10:D13)</f>
        <v>0</v>
      </c>
      <c r="E14" s="85">
        <f t="shared" si="0"/>
        <v>0</v>
      </c>
      <c r="F14" s="85">
        <f t="shared" si="0"/>
        <v>0</v>
      </c>
      <c r="G14" s="84">
        <f t="shared" si="0"/>
        <v>0</v>
      </c>
      <c r="H14" s="85">
        <f t="shared" si="0"/>
        <v>0</v>
      </c>
    </row>
    <row r="16" spans="1:9" ht="15.75" thickBot="1" x14ac:dyDescent="0.3">
      <c r="B16" s="68" t="s">
        <v>182</v>
      </c>
      <c r="C16" s="69"/>
      <c r="D16" s="70" t="s">
        <v>214</v>
      </c>
      <c r="E16" s="71" t="s">
        <v>229</v>
      </c>
      <c r="F16" s="71" t="s">
        <v>239</v>
      </c>
      <c r="G16" s="70" t="s">
        <v>443</v>
      </c>
      <c r="H16" s="71" t="s">
        <v>252</v>
      </c>
    </row>
    <row r="17" spans="1:9" s="74" customFormat="1" ht="11.25" x14ac:dyDescent="0.2">
      <c r="A17" s="72" t="s">
        <v>43</v>
      </c>
      <c r="B17" s="73" t="s">
        <v>112</v>
      </c>
      <c r="D17" s="77">
        <f>'SLOMŠKOVA 9'!G51</f>
        <v>0</v>
      </c>
      <c r="E17" s="86">
        <f>'ČERNELČEVA 13'!G47</f>
        <v>0</v>
      </c>
      <c r="F17" s="76">
        <f>'BIZELJSKA 27'!G48</f>
        <v>0</v>
      </c>
      <c r="G17" s="77">
        <f>'TRG IZGNANCEV 13'!G48</f>
        <v>0</v>
      </c>
      <c r="H17" s="76">
        <f>'MILAVČEVA 23'!G47</f>
        <v>0</v>
      </c>
      <c r="I17" s="78"/>
    </row>
    <row r="18" spans="1:9" s="74" customFormat="1" ht="11.25" x14ac:dyDescent="0.2">
      <c r="A18" s="72" t="s">
        <v>45</v>
      </c>
      <c r="B18" s="73" t="s">
        <v>115</v>
      </c>
      <c r="D18" s="77">
        <f>'SLOMŠKOVA 9'!G57</f>
        <v>0</v>
      </c>
      <c r="E18" s="86">
        <f>'ČERNELČEVA 13'!G53</f>
        <v>0</v>
      </c>
      <c r="F18" s="76">
        <f>'BIZELJSKA 27'!G54</f>
        <v>0</v>
      </c>
      <c r="G18" s="77">
        <f>'TRG IZGNANCEV 13'!G54</f>
        <v>0</v>
      </c>
      <c r="H18" s="76">
        <f>'MILAVČEVA 23'!G53</f>
        <v>0</v>
      </c>
      <c r="I18" s="78"/>
    </row>
    <row r="19" spans="1:9" s="74" customFormat="1" ht="11.25" x14ac:dyDescent="0.2">
      <c r="A19" s="72" t="s">
        <v>193</v>
      </c>
      <c r="B19" s="73" t="s">
        <v>118</v>
      </c>
      <c r="D19" s="77">
        <f>'SLOMŠKOVA 9'!G66</f>
        <v>0</v>
      </c>
      <c r="E19" s="86">
        <f>'ČERNELČEVA 13'!G64</f>
        <v>0</v>
      </c>
      <c r="F19" s="76">
        <f>'BIZELJSKA 27'!G64</f>
        <v>0</v>
      </c>
      <c r="G19" s="77">
        <f>'TRG IZGNANCEV 13'!G62</f>
        <v>0</v>
      </c>
      <c r="H19" s="76">
        <f>'MILAVČEVA 23'!G61</f>
        <v>0</v>
      </c>
      <c r="I19" s="78"/>
    </row>
    <row r="20" spans="1:9" s="74" customFormat="1" ht="11.25" x14ac:dyDescent="0.2">
      <c r="A20" s="72" t="s">
        <v>3</v>
      </c>
      <c r="B20" s="73" t="s">
        <v>132</v>
      </c>
      <c r="D20" s="77">
        <f>'SLOMŠKOVA 9'!G72</f>
        <v>0</v>
      </c>
      <c r="E20" s="86">
        <f>'ČERNELČEVA 13'!G70</f>
        <v>0</v>
      </c>
      <c r="F20" s="76">
        <f>'BIZELJSKA 27'!G70</f>
        <v>0</v>
      </c>
      <c r="G20" s="77">
        <f>'TRG IZGNANCEV 13'!G68</f>
        <v>0</v>
      </c>
      <c r="H20" s="76">
        <f>'MILAVČEVA 23'!G67</f>
        <v>0</v>
      </c>
      <c r="I20" s="78"/>
    </row>
    <row r="21" spans="1:9" s="74" customFormat="1" ht="12" thickBot="1" x14ac:dyDescent="0.25">
      <c r="A21" s="72" t="s">
        <v>47</v>
      </c>
      <c r="B21" s="79" t="s">
        <v>134</v>
      </c>
      <c r="C21" s="80"/>
      <c r="D21" s="81">
        <f>'SLOMŠKOVA 9'!G77</f>
        <v>0</v>
      </c>
      <c r="E21" s="87">
        <f>'ČERNELČEVA 13'!G77</f>
        <v>0</v>
      </c>
      <c r="F21" s="82">
        <f>'BIZELJSKA 27'!G75</f>
        <v>0</v>
      </c>
      <c r="G21" s="81">
        <f>'TRG IZGNANCEV 13'!G75</f>
        <v>0</v>
      </c>
      <c r="H21" s="82">
        <f>'MILAVČEVA 23'!G73</f>
        <v>0</v>
      </c>
      <c r="I21" s="78"/>
    </row>
    <row r="22" spans="1:9" x14ac:dyDescent="0.25">
      <c r="C22" s="83" t="s">
        <v>101</v>
      </c>
      <c r="D22" s="84">
        <f t="shared" ref="D22:H22" si="1">SUM(D17:D21)</f>
        <v>0</v>
      </c>
      <c r="E22" s="85">
        <f t="shared" si="1"/>
        <v>0</v>
      </c>
      <c r="F22" s="85">
        <f t="shared" si="1"/>
        <v>0</v>
      </c>
      <c r="G22" s="84">
        <f t="shared" si="1"/>
        <v>0</v>
      </c>
      <c r="H22" s="85">
        <f t="shared" si="1"/>
        <v>0</v>
      </c>
    </row>
    <row r="23" spans="1:9" x14ac:dyDescent="0.25">
      <c r="C23" s="83"/>
    </row>
    <row r="24" spans="1:9" ht="15.75" thickBot="1" x14ac:dyDescent="0.3">
      <c r="B24" s="68" t="s">
        <v>181</v>
      </c>
      <c r="C24" s="69"/>
      <c r="D24" s="70" t="s">
        <v>214</v>
      </c>
      <c r="E24" s="71" t="s">
        <v>229</v>
      </c>
      <c r="F24" s="71" t="s">
        <v>239</v>
      </c>
      <c r="G24" s="70" t="s">
        <v>443</v>
      </c>
      <c r="H24" s="71" t="s">
        <v>252</v>
      </c>
    </row>
    <row r="25" spans="1:9" s="74" customFormat="1" ht="11.25" x14ac:dyDescent="0.2">
      <c r="A25" s="72" t="s">
        <v>49</v>
      </c>
      <c r="B25" s="73" t="s">
        <v>184</v>
      </c>
      <c r="D25" s="77">
        <f>'SLOMŠKOVA 9'!G93</f>
        <v>0</v>
      </c>
      <c r="E25" s="76">
        <f>'ČERNELČEVA 13'!G93</f>
        <v>0</v>
      </c>
      <c r="F25" s="88">
        <f>'BIZELJSKA 27'!G91</f>
        <v>0</v>
      </c>
      <c r="G25" s="77">
        <f>'TRG IZGNANCEV 13'!G87</f>
        <v>0</v>
      </c>
      <c r="H25" s="88">
        <f>'MILAVČEVA 23'!G89</f>
        <v>0</v>
      </c>
      <c r="I25" s="78"/>
    </row>
    <row r="26" spans="1:9" s="74" customFormat="1" ht="11.25" x14ac:dyDescent="0.2">
      <c r="A26" s="72" t="s">
        <v>4</v>
      </c>
      <c r="B26" s="73" t="s">
        <v>146</v>
      </c>
      <c r="D26" s="77">
        <f>'SLOMŠKOVA 9'!G102</f>
        <v>0</v>
      </c>
      <c r="E26" s="76">
        <f>'ČERNELČEVA 13'!G181</f>
        <v>0</v>
      </c>
      <c r="F26" s="88">
        <f>'BIZELJSKA 27'!G165</f>
        <v>0</v>
      </c>
      <c r="G26" s="77">
        <f>'TRG IZGNANCEV 13'!G104</f>
        <v>0</v>
      </c>
      <c r="H26" s="88">
        <f>'MILAVČEVA 23'!G113</f>
        <v>0</v>
      </c>
      <c r="I26" s="78"/>
    </row>
    <row r="27" spans="1:9" s="74" customFormat="1" ht="11.25" x14ac:dyDescent="0.2">
      <c r="A27" s="72" t="s">
        <v>51</v>
      </c>
      <c r="B27" s="73" t="s">
        <v>152</v>
      </c>
      <c r="D27" s="77">
        <f>'SLOMŠKOVA 9'!G127</f>
        <v>0</v>
      </c>
      <c r="E27" s="76">
        <f>'ČERNELČEVA 13'!G206</f>
        <v>0</v>
      </c>
      <c r="F27" s="88">
        <f>'BIZELJSKA 27'!G190</f>
        <v>0</v>
      </c>
      <c r="G27" s="77">
        <f>'TRG IZGNANCEV 13'!G127</f>
        <v>0</v>
      </c>
      <c r="H27" s="88">
        <f>'MILAVČEVA 23'!G138</f>
        <v>0</v>
      </c>
      <c r="I27" s="78"/>
    </row>
    <row r="28" spans="1:9" s="74" customFormat="1" ht="12" thickBot="1" x14ac:dyDescent="0.25">
      <c r="A28" s="72" t="s">
        <v>53</v>
      </c>
      <c r="B28" s="79" t="s">
        <v>185</v>
      </c>
      <c r="C28" s="89"/>
      <c r="D28" s="81">
        <f>'SLOMŠKOVA 9'!G132</f>
        <v>0</v>
      </c>
      <c r="E28" s="82">
        <f>'ČERNELČEVA 13'!G211</f>
        <v>0</v>
      </c>
      <c r="F28" s="90">
        <f>'BIZELJSKA 27'!G195</f>
        <v>0</v>
      </c>
      <c r="G28" s="81">
        <f>'TRG IZGNANCEV 13'!G132</f>
        <v>0</v>
      </c>
      <c r="H28" s="90">
        <f>'MILAVČEVA 23'!G143</f>
        <v>0</v>
      </c>
      <c r="I28" s="78"/>
    </row>
    <row r="29" spans="1:9" x14ac:dyDescent="0.25">
      <c r="C29" s="83" t="s">
        <v>101</v>
      </c>
      <c r="D29" s="84">
        <f t="shared" ref="D29:H29" si="2">SUM(D25:D28)</f>
        <v>0</v>
      </c>
      <c r="E29" s="85">
        <f t="shared" si="2"/>
        <v>0</v>
      </c>
      <c r="F29" s="85">
        <f t="shared" si="2"/>
        <v>0</v>
      </c>
      <c r="G29" s="84">
        <f t="shared" si="2"/>
        <v>0</v>
      </c>
      <c r="H29" s="85">
        <f t="shared" si="2"/>
        <v>0</v>
      </c>
    </row>
    <row r="31" spans="1:9" ht="15.75" thickBot="1" x14ac:dyDescent="0.3">
      <c r="B31" s="68" t="s">
        <v>211</v>
      </c>
      <c r="C31" s="69"/>
      <c r="D31" s="70" t="s">
        <v>214</v>
      </c>
      <c r="E31" s="71" t="s">
        <v>229</v>
      </c>
      <c r="F31" s="71" t="s">
        <v>239</v>
      </c>
      <c r="G31" s="70" t="s">
        <v>443</v>
      </c>
      <c r="H31" s="71" t="s">
        <v>252</v>
      </c>
    </row>
    <row r="32" spans="1:9" s="74" customFormat="1" ht="57.75" customHeight="1" x14ac:dyDescent="0.2">
      <c r="A32" s="72"/>
      <c r="B32" s="91" t="s">
        <v>442</v>
      </c>
      <c r="C32" s="92"/>
      <c r="D32" s="77"/>
      <c r="E32" s="76"/>
      <c r="F32" s="88"/>
      <c r="G32" s="77"/>
      <c r="H32" s="88"/>
      <c r="I32" s="78"/>
    </row>
    <row r="33" spans="1:8" x14ac:dyDescent="0.25">
      <c r="C33" s="83" t="s">
        <v>101</v>
      </c>
      <c r="D33" s="84">
        <f>+(D14+D22++D29)*0.1</f>
        <v>0</v>
      </c>
      <c r="E33" s="85">
        <f>+(E14+E22+E29)*0.1</f>
        <v>0</v>
      </c>
      <c r="F33" s="85">
        <f>+(F14+F22+F29)*0.1</f>
        <v>0</v>
      </c>
      <c r="G33" s="84">
        <f>+(G14+G22+G29)*0.1</f>
        <v>0</v>
      </c>
      <c r="H33" s="85">
        <f>+(H14+H22+H29)*0.1</f>
        <v>0</v>
      </c>
    </row>
    <row r="34" spans="1:8" ht="15.75" thickBot="1" x14ac:dyDescent="0.3"/>
    <row r="35" spans="1:8" ht="15.75" thickBot="1" x14ac:dyDescent="0.3">
      <c r="B35" s="93" t="s">
        <v>186</v>
      </c>
      <c r="C35" s="94"/>
      <c r="D35" s="95">
        <f>D14+D22+D29+D33</f>
        <v>0</v>
      </c>
      <c r="E35" s="96">
        <f>E14+E22+E29+E33</f>
        <v>0</v>
      </c>
      <c r="F35" s="96">
        <f>F14+F22+F29+F33</f>
        <v>0</v>
      </c>
      <c r="G35" s="95">
        <f>G14+G22+G29+G33</f>
        <v>0</v>
      </c>
      <c r="H35" s="97">
        <f>H14+H22+H29+H33</f>
        <v>0</v>
      </c>
    </row>
    <row r="36" spans="1:8" x14ac:dyDescent="0.25">
      <c r="B36" s="98"/>
    </row>
    <row r="37" spans="1:8" x14ac:dyDescent="0.25">
      <c r="B37" s="98"/>
    </row>
    <row r="38" spans="1:8" ht="15.75" thickBot="1" x14ac:dyDescent="0.3"/>
    <row r="39" spans="1:8" s="106" customFormat="1" ht="18.75" x14ac:dyDescent="0.3">
      <c r="A39" s="63"/>
      <c r="B39" s="99" t="s">
        <v>190</v>
      </c>
      <c r="C39" s="100"/>
      <c r="D39" s="101"/>
      <c r="E39" s="102">
        <f>D35+E35+F35+G35+H35</f>
        <v>0</v>
      </c>
      <c r="F39" s="103"/>
      <c r="G39" s="104"/>
      <c r="H39" s="105"/>
    </row>
    <row r="40" spans="1:8" s="106" customFormat="1" ht="18.75" x14ac:dyDescent="0.3">
      <c r="A40" s="63"/>
      <c r="B40" s="107" t="s">
        <v>444</v>
      </c>
      <c r="D40" s="119">
        <v>0</v>
      </c>
      <c r="E40" s="104">
        <f>+E39*D40</f>
        <v>0</v>
      </c>
      <c r="F40" s="108"/>
      <c r="G40" s="104"/>
      <c r="H40" s="105"/>
    </row>
    <row r="41" spans="1:8" s="106" customFormat="1" ht="18.75" x14ac:dyDescent="0.3">
      <c r="A41" s="63"/>
      <c r="B41" s="107" t="s">
        <v>445</v>
      </c>
      <c r="D41" s="109"/>
      <c r="E41" s="104">
        <f>+E39+E40</f>
        <v>0</v>
      </c>
      <c r="F41" s="108"/>
      <c r="G41" s="104"/>
      <c r="H41" s="105"/>
    </row>
    <row r="42" spans="1:8" s="74" customFormat="1" ht="18.75" x14ac:dyDescent="0.3">
      <c r="A42" s="72"/>
      <c r="B42" s="110" t="s">
        <v>446</v>
      </c>
      <c r="D42" s="111"/>
      <c r="E42" s="104">
        <f>+E41*0.095</f>
        <v>0</v>
      </c>
      <c r="F42" s="112"/>
      <c r="G42" s="88"/>
      <c r="H42" s="113"/>
    </row>
    <row r="43" spans="1:8" s="106" customFormat="1" ht="19.5" thickBot="1" x14ac:dyDescent="0.35">
      <c r="A43" s="63"/>
      <c r="B43" s="114" t="s">
        <v>191</v>
      </c>
      <c r="C43" s="115"/>
      <c r="D43" s="116"/>
      <c r="E43" s="117">
        <f>+E41+E42</f>
        <v>0</v>
      </c>
      <c r="F43" s="118"/>
      <c r="G43" s="104"/>
      <c r="H43" s="105"/>
    </row>
  </sheetData>
  <sheetProtection algorithmName="SHA-512" hashValue="TgGWgEGOPPeL3fS9xSFbKMuBP1Z1JkEW4zZsXyYDG+sZhUH7Nra0DjwJGov5f0FGDzGAk68BczTI5nNmABVLDg==" saltValue="zELnc9N+hF7bwpjUwOnSRg==" spinCount="100000" sheet="1" objects="1" scenarios="1"/>
  <mergeCells count="1">
    <mergeCell ref="B32:C3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A4D34-1468-1440-A31E-633EE631C86B}">
  <dimension ref="A1:G138"/>
  <sheetViews>
    <sheetView view="pageBreakPreview" zoomScaleNormal="100" zoomScaleSheetLayoutView="100" workbookViewId="0">
      <selection activeCell="F6" sqref="F6"/>
    </sheetView>
  </sheetViews>
  <sheetFormatPr defaultColWidth="8.85546875" defaultRowHeight="15" x14ac:dyDescent="0.25"/>
  <cols>
    <col min="1" max="1" width="7" style="4" customWidth="1"/>
    <col min="2" max="2" width="38" style="1" customWidth="1"/>
    <col min="3" max="3" width="8.85546875" style="24"/>
    <col min="4" max="4" width="8.7109375" style="3" customWidth="1"/>
    <col min="5" max="5" width="0.140625" style="2" hidden="1" customWidth="1"/>
    <col min="6" max="6" width="13.7109375" style="3" customWidth="1"/>
    <col min="7" max="7" width="12.28515625" style="29" customWidth="1"/>
  </cols>
  <sheetData>
    <row r="1" spans="1:7" x14ac:dyDescent="0.25">
      <c r="A1" s="7"/>
      <c r="B1" s="8"/>
      <c r="C1" s="21"/>
      <c r="D1" s="9"/>
      <c r="E1" s="10"/>
      <c r="F1" s="9"/>
      <c r="G1" s="26"/>
    </row>
    <row r="2" spans="1:7" x14ac:dyDescent="0.25">
      <c r="A2" s="54" t="s">
        <v>215</v>
      </c>
      <c r="B2" s="54"/>
      <c r="C2" s="54"/>
      <c r="D2" s="54"/>
      <c r="E2" s="54"/>
      <c r="F2" s="54"/>
      <c r="G2" s="54"/>
    </row>
    <row r="3" spans="1:7" x14ac:dyDescent="0.25">
      <c r="A3" s="7"/>
      <c r="B3" s="8"/>
      <c r="C3" s="21"/>
      <c r="D3" s="9"/>
      <c r="E3" s="10"/>
      <c r="F3" s="9"/>
      <c r="G3" s="26"/>
    </row>
    <row r="4" spans="1:7" s="5" customFormat="1" ht="18" customHeight="1" x14ac:dyDescent="0.25">
      <c r="A4" s="31" t="s">
        <v>122</v>
      </c>
      <c r="B4" s="55" t="s">
        <v>123</v>
      </c>
      <c r="C4" s="55"/>
      <c r="D4" s="55"/>
      <c r="E4" s="55"/>
      <c r="F4" s="55"/>
      <c r="G4" s="55"/>
    </row>
    <row r="5" spans="1:7" s="18" customFormat="1" ht="20.100000000000001" customHeight="1" x14ac:dyDescent="0.25">
      <c r="A5" s="19"/>
      <c r="B5" s="22" t="s">
        <v>97</v>
      </c>
      <c r="C5" s="22" t="s">
        <v>98</v>
      </c>
      <c r="D5" s="22" t="s">
        <v>99</v>
      </c>
      <c r="E5" s="20"/>
      <c r="F5" s="22" t="s">
        <v>100</v>
      </c>
      <c r="G5" s="22" t="s">
        <v>101</v>
      </c>
    </row>
    <row r="6" spans="1:7" ht="27" customHeight="1" x14ac:dyDescent="0.25">
      <c r="A6" s="11" t="s">
        <v>124</v>
      </c>
      <c r="B6" s="8" t="s">
        <v>127</v>
      </c>
      <c r="C6" s="21" t="s">
        <v>6</v>
      </c>
      <c r="D6" s="9">
        <v>1</v>
      </c>
      <c r="E6" s="10">
        <v>8.5</v>
      </c>
      <c r="F6" s="120"/>
      <c r="G6" s="26">
        <f>D6*F6</f>
        <v>0</v>
      </c>
    </row>
    <row r="7" spans="1:7" ht="30.95" customHeight="1" x14ac:dyDescent="0.25">
      <c r="A7" s="11" t="s">
        <v>125</v>
      </c>
      <c r="B7" s="39" t="s">
        <v>128</v>
      </c>
      <c r="C7" s="21" t="s">
        <v>6</v>
      </c>
      <c r="D7" s="9">
        <v>1</v>
      </c>
      <c r="E7" s="10">
        <v>1.8</v>
      </c>
      <c r="F7" s="120"/>
      <c r="G7" s="26">
        <f>+D7*F7</f>
        <v>0</v>
      </c>
    </row>
    <row r="8" spans="1:7" ht="28.5" x14ac:dyDescent="0.25">
      <c r="A8" s="12" t="s">
        <v>126</v>
      </c>
      <c r="B8" s="39" t="s">
        <v>129</v>
      </c>
      <c r="C8" s="23" t="s">
        <v>6</v>
      </c>
      <c r="D8" s="13">
        <v>1</v>
      </c>
      <c r="E8" s="14">
        <v>45</v>
      </c>
      <c r="F8" s="121"/>
      <c r="G8" s="27">
        <f t="shared" ref="G8" si="0">D8*F8</f>
        <v>0</v>
      </c>
    </row>
    <row r="9" spans="1:7" x14ac:dyDescent="0.25">
      <c r="A9" s="53"/>
      <c r="B9" s="53"/>
      <c r="C9" s="53"/>
      <c r="D9" s="53"/>
      <c r="E9" s="53"/>
      <c r="F9" s="25" t="s">
        <v>101</v>
      </c>
      <c r="G9" s="28">
        <f>SUM(G6:G8)</f>
        <v>0</v>
      </c>
    </row>
    <row r="10" spans="1:7" s="5" customFormat="1" ht="18" customHeight="1" x14ac:dyDescent="0.25">
      <c r="A10" s="31" t="s">
        <v>0</v>
      </c>
      <c r="B10" s="55" t="s">
        <v>56</v>
      </c>
      <c r="C10" s="55"/>
      <c r="D10" s="55"/>
      <c r="E10" s="55"/>
      <c r="F10" s="55"/>
      <c r="G10" s="55"/>
    </row>
    <row r="11" spans="1:7" s="18" customFormat="1" ht="20.100000000000001" customHeight="1" x14ac:dyDescent="0.25">
      <c r="A11" s="19"/>
      <c r="B11" s="22" t="s">
        <v>97</v>
      </c>
      <c r="C11" s="22" t="s">
        <v>98</v>
      </c>
      <c r="D11" s="22" t="s">
        <v>99</v>
      </c>
      <c r="E11" s="20"/>
      <c r="F11" s="22" t="s">
        <v>100</v>
      </c>
      <c r="G11" s="22" t="s">
        <v>101</v>
      </c>
    </row>
    <row r="12" spans="1:7" ht="57.95" customHeight="1" x14ac:dyDescent="0.25">
      <c r="A12" s="11" t="s">
        <v>28</v>
      </c>
      <c r="B12" s="42" t="s">
        <v>256</v>
      </c>
      <c r="C12" s="21" t="s">
        <v>5</v>
      </c>
      <c r="D12" s="9">
        <v>22.5</v>
      </c>
      <c r="E12" s="10">
        <v>8.5</v>
      </c>
      <c r="F12" s="120"/>
      <c r="G12" s="26">
        <f>+D12*F12</f>
        <v>0</v>
      </c>
    </row>
    <row r="13" spans="1:7" ht="59.1" customHeight="1" x14ac:dyDescent="0.25">
      <c r="A13" s="11" t="s">
        <v>29</v>
      </c>
      <c r="B13" s="39" t="s">
        <v>257</v>
      </c>
      <c r="C13" s="21" t="s">
        <v>5</v>
      </c>
      <c r="D13" s="9">
        <v>32.5</v>
      </c>
      <c r="E13" s="10">
        <v>1.8</v>
      </c>
      <c r="F13" s="120"/>
      <c r="G13" s="26">
        <f t="shared" ref="G13:G22" si="1">D13*F13</f>
        <v>0</v>
      </c>
    </row>
    <row r="14" spans="1:7" ht="60" customHeight="1" x14ac:dyDescent="0.25">
      <c r="A14" s="11" t="s">
        <v>30</v>
      </c>
      <c r="B14" s="39" t="s">
        <v>145</v>
      </c>
      <c r="C14" s="21" t="s">
        <v>5</v>
      </c>
      <c r="D14" s="9">
        <v>4.5</v>
      </c>
      <c r="E14" s="10">
        <v>1.8</v>
      </c>
      <c r="F14" s="120"/>
      <c r="G14" s="26">
        <f t="shared" si="1"/>
        <v>0</v>
      </c>
    </row>
    <row r="15" spans="1:7" ht="30" customHeight="1" x14ac:dyDescent="0.25">
      <c r="A15" s="11" t="s">
        <v>31</v>
      </c>
      <c r="B15" s="39" t="s">
        <v>216</v>
      </c>
      <c r="C15" s="21" t="s">
        <v>6</v>
      </c>
      <c r="D15" s="9">
        <v>1</v>
      </c>
      <c r="E15" s="10">
        <v>120</v>
      </c>
      <c r="F15" s="120"/>
      <c r="G15" s="26">
        <f t="shared" si="1"/>
        <v>0</v>
      </c>
    </row>
    <row r="16" spans="1:7" ht="28.5" x14ac:dyDescent="0.25">
      <c r="A16" s="11" t="s">
        <v>32</v>
      </c>
      <c r="B16" s="8" t="s">
        <v>212</v>
      </c>
      <c r="C16" s="21" t="s">
        <v>6</v>
      </c>
      <c r="D16" s="9">
        <v>3</v>
      </c>
      <c r="E16" s="10">
        <v>6.8</v>
      </c>
      <c r="F16" s="120"/>
      <c r="G16" s="26">
        <f t="shared" si="1"/>
        <v>0</v>
      </c>
    </row>
    <row r="17" spans="1:7" ht="30" customHeight="1" x14ac:dyDescent="0.25">
      <c r="A17" s="11" t="s">
        <v>33</v>
      </c>
      <c r="B17" s="8" t="s">
        <v>217</v>
      </c>
      <c r="C17" s="21" t="s">
        <v>6</v>
      </c>
      <c r="D17" s="9">
        <v>1</v>
      </c>
      <c r="E17" s="10">
        <v>1.35</v>
      </c>
      <c r="F17" s="120"/>
      <c r="G17" s="26">
        <f t="shared" si="1"/>
        <v>0</v>
      </c>
    </row>
    <row r="18" spans="1:7" ht="42.75" x14ac:dyDescent="0.25">
      <c r="A18" s="11" t="s">
        <v>34</v>
      </c>
      <c r="B18" s="8" t="s">
        <v>59</v>
      </c>
      <c r="C18" s="21" t="s">
        <v>5</v>
      </c>
      <c r="D18" s="9">
        <v>4.5</v>
      </c>
      <c r="E18" s="10">
        <v>136</v>
      </c>
      <c r="F18" s="120"/>
      <c r="G18" s="26">
        <f t="shared" si="1"/>
        <v>0</v>
      </c>
    </row>
    <row r="19" spans="1:7" ht="28.5" x14ac:dyDescent="0.25">
      <c r="A19" s="11" t="s">
        <v>35</v>
      </c>
      <c r="B19" s="8" t="s">
        <v>151</v>
      </c>
      <c r="C19" s="21" t="s">
        <v>6</v>
      </c>
      <c r="D19" s="9">
        <v>1</v>
      </c>
      <c r="E19" s="10">
        <v>5</v>
      </c>
      <c r="F19" s="120"/>
      <c r="G19" s="26">
        <f t="shared" si="1"/>
        <v>0</v>
      </c>
    </row>
    <row r="20" spans="1:7" ht="28.5" x14ac:dyDescent="0.25">
      <c r="A20" s="11" t="s">
        <v>36</v>
      </c>
      <c r="B20" s="8" t="s">
        <v>153</v>
      </c>
      <c r="C20" s="21" t="s">
        <v>6</v>
      </c>
      <c r="D20" s="9">
        <v>1</v>
      </c>
      <c r="E20" s="10">
        <v>245</v>
      </c>
      <c r="F20" s="120"/>
      <c r="G20" s="26">
        <f t="shared" si="1"/>
        <v>0</v>
      </c>
    </row>
    <row r="21" spans="1:7" ht="28.5" x14ac:dyDescent="0.25">
      <c r="A21" s="11" t="s">
        <v>37</v>
      </c>
      <c r="B21" s="8" t="s">
        <v>61</v>
      </c>
      <c r="C21" s="21" t="s">
        <v>105</v>
      </c>
      <c r="D21" s="9">
        <v>150</v>
      </c>
      <c r="E21" s="10">
        <v>8.5</v>
      </c>
      <c r="F21" s="120"/>
      <c r="G21" s="26">
        <f t="shared" si="1"/>
        <v>0</v>
      </c>
    </row>
    <row r="22" spans="1:7" ht="28.5" x14ac:dyDescent="0.25">
      <c r="A22" s="12" t="s">
        <v>38</v>
      </c>
      <c r="B22" s="40" t="s">
        <v>103</v>
      </c>
      <c r="C22" s="23" t="s">
        <v>105</v>
      </c>
      <c r="D22" s="13">
        <v>60</v>
      </c>
      <c r="E22" s="14">
        <v>45</v>
      </c>
      <c r="F22" s="121"/>
      <c r="G22" s="27">
        <f t="shared" si="1"/>
        <v>0</v>
      </c>
    </row>
    <row r="23" spans="1:7" x14ac:dyDescent="0.25">
      <c r="A23" s="53"/>
      <c r="B23" s="53"/>
      <c r="C23" s="53"/>
      <c r="D23" s="53"/>
      <c r="E23" s="53"/>
      <c r="F23" s="25" t="s">
        <v>101</v>
      </c>
      <c r="G23" s="28">
        <f>SUM(G12:G22)</f>
        <v>0</v>
      </c>
    </row>
    <row r="24" spans="1:7" x14ac:dyDescent="0.25">
      <c r="A24" s="15"/>
      <c r="B24" s="8"/>
      <c r="C24" s="21"/>
      <c r="D24" s="9"/>
      <c r="E24" s="10"/>
      <c r="F24" s="9"/>
      <c r="G24" s="26"/>
    </row>
    <row r="25" spans="1:7" s="5" customFormat="1" ht="18" customHeight="1" x14ac:dyDescent="0.25">
      <c r="A25" s="31" t="s">
        <v>1</v>
      </c>
      <c r="B25" s="55" t="s">
        <v>102</v>
      </c>
      <c r="C25" s="55"/>
      <c r="D25" s="55"/>
      <c r="E25" s="55"/>
      <c r="F25" s="55"/>
      <c r="G25" s="55"/>
    </row>
    <row r="26" spans="1:7" s="18" customFormat="1" ht="20.100000000000001" customHeight="1" x14ac:dyDescent="0.25">
      <c r="A26" s="19"/>
      <c r="B26" s="22" t="s">
        <v>97</v>
      </c>
      <c r="C26" s="22" t="s">
        <v>98</v>
      </c>
      <c r="D26" s="22" t="s">
        <v>99</v>
      </c>
      <c r="E26" s="20"/>
      <c r="F26" s="22" t="s">
        <v>100</v>
      </c>
      <c r="G26" s="22" t="s">
        <v>101</v>
      </c>
    </row>
    <row r="27" spans="1:7" ht="45.75" customHeight="1" x14ac:dyDescent="0.25">
      <c r="A27" s="11" t="s">
        <v>8</v>
      </c>
      <c r="B27" s="8" t="s">
        <v>205</v>
      </c>
      <c r="C27" s="21" t="s">
        <v>5</v>
      </c>
      <c r="D27" s="9">
        <v>22.5</v>
      </c>
      <c r="E27" s="10">
        <v>8.5</v>
      </c>
      <c r="F27" s="120"/>
      <c r="G27" s="26">
        <f>D27*F27</f>
        <v>0</v>
      </c>
    </row>
    <row r="28" spans="1:7" ht="42.75" x14ac:dyDescent="0.25">
      <c r="A28" s="11" t="s">
        <v>9</v>
      </c>
      <c r="B28" s="39" t="s">
        <v>258</v>
      </c>
      <c r="C28" s="21" t="s">
        <v>105</v>
      </c>
      <c r="D28" s="9">
        <v>210</v>
      </c>
      <c r="E28" s="10">
        <v>1.8</v>
      </c>
      <c r="F28" s="120"/>
      <c r="G28" s="26">
        <f t="shared" ref="G28:G33" si="2">D28*F28</f>
        <v>0</v>
      </c>
    </row>
    <row r="29" spans="1:7" ht="18" customHeight="1" x14ac:dyDescent="0.25">
      <c r="A29" s="11" t="s">
        <v>10</v>
      </c>
      <c r="B29" s="39" t="s">
        <v>106</v>
      </c>
      <c r="C29" s="21" t="s">
        <v>6</v>
      </c>
      <c r="D29" s="9">
        <v>1</v>
      </c>
      <c r="E29" s="10">
        <v>120</v>
      </c>
      <c r="F29" s="120"/>
      <c r="G29" s="26">
        <f t="shared" si="2"/>
        <v>0</v>
      </c>
    </row>
    <row r="30" spans="1:7" ht="28.5" x14ac:dyDescent="0.25">
      <c r="A30" s="11" t="s">
        <v>11</v>
      </c>
      <c r="B30" s="8" t="s">
        <v>107</v>
      </c>
      <c r="C30" s="21" t="s">
        <v>5</v>
      </c>
      <c r="D30" s="9">
        <v>6.5</v>
      </c>
      <c r="E30" s="10">
        <v>6.8</v>
      </c>
      <c r="F30" s="120"/>
      <c r="G30" s="26">
        <f t="shared" si="2"/>
        <v>0</v>
      </c>
    </row>
    <row r="31" spans="1:7" ht="60.75" customHeight="1" x14ac:dyDescent="0.25">
      <c r="A31" s="11" t="s">
        <v>12</v>
      </c>
      <c r="B31" s="8" t="s">
        <v>224</v>
      </c>
      <c r="C31" s="21" t="s">
        <v>5</v>
      </c>
      <c r="D31" s="9">
        <v>6.5</v>
      </c>
      <c r="E31" s="10">
        <v>1.35</v>
      </c>
      <c r="F31" s="120"/>
      <c r="G31" s="26">
        <f t="shared" si="2"/>
        <v>0</v>
      </c>
    </row>
    <row r="32" spans="1:7" ht="57" x14ac:dyDescent="0.25">
      <c r="A32" s="11" t="s">
        <v>39</v>
      </c>
      <c r="B32" s="8" t="s">
        <v>259</v>
      </c>
      <c r="C32" s="21" t="s">
        <v>6</v>
      </c>
      <c r="D32" s="9">
        <v>1</v>
      </c>
      <c r="E32" s="10">
        <v>5</v>
      </c>
      <c r="F32" s="120"/>
      <c r="G32" s="26">
        <f t="shared" si="2"/>
        <v>0</v>
      </c>
    </row>
    <row r="33" spans="1:7" ht="71.25" x14ac:dyDescent="0.25">
      <c r="A33" s="12" t="s">
        <v>40</v>
      </c>
      <c r="B33" s="39" t="s">
        <v>210</v>
      </c>
      <c r="C33" s="23" t="s">
        <v>6</v>
      </c>
      <c r="D33" s="13">
        <v>1</v>
      </c>
      <c r="E33" s="14">
        <v>45</v>
      </c>
      <c r="F33" s="121"/>
      <c r="G33" s="27">
        <f t="shared" si="2"/>
        <v>0</v>
      </c>
    </row>
    <row r="34" spans="1:7" x14ac:dyDescent="0.25">
      <c r="A34" s="53"/>
      <c r="B34" s="53"/>
      <c r="C34" s="53"/>
      <c r="D34" s="53"/>
      <c r="E34" s="53"/>
      <c r="F34" s="25" t="s">
        <v>101</v>
      </c>
      <c r="G34" s="28">
        <f>SUM(G27:G33)</f>
        <v>0</v>
      </c>
    </row>
    <row r="35" spans="1:7" x14ac:dyDescent="0.25">
      <c r="A35" s="16"/>
      <c r="B35" s="17"/>
      <c r="C35" s="21"/>
      <c r="D35" s="9"/>
      <c r="E35" s="10"/>
      <c r="F35" s="9"/>
      <c r="G35" s="26"/>
    </row>
    <row r="36" spans="1:7" s="5" customFormat="1" ht="18" customHeight="1" x14ac:dyDescent="0.25">
      <c r="A36" s="31" t="s">
        <v>2</v>
      </c>
      <c r="B36" s="55" t="s">
        <v>109</v>
      </c>
      <c r="C36" s="55"/>
      <c r="D36" s="55"/>
      <c r="E36" s="55"/>
      <c r="F36" s="55"/>
      <c r="G36" s="55"/>
    </row>
    <row r="37" spans="1:7" s="18" customFormat="1" ht="20.100000000000001" customHeight="1" x14ac:dyDescent="0.25">
      <c r="A37" s="19"/>
      <c r="B37" s="22" t="s">
        <v>97</v>
      </c>
      <c r="C37" s="22" t="s">
        <v>98</v>
      </c>
      <c r="D37" s="22" t="s">
        <v>99</v>
      </c>
      <c r="E37" s="20"/>
      <c r="F37" s="22" t="s">
        <v>100</v>
      </c>
      <c r="G37" s="22" t="s">
        <v>101</v>
      </c>
    </row>
    <row r="38" spans="1:7" ht="33" customHeight="1" x14ac:dyDescent="0.25">
      <c r="A38" s="11" t="s">
        <v>41</v>
      </c>
      <c r="B38" s="8" t="s">
        <v>199</v>
      </c>
      <c r="C38" s="21" t="s">
        <v>6</v>
      </c>
      <c r="D38" s="9">
        <v>1</v>
      </c>
      <c r="E38" s="10">
        <v>8.5</v>
      </c>
      <c r="F38" s="120"/>
      <c r="G38" s="26">
        <f>D38*F38</f>
        <v>0</v>
      </c>
    </row>
    <row r="39" spans="1:7" ht="28.5" x14ac:dyDescent="0.25">
      <c r="A39" s="12" t="s">
        <v>42</v>
      </c>
      <c r="B39" s="41" t="s">
        <v>200</v>
      </c>
      <c r="C39" s="23" t="s">
        <v>6</v>
      </c>
      <c r="D39" s="13">
        <v>1</v>
      </c>
      <c r="E39" s="10">
        <v>45</v>
      </c>
      <c r="F39" s="121"/>
      <c r="G39" s="27">
        <f t="shared" ref="G39" si="3">D39*F39</f>
        <v>0</v>
      </c>
    </row>
    <row r="40" spans="1:7" x14ac:dyDescent="0.25">
      <c r="A40" s="56"/>
      <c r="B40" s="56"/>
      <c r="C40" s="56"/>
      <c r="D40" s="56"/>
      <c r="E40" s="56"/>
      <c r="F40" s="25" t="s">
        <v>101</v>
      </c>
      <c r="G40" s="28">
        <f>SUM(G38:G39)</f>
        <v>0</v>
      </c>
    </row>
    <row r="41" spans="1:7" ht="15.75" thickBot="1" x14ac:dyDescent="0.3">
      <c r="A41" s="30"/>
      <c r="B41" s="30"/>
      <c r="C41" s="30"/>
      <c r="D41" s="30"/>
      <c r="E41" s="30"/>
      <c r="F41" s="25"/>
      <c r="G41" s="28"/>
    </row>
    <row r="42" spans="1:7" ht="15.75" thickBot="1" x14ac:dyDescent="0.3">
      <c r="A42" s="57" t="s">
        <v>178</v>
      </c>
      <c r="B42" s="58"/>
      <c r="C42" s="58"/>
      <c r="D42" s="58"/>
      <c r="E42" s="58"/>
      <c r="F42" s="32" t="s">
        <v>101</v>
      </c>
      <c r="G42" s="33">
        <f>G9+G23+G34+G40</f>
        <v>0</v>
      </c>
    </row>
    <row r="43" spans="1:7" x14ac:dyDescent="0.25">
      <c r="A43" s="30"/>
      <c r="B43" s="30"/>
      <c r="C43" s="30"/>
      <c r="D43" s="30"/>
      <c r="E43" s="30"/>
      <c r="F43" s="25"/>
      <c r="G43" s="28"/>
    </row>
    <row r="44" spans="1:7" x14ac:dyDescent="0.25">
      <c r="A44" s="30"/>
      <c r="B44" s="30"/>
      <c r="C44" s="30"/>
      <c r="D44" s="30"/>
      <c r="E44" s="30"/>
      <c r="F44" s="25"/>
      <c r="G44" s="28"/>
    </row>
    <row r="45" spans="1:7" s="5" customFormat="1" ht="18" customHeight="1" x14ac:dyDescent="0.25">
      <c r="A45" s="31" t="s">
        <v>43</v>
      </c>
      <c r="B45" s="55" t="s">
        <v>112</v>
      </c>
      <c r="C45" s="55"/>
      <c r="D45" s="55"/>
      <c r="E45" s="55"/>
      <c r="F45" s="55"/>
      <c r="G45" s="55"/>
    </row>
    <row r="46" spans="1:7" s="18" customFormat="1" ht="20.100000000000001" customHeight="1" x14ac:dyDescent="0.25">
      <c r="A46" s="19"/>
      <c r="B46" s="22" t="s">
        <v>97</v>
      </c>
      <c r="C46" s="22" t="s">
        <v>98</v>
      </c>
      <c r="D46" s="22" t="s">
        <v>99</v>
      </c>
      <c r="E46" s="20"/>
      <c r="F46" s="22" t="s">
        <v>100</v>
      </c>
      <c r="G46" s="22" t="s">
        <v>101</v>
      </c>
    </row>
    <row r="47" spans="1:7" ht="56.1" customHeight="1" x14ac:dyDescent="0.25">
      <c r="A47" s="11" t="s">
        <v>44</v>
      </c>
      <c r="B47" s="8" t="s">
        <v>274</v>
      </c>
      <c r="C47" s="21" t="s">
        <v>5</v>
      </c>
      <c r="D47" s="9">
        <v>32.5</v>
      </c>
      <c r="E47" s="10">
        <v>8.5</v>
      </c>
      <c r="F47" s="120"/>
      <c r="G47" s="26">
        <f>D47*F47</f>
        <v>0</v>
      </c>
    </row>
    <row r="48" spans="1:7" ht="30" customHeight="1" x14ac:dyDescent="0.25">
      <c r="A48" s="11" t="s">
        <v>13</v>
      </c>
      <c r="B48" s="8" t="s">
        <v>262</v>
      </c>
      <c r="C48" s="21" t="s">
        <v>5</v>
      </c>
      <c r="D48" s="9">
        <v>32.5</v>
      </c>
      <c r="E48" s="10">
        <v>8.5</v>
      </c>
      <c r="F48" s="120"/>
      <c r="G48" s="26">
        <f>D48*F48</f>
        <v>0</v>
      </c>
    </row>
    <row r="49" spans="1:7" ht="42.75" x14ac:dyDescent="0.25">
      <c r="A49" s="11" t="s">
        <v>14</v>
      </c>
      <c r="B49" s="39" t="s">
        <v>113</v>
      </c>
      <c r="C49" s="21" t="s">
        <v>5</v>
      </c>
      <c r="D49" s="9">
        <v>32.5</v>
      </c>
      <c r="E49" s="10">
        <v>1.8</v>
      </c>
      <c r="F49" s="120"/>
      <c r="G49" s="26">
        <f t="shared" ref="G49:G50" si="4">D49*F49</f>
        <v>0</v>
      </c>
    </row>
    <row r="50" spans="1:7" ht="42.75" x14ac:dyDescent="0.25">
      <c r="A50" s="12" t="s">
        <v>261</v>
      </c>
      <c r="B50" s="39" t="s">
        <v>114</v>
      </c>
      <c r="C50" s="23" t="s">
        <v>105</v>
      </c>
      <c r="D50" s="13">
        <v>43</v>
      </c>
      <c r="E50" s="14">
        <v>45</v>
      </c>
      <c r="F50" s="121"/>
      <c r="G50" s="27">
        <f t="shared" si="4"/>
        <v>0</v>
      </c>
    </row>
    <row r="51" spans="1:7" x14ac:dyDescent="0.25">
      <c r="A51" s="53"/>
      <c r="B51" s="53"/>
      <c r="C51" s="53"/>
      <c r="D51" s="53"/>
      <c r="E51" s="53"/>
      <c r="F51" s="25" t="s">
        <v>101</v>
      </c>
      <c r="G51" s="28">
        <f>SUM(G47:G50)</f>
        <v>0</v>
      </c>
    </row>
    <row r="52" spans="1:7" x14ac:dyDescent="0.25">
      <c r="A52" s="30"/>
      <c r="B52" s="30"/>
      <c r="C52" s="30"/>
      <c r="D52" s="30"/>
      <c r="E52" s="30"/>
      <c r="F52" s="25"/>
      <c r="G52" s="28"/>
    </row>
    <row r="53" spans="1:7" s="5" customFormat="1" ht="18" customHeight="1" x14ac:dyDescent="0.25">
      <c r="A53" s="31" t="s">
        <v>45</v>
      </c>
      <c r="B53" s="55" t="s">
        <v>115</v>
      </c>
      <c r="C53" s="55"/>
      <c r="D53" s="55"/>
      <c r="E53" s="55"/>
      <c r="F53" s="55"/>
      <c r="G53" s="55"/>
    </row>
    <row r="54" spans="1:7" s="18" customFormat="1" ht="20.100000000000001" customHeight="1" x14ac:dyDescent="0.25">
      <c r="A54" s="19"/>
      <c r="B54" s="22" t="s">
        <v>97</v>
      </c>
      <c r="C54" s="22" t="s">
        <v>98</v>
      </c>
      <c r="D54" s="22" t="s">
        <v>99</v>
      </c>
      <c r="E54" s="20"/>
      <c r="F54" s="22" t="s">
        <v>100</v>
      </c>
      <c r="G54" s="22" t="s">
        <v>101</v>
      </c>
    </row>
    <row r="55" spans="1:7" ht="59.25" customHeight="1" x14ac:dyDescent="0.25">
      <c r="A55" s="11" t="s">
        <v>15</v>
      </c>
      <c r="B55" s="8" t="s">
        <v>263</v>
      </c>
      <c r="C55" s="21" t="s">
        <v>5</v>
      </c>
      <c r="D55" s="9">
        <v>27.5</v>
      </c>
      <c r="E55" s="10">
        <v>8.5</v>
      </c>
      <c r="F55" s="120"/>
      <c r="G55" s="26">
        <f>D55*F55</f>
        <v>0</v>
      </c>
    </row>
    <row r="56" spans="1:7" ht="71.25" x14ac:dyDescent="0.25">
      <c r="A56" s="12" t="s">
        <v>16</v>
      </c>
      <c r="B56" s="39" t="s">
        <v>264</v>
      </c>
      <c r="C56" s="23" t="s">
        <v>5</v>
      </c>
      <c r="D56" s="13">
        <v>8.5</v>
      </c>
      <c r="E56" s="14">
        <v>45</v>
      </c>
      <c r="F56" s="121"/>
      <c r="G56" s="27">
        <f t="shared" ref="G56" si="5">D56*F56</f>
        <v>0</v>
      </c>
    </row>
    <row r="57" spans="1:7" x14ac:dyDescent="0.25">
      <c r="A57" s="53"/>
      <c r="B57" s="53"/>
      <c r="C57" s="53"/>
      <c r="D57" s="53"/>
      <c r="E57" s="53"/>
      <c r="F57" s="25" t="s">
        <v>101</v>
      </c>
      <c r="G57" s="28">
        <f>SUM(G55:G56)</f>
        <v>0</v>
      </c>
    </row>
    <row r="58" spans="1:7" x14ac:dyDescent="0.25">
      <c r="A58" s="30"/>
      <c r="B58" s="30"/>
      <c r="C58" s="30"/>
      <c r="D58" s="30"/>
      <c r="E58" s="30"/>
      <c r="F58" s="25"/>
      <c r="G58" s="28"/>
    </row>
    <row r="59" spans="1:7" s="5" customFormat="1" ht="18" customHeight="1" x14ac:dyDescent="0.25">
      <c r="A59" s="31" t="s">
        <v>46</v>
      </c>
      <c r="B59" s="55" t="s">
        <v>118</v>
      </c>
      <c r="C59" s="55"/>
      <c r="D59" s="55"/>
      <c r="E59" s="55"/>
      <c r="F59" s="55"/>
      <c r="G59" s="55"/>
    </row>
    <row r="60" spans="1:7" s="18" customFormat="1" ht="20.100000000000001" customHeight="1" x14ac:dyDescent="0.25">
      <c r="A60" s="19"/>
      <c r="B60" s="22" t="s">
        <v>97</v>
      </c>
      <c r="C60" s="22" t="s">
        <v>98</v>
      </c>
      <c r="D60" s="22" t="s">
        <v>99</v>
      </c>
      <c r="E60" s="20"/>
      <c r="F60" s="22" t="s">
        <v>100</v>
      </c>
      <c r="G60" s="22" t="s">
        <v>101</v>
      </c>
    </row>
    <row r="61" spans="1:7" ht="27.75" customHeight="1" x14ac:dyDescent="0.25">
      <c r="A61" s="11" t="s">
        <v>17</v>
      </c>
      <c r="B61" s="8" t="s">
        <v>120</v>
      </c>
      <c r="C61" s="21" t="s">
        <v>5</v>
      </c>
      <c r="D61" s="9">
        <v>143</v>
      </c>
      <c r="E61" s="10">
        <v>8.5</v>
      </c>
      <c r="F61" s="120"/>
      <c r="G61" s="26">
        <f>D61*F61</f>
        <v>0</v>
      </c>
    </row>
    <row r="62" spans="1:7" ht="42.75" x14ac:dyDescent="0.25">
      <c r="A62" s="11" t="s">
        <v>18</v>
      </c>
      <c r="B62" s="39" t="s">
        <v>119</v>
      </c>
      <c r="C62" s="21" t="s">
        <v>5</v>
      </c>
      <c r="D62" s="9">
        <v>143</v>
      </c>
      <c r="E62" s="10">
        <v>1.8</v>
      </c>
      <c r="F62" s="120"/>
      <c r="G62" s="26">
        <f t="shared" ref="G62:G65" si="6">D62*F62</f>
        <v>0</v>
      </c>
    </row>
    <row r="63" spans="1:7" ht="42.75" x14ac:dyDescent="0.25">
      <c r="A63" s="11" t="s">
        <v>19</v>
      </c>
      <c r="B63" s="39" t="s">
        <v>121</v>
      </c>
      <c r="C63" s="21" t="s">
        <v>5</v>
      </c>
      <c r="D63" s="9">
        <v>143</v>
      </c>
      <c r="E63" s="10">
        <v>1.8</v>
      </c>
      <c r="F63" s="120"/>
      <c r="G63" s="26">
        <f t="shared" si="6"/>
        <v>0</v>
      </c>
    </row>
    <row r="64" spans="1:7" ht="69" customHeight="1" x14ac:dyDescent="0.25">
      <c r="A64" s="11" t="s">
        <v>20</v>
      </c>
      <c r="B64" s="39" t="s">
        <v>221</v>
      </c>
      <c r="C64" s="21" t="s">
        <v>6</v>
      </c>
      <c r="D64" s="9">
        <v>1</v>
      </c>
      <c r="E64" s="10">
        <v>120</v>
      </c>
      <c r="F64" s="120"/>
      <c r="G64" s="26">
        <f>D64*F64</f>
        <v>0</v>
      </c>
    </row>
    <row r="65" spans="1:7" ht="42.75" x14ac:dyDescent="0.25">
      <c r="A65" s="12" t="s">
        <v>233</v>
      </c>
      <c r="B65" s="8" t="s">
        <v>225</v>
      </c>
      <c r="C65" s="23" t="s">
        <v>5</v>
      </c>
      <c r="D65" s="13">
        <v>4</v>
      </c>
      <c r="E65" s="14">
        <v>45</v>
      </c>
      <c r="F65" s="121"/>
      <c r="G65" s="27">
        <f t="shared" si="6"/>
        <v>0</v>
      </c>
    </row>
    <row r="66" spans="1:7" x14ac:dyDescent="0.25">
      <c r="A66" s="53"/>
      <c r="B66" s="53"/>
      <c r="C66" s="53"/>
      <c r="D66" s="53"/>
      <c r="E66" s="53"/>
      <c r="F66" s="25" t="s">
        <v>101</v>
      </c>
      <c r="G66" s="28">
        <f>SUM(G61:G65)</f>
        <v>0</v>
      </c>
    </row>
    <row r="67" spans="1:7" x14ac:dyDescent="0.25">
      <c r="A67" s="30"/>
      <c r="B67" s="30"/>
      <c r="C67" s="30"/>
      <c r="D67" s="30"/>
      <c r="E67" s="30"/>
      <c r="F67" s="25"/>
      <c r="G67" s="28"/>
    </row>
    <row r="68" spans="1:7" s="5" customFormat="1" ht="18" customHeight="1" x14ac:dyDescent="0.25">
      <c r="A68" s="31" t="s">
        <v>3</v>
      </c>
      <c r="B68" s="55" t="s">
        <v>132</v>
      </c>
      <c r="C68" s="55"/>
      <c r="D68" s="55"/>
      <c r="E68" s="55"/>
      <c r="F68" s="55"/>
      <c r="G68" s="55"/>
    </row>
    <row r="69" spans="1:7" s="18" customFormat="1" ht="20.100000000000001" customHeight="1" x14ac:dyDescent="0.25">
      <c r="A69" s="19"/>
      <c r="B69" s="22" t="s">
        <v>97</v>
      </c>
      <c r="C69" s="22" t="s">
        <v>98</v>
      </c>
      <c r="D69" s="22" t="s">
        <v>99</v>
      </c>
      <c r="E69" s="20"/>
      <c r="F69" s="22" t="s">
        <v>100</v>
      </c>
      <c r="G69" s="22" t="s">
        <v>101</v>
      </c>
    </row>
    <row r="70" spans="1:7" ht="57.95" customHeight="1" x14ac:dyDescent="0.25">
      <c r="A70" s="11" t="s">
        <v>21</v>
      </c>
      <c r="B70" s="8" t="s">
        <v>219</v>
      </c>
      <c r="C70" s="21" t="s">
        <v>6</v>
      </c>
      <c r="D70" s="9">
        <v>1</v>
      </c>
      <c r="E70" s="10">
        <v>8.5</v>
      </c>
      <c r="F70" s="120"/>
      <c r="G70" s="26">
        <f>D70*F70</f>
        <v>0</v>
      </c>
    </row>
    <row r="71" spans="1:7" ht="71.25" x14ac:dyDescent="0.25">
      <c r="A71" s="12" t="s">
        <v>133</v>
      </c>
      <c r="B71" s="39" t="s">
        <v>201</v>
      </c>
      <c r="C71" s="23" t="s">
        <v>6</v>
      </c>
      <c r="D71" s="13">
        <v>3</v>
      </c>
      <c r="E71" s="14">
        <v>45</v>
      </c>
      <c r="F71" s="121"/>
      <c r="G71" s="27">
        <f t="shared" ref="G71" si="7">D71*F71</f>
        <v>0</v>
      </c>
    </row>
    <row r="72" spans="1:7" x14ac:dyDescent="0.25">
      <c r="A72" s="53"/>
      <c r="B72" s="53"/>
      <c r="C72" s="53"/>
      <c r="D72" s="53"/>
      <c r="E72" s="53"/>
      <c r="F72" s="25" t="s">
        <v>101</v>
      </c>
      <c r="G72" s="28">
        <f>SUM(G70:G71)</f>
        <v>0</v>
      </c>
    </row>
    <row r="73" spans="1:7" x14ac:dyDescent="0.25">
      <c r="A73" s="30"/>
      <c r="B73" s="30"/>
      <c r="C73" s="30"/>
      <c r="D73" s="30"/>
      <c r="E73" s="30"/>
      <c r="F73" s="25"/>
      <c r="G73" s="28"/>
    </row>
    <row r="74" spans="1:7" s="5" customFormat="1" ht="18" customHeight="1" x14ac:dyDescent="0.25">
      <c r="A74" s="31" t="s">
        <v>47</v>
      </c>
      <c r="B74" s="55" t="s">
        <v>134</v>
      </c>
      <c r="C74" s="55"/>
      <c r="D74" s="55"/>
      <c r="E74" s="55"/>
      <c r="F74" s="55"/>
      <c r="G74" s="55"/>
    </row>
    <row r="75" spans="1:7" s="18" customFormat="1" ht="20.100000000000001" customHeight="1" x14ac:dyDescent="0.25">
      <c r="A75" s="19"/>
      <c r="B75" s="22" t="s">
        <v>97</v>
      </c>
      <c r="C75" s="22" t="s">
        <v>98</v>
      </c>
      <c r="D75" s="22" t="s">
        <v>99</v>
      </c>
      <c r="E75" s="20"/>
      <c r="F75" s="22" t="s">
        <v>100</v>
      </c>
      <c r="G75" s="22" t="s">
        <v>101</v>
      </c>
    </row>
    <row r="76" spans="1:7" ht="71.25" x14ac:dyDescent="0.25">
      <c r="A76" s="12" t="s">
        <v>48</v>
      </c>
      <c r="B76" s="40" t="s">
        <v>265</v>
      </c>
      <c r="C76" s="23" t="s">
        <v>6</v>
      </c>
      <c r="D76" s="13">
        <v>2</v>
      </c>
      <c r="E76" s="14">
        <v>45</v>
      </c>
      <c r="F76" s="121"/>
      <c r="G76" s="27">
        <f t="shared" ref="G76" si="8">D76*F76</f>
        <v>0</v>
      </c>
    </row>
    <row r="77" spans="1:7" x14ac:dyDescent="0.25">
      <c r="A77" s="56"/>
      <c r="B77" s="56"/>
      <c r="C77" s="56"/>
      <c r="D77" s="56"/>
      <c r="E77" s="53"/>
      <c r="F77" s="25" t="s">
        <v>101</v>
      </c>
      <c r="G77" s="28">
        <f>SUM(G76:G76)</f>
        <v>0</v>
      </c>
    </row>
    <row r="78" spans="1:7" ht="15.75" thickBot="1" x14ac:dyDescent="0.3">
      <c r="A78" s="30"/>
      <c r="B78" s="30"/>
      <c r="C78" s="30"/>
      <c r="D78" s="30"/>
      <c r="E78" s="30"/>
      <c r="F78" s="25"/>
      <c r="G78" s="28"/>
    </row>
    <row r="79" spans="1:7" ht="15.75" thickBot="1" x14ac:dyDescent="0.3">
      <c r="A79" s="57" t="s">
        <v>179</v>
      </c>
      <c r="B79" s="58"/>
      <c r="C79" s="58"/>
      <c r="D79" s="58"/>
      <c r="E79" s="58"/>
      <c r="F79" s="32" t="s">
        <v>101</v>
      </c>
      <c r="G79" s="33">
        <f>G51+G57+G66+G72+G77</f>
        <v>0</v>
      </c>
    </row>
    <row r="80" spans="1:7" x14ac:dyDescent="0.25">
      <c r="A80" s="34"/>
      <c r="B80" s="30"/>
      <c r="C80" s="30"/>
      <c r="D80" s="30"/>
      <c r="E80" s="30"/>
      <c r="F80" s="25"/>
      <c r="G80" s="28"/>
    </row>
    <row r="81" spans="1:7" s="5" customFormat="1" ht="18" customHeight="1" x14ac:dyDescent="0.25">
      <c r="A81" s="31" t="s">
        <v>49</v>
      </c>
      <c r="B81" s="55" t="s">
        <v>135</v>
      </c>
      <c r="C81" s="55"/>
      <c r="D81" s="55"/>
      <c r="E81" s="55"/>
      <c r="F81" s="55"/>
      <c r="G81" s="55"/>
    </row>
    <row r="82" spans="1:7" s="18" customFormat="1" ht="20.100000000000001" customHeight="1" x14ac:dyDescent="0.25">
      <c r="A82" s="19"/>
      <c r="B82" s="22" t="s">
        <v>97</v>
      </c>
      <c r="C82" s="22" t="s">
        <v>98</v>
      </c>
      <c r="D82" s="22" t="s">
        <v>99</v>
      </c>
      <c r="E82" s="20"/>
      <c r="F82" s="22" t="s">
        <v>100</v>
      </c>
      <c r="G82" s="22" t="s">
        <v>101</v>
      </c>
    </row>
    <row r="83" spans="1:7" ht="71.099999999999994" customHeight="1" x14ac:dyDescent="0.25">
      <c r="A83" s="11" t="s">
        <v>24</v>
      </c>
      <c r="B83" s="8" t="s">
        <v>266</v>
      </c>
      <c r="C83" s="21" t="s">
        <v>6</v>
      </c>
      <c r="D83" s="9">
        <v>1</v>
      </c>
      <c r="E83" s="10">
        <v>8.5</v>
      </c>
      <c r="F83" s="120"/>
      <c r="G83" s="26">
        <f>D83*F83</f>
        <v>0</v>
      </c>
    </row>
    <row r="84" spans="1:7" ht="57" x14ac:dyDescent="0.25">
      <c r="A84" s="11" t="s">
        <v>25</v>
      </c>
      <c r="B84" s="39" t="s">
        <v>139</v>
      </c>
      <c r="C84" s="21"/>
      <c r="D84" s="9"/>
      <c r="E84" s="10"/>
      <c r="F84" s="120"/>
      <c r="G84" s="26"/>
    </row>
    <row r="85" spans="1:7" ht="42.75" x14ac:dyDescent="0.25">
      <c r="A85" s="11"/>
      <c r="B85" s="39" t="s">
        <v>140</v>
      </c>
      <c r="C85" s="21" t="s">
        <v>6</v>
      </c>
      <c r="D85" s="9">
        <v>1</v>
      </c>
      <c r="E85" s="10">
        <v>1.8</v>
      </c>
      <c r="F85" s="120"/>
      <c r="G85" s="26">
        <f t="shared" ref="G85:G92" si="9">D85*F85</f>
        <v>0</v>
      </c>
    </row>
    <row r="86" spans="1:7" ht="86.25" customHeight="1" x14ac:dyDescent="0.25">
      <c r="A86" s="11"/>
      <c r="B86" s="39" t="s">
        <v>436</v>
      </c>
      <c r="C86" s="21" t="s">
        <v>6</v>
      </c>
      <c r="D86" s="9">
        <v>1</v>
      </c>
      <c r="E86" s="10">
        <v>1.8</v>
      </c>
      <c r="F86" s="120"/>
      <c r="G86" s="26">
        <f t="shared" si="9"/>
        <v>0</v>
      </c>
    </row>
    <row r="87" spans="1:7" ht="28.5" x14ac:dyDescent="0.25">
      <c r="A87" s="11"/>
      <c r="B87" s="39" t="s">
        <v>202</v>
      </c>
      <c r="C87" s="21" t="s">
        <v>6</v>
      </c>
      <c r="D87" s="9">
        <v>1</v>
      </c>
      <c r="E87" s="10">
        <v>1.8</v>
      </c>
      <c r="F87" s="120"/>
      <c r="G87" s="26">
        <f t="shared" si="9"/>
        <v>0</v>
      </c>
    </row>
    <row r="88" spans="1:7" ht="42.95" customHeight="1" x14ac:dyDescent="0.25">
      <c r="A88" s="11"/>
      <c r="B88" s="39" t="s">
        <v>142</v>
      </c>
      <c r="C88" s="21" t="s">
        <v>6</v>
      </c>
      <c r="D88" s="9">
        <v>1</v>
      </c>
      <c r="E88" s="10">
        <v>1.8</v>
      </c>
      <c r="F88" s="120"/>
      <c r="G88" s="26">
        <f t="shared" si="9"/>
        <v>0</v>
      </c>
    </row>
    <row r="89" spans="1:7" ht="57" customHeight="1" x14ac:dyDescent="0.25">
      <c r="A89" s="11"/>
      <c r="B89" s="39" t="s">
        <v>203</v>
      </c>
      <c r="C89" s="21" t="s">
        <v>6</v>
      </c>
      <c r="D89" s="9">
        <v>1</v>
      </c>
      <c r="E89" s="10">
        <v>1.8</v>
      </c>
      <c r="F89" s="120"/>
      <c r="G89" s="26">
        <f t="shared" si="9"/>
        <v>0</v>
      </c>
    </row>
    <row r="90" spans="1:7" ht="71.25" x14ac:dyDescent="0.25">
      <c r="A90" s="11" t="s">
        <v>269</v>
      </c>
      <c r="B90" s="39" t="s">
        <v>437</v>
      </c>
      <c r="C90" s="21" t="s">
        <v>6</v>
      </c>
      <c r="D90" s="9">
        <v>1</v>
      </c>
      <c r="E90" s="10">
        <v>120</v>
      </c>
      <c r="F90" s="120"/>
      <c r="G90" s="26">
        <f t="shared" si="9"/>
        <v>0</v>
      </c>
    </row>
    <row r="91" spans="1:7" ht="28.5" x14ac:dyDescent="0.25">
      <c r="A91" s="11" t="s">
        <v>26</v>
      </c>
      <c r="B91" s="8" t="s">
        <v>143</v>
      </c>
      <c r="C91" s="21" t="s">
        <v>6</v>
      </c>
      <c r="D91" s="9">
        <v>1</v>
      </c>
      <c r="E91" s="10">
        <v>6.8</v>
      </c>
      <c r="F91" s="120"/>
      <c r="G91" s="26">
        <f t="shared" si="9"/>
        <v>0</v>
      </c>
    </row>
    <row r="92" spans="1:7" ht="42.75" x14ac:dyDescent="0.25">
      <c r="A92" s="12" t="s">
        <v>136</v>
      </c>
      <c r="B92" s="8" t="s">
        <v>144</v>
      </c>
      <c r="C92" s="23" t="s">
        <v>6</v>
      </c>
      <c r="D92" s="13">
        <v>1</v>
      </c>
      <c r="E92" s="14">
        <v>45</v>
      </c>
      <c r="F92" s="121"/>
      <c r="G92" s="27">
        <f t="shared" si="9"/>
        <v>0</v>
      </c>
    </row>
    <row r="93" spans="1:7" x14ac:dyDescent="0.25">
      <c r="A93" s="53"/>
      <c r="B93" s="53"/>
      <c r="C93" s="53"/>
      <c r="D93" s="53"/>
      <c r="E93" s="53"/>
      <c r="F93" s="25" t="s">
        <v>101</v>
      </c>
      <c r="G93" s="28">
        <f>SUM(G83:G92)</f>
        <v>0</v>
      </c>
    </row>
    <row r="94" spans="1:7" x14ac:dyDescent="0.25">
      <c r="A94" s="30"/>
      <c r="B94" s="30"/>
      <c r="C94" s="30"/>
      <c r="D94" s="30"/>
      <c r="E94" s="30"/>
      <c r="F94" s="25"/>
      <c r="G94" s="28"/>
    </row>
    <row r="95" spans="1:7" s="5" customFormat="1" ht="18" customHeight="1" x14ac:dyDescent="0.25">
      <c r="A95" s="31" t="s">
        <v>4</v>
      </c>
      <c r="B95" s="55" t="s">
        <v>146</v>
      </c>
      <c r="C95" s="55"/>
      <c r="D95" s="55"/>
      <c r="E95" s="55"/>
      <c r="F95" s="55"/>
      <c r="G95" s="55"/>
    </row>
    <row r="96" spans="1:7" s="18" customFormat="1" ht="20.100000000000001" customHeight="1" x14ac:dyDescent="0.25">
      <c r="A96" s="19"/>
      <c r="B96" s="22" t="s">
        <v>97</v>
      </c>
      <c r="C96" s="22" t="s">
        <v>98</v>
      </c>
      <c r="D96" s="22" t="s">
        <v>99</v>
      </c>
      <c r="E96" s="20"/>
      <c r="F96" s="22" t="s">
        <v>100</v>
      </c>
      <c r="G96" s="22" t="s">
        <v>101</v>
      </c>
    </row>
    <row r="97" spans="1:7" ht="57" customHeight="1" x14ac:dyDescent="0.25">
      <c r="A97" s="11" t="s">
        <v>27</v>
      </c>
      <c r="B97" s="8" t="s">
        <v>267</v>
      </c>
      <c r="C97" s="21" t="s">
        <v>6</v>
      </c>
      <c r="D97" s="9">
        <v>2</v>
      </c>
      <c r="E97" s="10">
        <v>8.5</v>
      </c>
      <c r="F97" s="120"/>
      <c r="G97" s="26">
        <f>D97*F97</f>
        <v>0</v>
      </c>
    </row>
    <row r="98" spans="1:7" ht="57.95" customHeight="1" x14ac:dyDescent="0.25">
      <c r="A98" s="11" t="s">
        <v>147</v>
      </c>
      <c r="B98" s="8" t="s">
        <v>150</v>
      </c>
      <c r="C98" s="21"/>
      <c r="D98" s="9"/>
      <c r="E98" s="10"/>
      <c r="F98" s="120"/>
      <c r="G98" s="26"/>
    </row>
    <row r="99" spans="1:7" x14ac:dyDescent="0.25">
      <c r="A99" s="11"/>
      <c r="B99" s="39" t="s">
        <v>220</v>
      </c>
      <c r="C99" s="21" t="s">
        <v>6</v>
      </c>
      <c r="D99" s="9">
        <v>1</v>
      </c>
      <c r="E99" s="10">
        <v>1.8</v>
      </c>
      <c r="F99" s="120"/>
      <c r="G99" s="26">
        <f t="shared" ref="G99:G101" si="10">D99*F99</f>
        <v>0</v>
      </c>
    </row>
    <row r="100" spans="1:7" ht="28.5" x14ac:dyDescent="0.25">
      <c r="A100" s="11" t="s">
        <v>148</v>
      </c>
      <c r="B100" s="39" t="s">
        <v>226</v>
      </c>
      <c r="C100" s="21" t="s">
        <v>6</v>
      </c>
      <c r="D100" s="9">
        <v>1</v>
      </c>
      <c r="E100" s="10">
        <v>1.8</v>
      </c>
      <c r="F100" s="120"/>
      <c r="G100" s="26">
        <f t="shared" si="10"/>
        <v>0</v>
      </c>
    </row>
    <row r="101" spans="1:7" ht="33" customHeight="1" x14ac:dyDescent="0.25">
      <c r="A101" s="12" t="s">
        <v>149</v>
      </c>
      <c r="B101" s="39" t="s">
        <v>268</v>
      </c>
      <c r="C101" s="23" t="s">
        <v>6</v>
      </c>
      <c r="D101" s="13">
        <v>1</v>
      </c>
      <c r="E101" s="14">
        <v>45</v>
      </c>
      <c r="F101" s="121"/>
      <c r="G101" s="27">
        <f t="shared" si="10"/>
        <v>0</v>
      </c>
    </row>
    <row r="102" spans="1:7" x14ac:dyDescent="0.25">
      <c r="A102" s="53"/>
      <c r="B102" s="53"/>
      <c r="C102" s="53"/>
      <c r="D102" s="53"/>
      <c r="E102" s="53"/>
      <c r="F102" s="25" t="s">
        <v>101</v>
      </c>
      <c r="G102" s="28">
        <f>SUM(G97:G101)</f>
        <v>0</v>
      </c>
    </row>
    <row r="103" spans="1:7" s="5" customFormat="1" ht="18" customHeight="1" x14ac:dyDescent="0.25">
      <c r="A103" s="31" t="s">
        <v>51</v>
      </c>
      <c r="B103" s="55" t="s">
        <v>152</v>
      </c>
      <c r="C103" s="55"/>
      <c r="D103" s="55"/>
      <c r="E103" s="55"/>
      <c r="F103" s="55"/>
      <c r="G103" s="55"/>
    </row>
    <row r="104" spans="1:7" s="18" customFormat="1" ht="20.100000000000001" customHeight="1" x14ac:dyDescent="0.25">
      <c r="A104" s="19"/>
      <c r="B104" s="22" t="s">
        <v>97</v>
      </c>
      <c r="C104" s="22" t="s">
        <v>98</v>
      </c>
      <c r="D104" s="22" t="s">
        <v>99</v>
      </c>
      <c r="E104" s="20"/>
      <c r="F104" s="22" t="s">
        <v>100</v>
      </c>
      <c r="G104" s="22" t="s">
        <v>101</v>
      </c>
    </row>
    <row r="105" spans="1:7" ht="39.75" customHeight="1" x14ac:dyDescent="0.25">
      <c r="A105" s="11" t="s">
        <v>52</v>
      </c>
      <c r="B105" s="8" t="s">
        <v>227</v>
      </c>
      <c r="C105" s="21" t="s">
        <v>6</v>
      </c>
      <c r="D105" s="9">
        <v>1</v>
      </c>
      <c r="E105" s="10">
        <v>8.5</v>
      </c>
      <c r="F105" s="120"/>
      <c r="G105" s="26">
        <f>D105*F105</f>
        <v>0</v>
      </c>
    </row>
    <row r="106" spans="1:7" ht="28.5" x14ac:dyDescent="0.25">
      <c r="A106" s="11" t="s">
        <v>194</v>
      </c>
      <c r="B106" s="39" t="s">
        <v>156</v>
      </c>
      <c r="C106" s="21"/>
      <c r="D106" s="9"/>
      <c r="E106" s="10"/>
      <c r="F106" s="120"/>
      <c r="G106" s="26"/>
    </row>
    <row r="107" spans="1:7" x14ac:dyDescent="0.25">
      <c r="A107" s="11"/>
      <c r="B107" s="39" t="s">
        <v>157</v>
      </c>
      <c r="C107" s="21" t="s">
        <v>60</v>
      </c>
      <c r="D107" s="9">
        <v>150</v>
      </c>
      <c r="E107" s="10">
        <v>1.8</v>
      </c>
      <c r="F107" s="120"/>
      <c r="G107" s="26">
        <f t="shared" ref="G107:G126" si="11">D107*F107</f>
        <v>0</v>
      </c>
    </row>
    <row r="108" spans="1:7" x14ac:dyDescent="0.25">
      <c r="A108" s="11"/>
      <c r="B108" s="39" t="s">
        <v>158</v>
      </c>
      <c r="C108" s="21" t="s">
        <v>60</v>
      </c>
      <c r="D108" s="9">
        <v>250</v>
      </c>
      <c r="E108" s="10">
        <v>1.8</v>
      </c>
      <c r="F108" s="120"/>
      <c r="G108" s="26">
        <f t="shared" si="11"/>
        <v>0</v>
      </c>
    </row>
    <row r="109" spans="1:7" x14ac:dyDescent="0.25">
      <c r="A109" s="11"/>
      <c r="B109" s="39" t="s">
        <v>159</v>
      </c>
      <c r="C109" s="21" t="s">
        <v>60</v>
      </c>
      <c r="D109" s="9">
        <v>50</v>
      </c>
      <c r="E109" s="10">
        <v>1.8</v>
      </c>
      <c r="F109" s="120"/>
      <c r="G109" s="26">
        <f>D109*F109</f>
        <v>0</v>
      </c>
    </row>
    <row r="110" spans="1:7" ht="15.95" customHeight="1" x14ac:dyDescent="0.25">
      <c r="A110" s="11"/>
      <c r="B110" s="39" t="s">
        <v>160</v>
      </c>
      <c r="C110" s="21" t="s">
        <v>60</v>
      </c>
      <c r="D110" s="9">
        <v>50</v>
      </c>
      <c r="E110" s="10">
        <v>1.8</v>
      </c>
      <c r="F110" s="120"/>
      <c r="G110" s="26">
        <f t="shared" si="11"/>
        <v>0</v>
      </c>
    </row>
    <row r="111" spans="1:7" ht="15.95" customHeight="1" x14ac:dyDescent="0.25">
      <c r="A111" s="11"/>
      <c r="B111" s="39" t="s">
        <v>161</v>
      </c>
      <c r="C111" s="21" t="s">
        <v>60</v>
      </c>
      <c r="D111" s="9">
        <v>65</v>
      </c>
      <c r="E111" s="10">
        <v>1.8</v>
      </c>
      <c r="F111" s="120"/>
      <c r="G111" s="26">
        <f t="shared" si="11"/>
        <v>0</v>
      </c>
    </row>
    <row r="112" spans="1:7" ht="17.100000000000001" customHeight="1" x14ac:dyDescent="0.25">
      <c r="A112" s="11"/>
      <c r="B112" s="39" t="s">
        <v>162</v>
      </c>
      <c r="C112" s="21" t="s">
        <v>60</v>
      </c>
      <c r="D112" s="9">
        <v>80</v>
      </c>
      <c r="E112" s="10">
        <v>1.8</v>
      </c>
      <c r="F112" s="120"/>
      <c r="G112" s="26">
        <f t="shared" si="11"/>
        <v>0</v>
      </c>
    </row>
    <row r="113" spans="1:7" ht="15" customHeight="1" x14ac:dyDescent="0.25">
      <c r="A113" s="11"/>
      <c r="B113" s="39" t="s">
        <v>163</v>
      </c>
      <c r="C113" s="21" t="s">
        <v>60</v>
      </c>
      <c r="D113" s="9">
        <v>50</v>
      </c>
      <c r="E113" s="10">
        <v>1.8</v>
      </c>
      <c r="F113" s="120"/>
      <c r="G113" s="26">
        <f t="shared" si="11"/>
        <v>0</v>
      </c>
    </row>
    <row r="114" spans="1:7" ht="28.5" x14ac:dyDescent="0.25">
      <c r="A114" s="11" t="s">
        <v>196</v>
      </c>
      <c r="B114" s="39" t="s">
        <v>166</v>
      </c>
      <c r="C114" s="21"/>
      <c r="D114" s="9"/>
      <c r="E114" s="10"/>
      <c r="F114" s="120"/>
      <c r="G114" s="26"/>
    </row>
    <row r="115" spans="1:7" ht="28.5" x14ac:dyDescent="0.25">
      <c r="A115" s="11"/>
      <c r="B115" s="39" t="s">
        <v>244</v>
      </c>
      <c r="C115" s="21" t="s">
        <v>7</v>
      </c>
      <c r="D115" s="9">
        <v>1</v>
      </c>
      <c r="E115" s="10">
        <v>1.8</v>
      </c>
      <c r="F115" s="120"/>
      <c r="G115" s="26">
        <f t="shared" ref="G115" si="12">D115*F115</f>
        <v>0</v>
      </c>
    </row>
    <row r="116" spans="1:7" x14ac:dyDescent="0.25">
      <c r="A116" s="11"/>
      <c r="B116" s="39" t="s">
        <v>167</v>
      </c>
      <c r="C116" s="21" t="s">
        <v>7</v>
      </c>
      <c r="D116" s="9">
        <v>1</v>
      </c>
      <c r="E116" s="10">
        <v>1.8</v>
      </c>
      <c r="F116" s="120"/>
      <c r="G116" s="26">
        <f t="shared" ref="G116:G124" si="13">D116*F116</f>
        <v>0</v>
      </c>
    </row>
    <row r="117" spans="1:7" x14ac:dyDescent="0.25">
      <c r="A117" s="11"/>
      <c r="B117" s="39" t="s">
        <v>168</v>
      </c>
      <c r="C117" s="21" t="s">
        <v>7</v>
      </c>
      <c r="D117" s="9">
        <v>6</v>
      </c>
      <c r="E117" s="10">
        <v>1.8</v>
      </c>
      <c r="F117" s="120"/>
      <c r="G117" s="26">
        <f t="shared" si="13"/>
        <v>0</v>
      </c>
    </row>
    <row r="118" spans="1:7" x14ac:dyDescent="0.25">
      <c r="A118" s="11"/>
      <c r="B118" s="39" t="s">
        <v>169</v>
      </c>
      <c r="C118" s="21" t="s">
        <v>7</v>
      </c>
      <c r="D118" s="9">
        <v>2</v>
      </c>
      <c r="E118" s="10">
        <v>1.8</v>
      </c>
      <c r="F118" s="120"/>
      <c r="G118" s="26">
        <f t="shared" si="13"/>
        <v>0</v>
      </c>
    </row>
    <row r="119" spans="1:7" ht="15.95" customHeight="1" x14ac:dyDescent="0.25">
      <c r="A119" s="11"/>
      <c r="B119" s="39" t="s">
        <v>170</v>
      </c>
      <c r="C119" s="21" t="s">
        <v>7</v>
      </c>
      <c r="D119" s="9">
        <v>1</v>
      </c>
      <c r="E119" s="10">
        <v>1.8</v>
      </c>
      <c r="F119" s="120"/>
      <c r="G119" s="26">
        <f t="shared" si="13"/>
        <v>0</v>
      </c>
    </row>
    <row r="120" spans="1:7" ht="15.95" customHeight="1" x14ac:dyDescent="0.25">
      <c r="A120" s="11"/>
      <c r="B120" s="39" t="s">
        <v>171</v>
      </c>
      <c r="C120" s="21" t="s">
        <v>7</v>
      </c>
      <c r="D120" s="9">
        <v>1</v>
      </c>
      <c r="E120" s="10">
        <v>1.8</v>
      </c>
      <c r="F120" s="120"/>
      <c r="G120" s="26">
        <f t="shared" si="13"/>
        <v>0</v>
      </c>
    </row>
    <row r="121" spans="1:7" ht="17.100000000000001" customHeight="1" x14ac:dyDescent="0.25">
      <c r="A121" s="11"/>
      <c r="B121" s="39" t="s">
        <v>172</v>
      </c>
      <c r="C121" s="21" t="s">
        <v>7</v>
      </c>
      <c r="D121" s="9">
        <v>20</v>
      </c>
      <c r="E121" s="10">
        <v>1.8</v>
      </c>
      <c r="F121" s="120"/>
      <c r="G121" s="26">
        <f t="shared" si="13"/>
        <v>0</v>
      </c>
    </row>
    <row r="122" spans="1:7" ht="15" customHeight="1" x14ac:dyDescent="0.25">
      <c r="A122" s="11"/>
      <c r="B122" s="39" t="s">
        <v>173</v>
      </c>
      <c r="C122" s="21" t="s">
        <v>7</v>
      </c>
      <c r="D122" s="9">
        <v>3</v>
      </c>
      <c r="E122" s="10">
        <v>1.8</v>
      </c>
      <c r="F122" s="120"/>
      <c r="G122" s="26">
        <f t="shared" si="13"/>
        <v>0</v>
      </c>
    </row>
    <row r="123" spans="1:7" ht="15" customHeight="1" x14ac:dyDescent="0.25">
      <c r="A123" s="11"/>
      <c r="B123" s="39" t="s">
        <v>174</v>
      </c>
      <c r="C123" s="21" t="s">
        <v>7</v>
      </c>
      <c r="D123" s="9">
        <v>2</v>
      </c>
      <c r="E123" s="10">
        <v>1.8</v>
      </c>
      <c r="F123" s="120"/>
      <c r="G123" s="26">
        <f t="shared" si="13"/>
        <v>0</v>
      </c>
    </row>
    <row r="124" spans="1:7" ht="15" customHeight="1" x14ac:dyDescent="0.25">
      <c r="A124" s="11"/>
      <c r="B124" s="39" t="s">
        <v>175</v>
      </c>
      <c r="C124" s="21" t="s">
        <v>7</v>
      </c>
      <c r="D124" s="9">
        <v>6</v>
      </c>
      <c r="E124" s="10">
        <v>1.8</v>
      </c>
      <c r="F124" s="120"/>
      <c r="G124" s="26">
        <f t="shared" si="13"/>
        <v>0</v>
      </c>
    </row>
    <row r="125" spans="1:7" ht="28.5" x14ac:dyDescent="0.25">
      <c r="A125" s="11" t="s">
        <v>197</v>
      </c>
      <c r="B125" s="8" t="s">
        <v>213</v>
      </c>
      <c r="C125" s="21" t="s">
        <v>6</v>
      </c>
      <c r="D125" s="9">
        <v>7</v>
      </c>
      <c r="E125" s="10">
        <v>6.8</v>
      </c>
      <c r="F125" s="120"/>
      <c r="G125" s="26">
        <f t="shared" si="11"/>
        <v>0</v>
      </c>
    </row>
    <row r="126" spans="1:7" ht="28.5" x14ac:dyDescent="0.25">
      <c r="A126" s="12" t="s">
        <v>195</v>
      </c>
      <c r="B126" s="8" t="s">
        <v>222</v>
      </c>
      <c r="C126" s="23" t="s">
        <v>6</v>
      </c>
      <c r="D126" s="13">
        <v>1</v>
      </c>
      <c r="E126" s="14">
        <v>45</v>
      </c>
      <c r="F126" s="121"/>
      <c r="G126" s="27">
        <f t="shared" si="11"/>
        <v>0</v>
      </c>
    </row>
    <row r="127" spans="1:7" x14ac:dyDescent="0.25">
      <c r="A127" s="53"/>
      <c r="B127" s="53"/>
      <c r="C127" s="53"/>
      <c r="D127" s="53"/>
      <c r="E127" s="53"/>
      <c r="F127" s="25" t="s">
        <v>101</v>
      </c>
      <c r="G127" s="28">
        <f>SUM(G105:G126)</f>
        <v>0</v>
      </c>
    </row>
    <row r="128" spans="1:7" s="5" customFormat="1" ht="18" customHeight="1" x14ac:dyDescent="0.25">
      <c r="A128" s="31" t="s">
        <v>53</v>
      </c>
      <c r="B128" s="55" t="s">
        <v>130</v>
      </c>
      <c r="C128" s="55"/>
      <c r="D128" s="55"/>
      <c r="E128" s="55"/>
      <c r="F128" s="55"/>
      <c r="G128" s="55"/>
    </row>
    <row r="129" spans="1:7" s="18" customFormat="1" ht="20.100000000000001" customHeight="1" x14ac:dyDescent="0.25">
      <c r="A129" s="19"/>
      <c r="B129" s="22" t="s">
        <v>97</v>
      </c>
      <c r="C129" s="22" t="s">
        <v>98</v>
      </c>
      <c r="D129" s="22" t="s">
        <v>99</v>
      </c>
      <c r="E129" s="20"/>
      <c r="F129" s="22" t="s">
        <v>100</v>
      </c>
      <c r="G129" s="22" t="s">
        <v>101</v>
      </c>
    </row>
    <row r="130" spans="1:7" ht="30" customHeight="1" x14ac:dyDescent="0.25">
      <c r="A130" s="11" t="s">
        <v>54</v>
      </c>
      <c r="B130" s="8" t="s">
        <v>131</v>
      </c>
      <c r="C130" s="21" t="s">
        <v>6</v>
      </c>
      <c r="D130" s="9">
        <v>1</v>
      </c>
      <c r="E130" s="10">
        <v>8.5</v>
      </c>
      <c r="F130" s="120"/>
      <c r="G130" s="26">
        <f>D130*F130</f>
        <v>0</v>
      </c>
    </row>
    <row r="131" spans="1:7" ht="28.5" x14ac:dyDescent="0.25">
      <c r="A131" s="12" t="s">
        <v>55</v>
      </c>
      <c r="B131" s="39" t="s">
        <v>223</v>
      </c>
      <c r="C131" s="23" t="s">
        <v>6</v>
      </c>
      <c r="D131" s="13">
        <v>1</v>
      </c>
      <c r="E131" s="14">
        <v>45</v>
      </c>
      <c r="F131" s="121"/>
      <c r="G131" s="27">
        <f t="shared" ref="G131" si="14">D131*F131</f>
        <v>0</v>
      </c>
    </row>
    <row r="132" spans="1:7" x14ac:dyDescent="0.25">
      <c r="A132" s="53"/>
      <c r="B132" s="53"/>
      <c r="C132" s="53"/>
      <c r="D132" s="53"/>
      <c r="E132" s="53"/>
      <c r="F132" s="25" t="s">
        <v>101</v>
      </c>
      <c r="G132" s="28">
        <f>SUM(G130:G131)</f>
        <v>0</v>
      </c>
    </row>
    <row r="133" spans="1:7" ht="15.75" thickBot="1" x14ac:dyDescent="0.3">
      <c r="A133" s="30"/>
      <c r="B133" s="30"/>
      <c r="C133" s="30"/>
      <c r="D133" s="30"/>
      <c r="E133" s="30"/>
      <c r="F133" s="25"/>
      <c r="G133" s="28"/>
    </row>
    <row r="134" spans="1:7" ht="15.75" thickBot="1" x14ac:dyDescent="0.3">
      <c r="A134" s="57" t="s">
        <v>180</v>
      </c>
      <c r="B134" s="58"/>
      <c r="C134" s="58"/>
      <c r="D134" s="58"/>
      <c r="E134" s="58"/>
      <c r="F134" s="32" t="s">
        <v>101</v>
      </c>
      <c r="G134" s="33">
        <f>G93+G102+G127+G132</f>
        <v>0</v>
      </c>
    </row>
    <row r="135" spans="1:7" x14ac:dyDescent="0.25">
      <c r="A135" s="30"/>
      <c r="B135" s="30"/>
      <c r="C135" s="30"/>
      <c r="D135" s="30"/>
      <c r="E135" s="30"/>
      <c r="F135" s="25"/>
      <c r="G135" s="28"/>
    </row>
    <row r="136" spans="1:7" ht="15.75" thickBot="1" x14ac:dyDescent="0.3">
      <c r="A136" s="30"/>
      <c r="B136" s="30"/>
      <c r="C136" s="30"/>
      <c r="D136" s="30"/>
      <c r="E136" s="30"/>
      <c r="F136" s="25"/>
      <c r="G136" s="28"/>
    </row>
    <row r="137" spans="1:7" s="6" customFormat="1" x14ac:dyDescent="0.25">
      <c r="A137" s="59" t="s">
        <v>177</v>
      </c>
      <c r="B137" s="60"/>
      <c r="C137" s="60"/>
      <c r="D137" s="60"/>
      <c r="E137" s="60"/>
      <c r="F137" s="35"/>
      <c r="G137" s="36">
        <f>G9+G23+G34+G40+G51+G57+G66+G72+G77+G93+G102+G127+G132</f>
        <v>0</v>
      </c>
    </row>
    <row r="138" spans="1:7" s="6" customFormat="1" ht="15.75" thickBot="1" x14ac:dyDescent="0.3">
      <c r="A138" s="61"/>
      <c r="B138" s="62"/>
      <c r="C138" s="62"/>
      <c r="D138" s="62"/>
      <c r="E138" s="62"/>
      <c r="F138" s="37"/>
      <c r="G138" s="38"/>
    </row>
  </sheetData>
  <sheetProtection algorithmName="SHA-512" hashValue="zYWtXXeHtJVELSoqBkExFFWiOmDOwSCxkrTRFQg+8Wk3Vru4EV6roHi+BDMu8Q0prc+KoRCE10OSkdRc/uzk2g==" saltValue="O/z9jMC9noNd8pmI53An6A==" spinCount="100000" sheet="1" objects="1" scenarios="1"/>
  <mergeCells count="32">
    <mergeCell ref="A137:E137"/>
    <mergeCell ref="A138:E138"/>
    <mergeCell ref="A102:E102"/>
    <mergeCell ref="B103:G103"/>
    <mergeCell ref="A127:E127"/>
    <mergeCell ref="B128:G128"/>
    <mergeCell ref="A132:E132"/>
    <mergeCell ref="A134:E134"/>
    <mergeCell ref="B95:G95"/>
    <mergeCell ref="B53:G53"/>
    <mergeCell ref="A57:E57"/>
    <mergeCell ref="B59:G59"/>
    <mergeCell ref="A66:E66"/>
    <mergeCell ref="B68:G68"/>
    <mergeCell ref="A72:E72"/>
    <mergeCell ref="B74:G74"/>
    <mergeCell ref="A77:E77"/>
    <mergeCell ref="A79:E79"/>
    <mergeCell ref="B81:G81"/>
    <mergeCell ref="A93:E93"/>
    <mergeCell ref="A51:E51"/>
    <mergeCell ref="A2:G2"/>
    <mergeCell ref="B4:G4"/>
    <mergeCell ref="A9:E9"/>
    <mergeCell ref="B10:G10"/>
    <mergeCell ref="A23:E23"/>
    <mergeCell ref="B25:G25"/>
    <mergeCell ref="A34:E34"/>
    <mergeCell ref="B36:G36"/>
    <mergeCell ref="A40:E40"/>
    <mergeCell ref="A42:E42"/>
    <mergeCell ref="B45:G45"/>
  </mergeCells>
  <pageMargins left="0.7" right="0.7" top="0.75" bottom="0.75" header="0.3" footer="0.3"/>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562F4-CBA8-A641-B4D7-9AC17338F871}">
  <dimension ref="A1:G217"/>
  <sheetViews>
    <sheetView view="pageBreakPreview" zoomScaleNormal="100" zoomScaleSheetLayoutView="100" workbookViewId="0">
      <selection activeCell="F6" sqref="F6"/>
    </sheetView>
  </sheetViews>
  <sheetFormatPr defaultColWidth="8.85546875" defaultRowHeight="15" x14ac:dyDescent="0.25"/>
  <cols>
    <col min="1" max="1" width="7" style="235" customWidth="1"/>
    <col min="2" max="2" width="38" style="236" customWidth="1"/>
    <col min="3" max="3" width="8.85546875" style="237"/>
    <col min="4" max="4" width="8.7109375" style="238" customWidth="1"/>
    <col min="5" max="5" width="0.140625" style="239" hidden="1" customWidth="1"/>
    <col min="6" max="6" width="13.7109375" style="238" customWidth="1"/>
    <col min="7" max="7" width="12.28515625" style="240" customWidth="1"/>
    <col min="8" max="16384" width="8.85546875" style="65"/>
  </cols>
  <sheetData>
    <row r="1" spans="1:7" x14ac:dyDescent="0.25">
      <c r="A1" s="122"/>
      <c r="B1" s="123"/>
      <c r="C1" s="124"/>
      <c r="D1" s="125"/>
      <c r="E1" s="126"/>
      <c r="F1" s="125"/>
      <c r="G1" s="127"/>
    </row>
    <row r="2" spans="1:7" x14ac:dyDescent="0.25">
      <c r="A2" s="128" t="s">
        <v>228</v>
      </c>
      <c r="B2" s="128"/>
      <c r="C2" s="128"/>
      <c r="D2" s="128"/>
      <c r="E2" s="128"/>
      <c r="F2" s="128"/>
      <c r="G2" s="128"/>
    </row>
    <row r="3" spans="1:7" x14ac:dyDescent="0.25">
      <c r="A3" s="122"/>
      <c r="B3" s="123"/>
      <c r="C3" s="124"/>
      <c r="D3" s="125"/>
      <c r="E3" s="126"/>
      <c r="F3" s="125"/>
      <c r="G3" s="127"/>
    </row>
    <row r="4" spans="1:7" s="131" customFormat="1" ht="18" customHeight="1" x14ac:dyDescent="0.25">
      <c r="A4" s="129" t="s">
        <v>122</v>
      </c>
      <c r="B4" s="130" t="s">
        <v>123</v>
      </c>
      <c r="C4" s="130"/>
      <c r="D4" s="130"/>
      <c r="E4" s="130"/>
      <c r="F4" s="130"/>
      <c r="G4" s="130"/>
    </row>
    <row r="5" spans="1:7" s="135" customFormat="1" ht="20.100000000000001" customHeight="1" x14ac:dyDescent="0.25">
      <c r="A5" s="132"/>
      <c r="B5" s="133" t="s">
        <v>97</v>
      </c>
      <c r="C5" s="133" t="s">
        <v>98</v>
      </c>
      <c r="D5" s="133" t="s">
        <v>99</v>
      </c>
      <c r="E5" s="134"/>
      <c r="F5" s="133" t="s">
        <v>100</v>
      </c>
      <c r="G5" s="133" t="s">
        <v>101</v>
      </c>
    </row>
    <row r="6" spans="1:7" ht="28.5" customHeight="1" x14ac:dyDescent="0.25">
      <c r="A6" s="136" t="s">
        <v>124</v>
      </c>
      <c r="B6" s="123" t="s">
        <v>127</v>
      </c>
      <c r="C6" s="124" t="s">
        <v>6</v>
      </c>
      <c r="D6" s="125">
        <v>1</v>
      </c>
      <c r="E6" s="126">
        <v>8.5</v>
      </c>
      <c r="F6" s="120"/>
      <c r="G6" s="127">
        <f>D6*F6</f>
        <v>0</v>
      </c>
    </row>
    <row r="7" spans="1:7" ht="29.1" customHeight="1" x14ac:dyDescent="0.25">
      <c r="A7" s="136" t="s">
        <v>125</v>
      </c>
      <c r="B7" s="137" t="s">
        <v>128</v>
      </c>
      <c r="C7" s="124" t="s">
        <v>6</v>
      </c>
      <c r="D7" s="125">
        <v>1</v>
      </c>
      <c r="E7" s="126">
        <v>1.8</v>
      </c>
      <c r="F7" s="120"/>
      <c r="G7" s="127">
        <f>D7*F7</f>
        <v>0</v>
      </c>
    </row>
    <row r="8" spans="1:7" ht="28.5" x14ac:dyDescent="0.25">
      <c r="A8" s="138" t="s">
        <v>126</v>
      </c>
      <c r="B8" s="137" t="s">
        <v>129</v>
      </c>
      <c r="C8" s="139" t="s">
        <v>6</v>
      </c>
      <c r="D8" s="140">
        <v>1</v>
      </c>
      <c r="E8" s="141">
        <v>45</v>
      </c>
      <c r="F8" s="121"/>
      <c r="G8" s="142">
        <f t="shared" ref="G8" si="0">D8*F8</f>
        <v>0</v>
      </c>
    </row>
    <row r="9" spans="1:7" x14ac:dyDescent="0.25">
      <c r="A9" s="143"/>
      <c r="B9" s="143"/>
      <c r="C9" s="143"/>
      <c r="D9" s="143"/>
      <c r="E9" s="143"/>
      <c r="F9" s="144" t="s">
        <v>101</v>
      </c>
      <c r="G9" s="145">
        <f>SUM(G6:G8)</f>
        <v>0</v>
      </c>
    </row>
    <row r="10" spans="1:7" s="131" customFormat="1" ht="18" customHeight="1" x14ac:dyDescent="0.25">
      <c r="A10" s="129" t="s">
        <v>0</v>
      </c>
      <c r="B10" s="130" t="s">
        <v>56</v>
      </c>
      <c r="C10" s="130"/>
      <c r="D10" s="130"/>
      <c r="E10" s="130"/>
      <c r="F10" s="130"/>
      <c r="G10" s="130"/>
    </row>
    <row r="11" spans="1:7" s="135" customFormat="1" ht="20.100000000000001" customHeight="1" x14ac:dyDescent="0.25">
      <c r="A11" s="132"/>
      <c r="B11" s="133" t="s">
        <v>97</v>
      </c>
      <c r="C11" s="133" t="s">
        <v>98</v>
      </c>
      <c r="D11" s="133" t="s">
        <v>99</v>
      </c>
      <c r="E11" s="134"/>
      <c r="F11" s="133" t="s">
        <v>100</v>
      </c>
      <c r="G11" s="133" t="s">
        <v>101</v>
      </c>
    </row>
    <row r="12" spans="1:7" ht="54.75" customHeight="1" x14ac:dyDescent="0.25">
      <c r="A12" s="136" t="s">
        <v>28</v>
      </c>
      <c r="B12" s="146" t="s">
        <v>57</v>
      </c>
      <c r="C12" s="124" t="s">
        <v>5</v>
      </c>
      <c r="D12" s="125">
        <v>38.5</v>
      </c>
      <c r="E12" s="126">
        <v>8.5</v>
      </c>
      <c r="F12" s="120"/>
      <c r="G12" s="127">
        <f>D12*F12</f>
        <v>0</v>
      </c>
    </row>
    <row r="13" spans="1:7" ht="57" customHeight="1" x14ac:dyDescent="0.25">
      <c r="A13" s="136" t="s">
        <v>29</v>
      </c>
      <c r="B13" s="137" t="s">
        <v>206</v>
      </c>
      <c r="C13" s="124" t="s">
        <v>5</v>
      </c>
      <c r="D13" s="125">
        <v>38</v>
      </c>
      <c r="E13" s="126">
        <v>1.8</v>
      </c>
      <c r="F13" s="120"/>
      <c r="G13" s="127">
        <f t="shared" ref="G13:G21" si="1">D13*F13</f>
        <v>0</v>
      </c>
    </row>
    <row r="14" spans="1:7" ht="56.1" customHeight="1" x14ac:dyDescent="0.25">
      <c r="A14" s="136" t="s">
        <v>30</v>
      </c>
      <c r="B14" s="137" t="s">
        <v>145</v>
      </c>
      <c r="C14" s="124" t="s">
        <v>5</v>
      </c>
      <c r="D14" s="125">
        <v>6</v>
      </c>
      <c r="E14" s="126">
        <v>1.8</v>
      </c>
      <c r="F14" s="120"/>
      <c r="G14" s="127">
        <f t="shared" si="1"/>
        <v>0</v>
      </c>
    </row>
    <row r="15" spans="1:7" ht="30" customHeight="1" x14ac:dyDescent="0.25">
      <c r="A15" s="136" t="s">
        <v>31</v>
      </c>
      <c r="B15" s="137" t="s">
        <v>216</v>
      </c>
      <c r="C15" s="124" t="s">
        <v>6</v>
      </c>
      <c r="D15" s="125">
        <v>1</v>
      </c>
      <c r="E15" s="126">
        <v>120</v>
      </c>
      <c r="F15" s="120"/>
      <c r="G15" s="127">
        <f t="shared" si="1"/>
        <v>0</v>
      </c>
    </row>
    <row r="16" spans="1:7" ht="28.5" x14ac:dyDescent="0.25">
      <c r="A16" s="136" t="s">
        <v>32</v>
      </c>
      <c r="B16" s="123" t="s">
        <v>212</v>
      </c>
      <c r="C16" s="124" t="s">
        <v>6</v>
      </c>
      <c r="D16" s="125">
        <v>2</v>
      </c>
      <c r="E16" s="126">
        <v>6.8</v>
      </c>
      <c r="F16" s="120"/>
      <c r="G16" s="127">
        <f t="shared" si="1"/>
        <v>0</v>
      </c>
    </row>
    <row r="17" spans="1:7" ht="42.75" x14ac:dyDescent="0.25">
      <c r="A17" s="136" t="s">
        <v>33</v>
      </c>
      <c r="B17" s="123" t="s">
        <v>59</v>
      </c>
      <c r="C17" s="124" t="s">
        <v>5</v>
      </c>
      <c r="D17" s="125">
        <v>6</v>
      </c>
      <c r="E17" s="126">
        <v>136</v>
      </c>
      <c r="F17" s="120"/>
      <c r="G17" s="127">
        <f t="shared" si="1"/>
        <v>0</v>
      </c>
    </row>
    <row r="18" spans="1:7" ht="28.5" x14ac:dyDescent="0.25">
      <c r="A18" s="136" t="s">
        <v>34</v>
      </c>
      <c r="B18" s="123" t="s">
        <v>151</v>
      </c>
      <c r="C18" s="124" t="s">
        <v>6</v>
      </c>
      <c r="D18" s="125">
        <v>1</v>
      </c>
      <c r="E18" s="126">
        <v>5</v>
      </c>
      <c r="F18" s="120"/>
      <c r="G18" s="127">
        <f t="shared" si="1"/>
        <v>0</v>
      </c>
    </row>
    <row r="19" spans="1:7" ht="28.5" x14ac:dyDescent="0.25">
      <c r="A19" s="136" t="s">
        <v>35</v>
      </c>
      <c r="B19" s="123" t="s">
        <v>153</v>
      </c>
      <c r="C19" s="124" t="s">
        <v>6</v>
      </c>
      <c r="D19" s="125">
        <v>1</v>
      </c>
      <c r="E19" s="126">
        <v>245</v>
      </c>
      <c r="F19" s="120"/>
      <c r="G19" s="127">
        <f t="shared" si="1"/>
        <v>0</v>
      </c>
    </row>
    <row r="20" spans="1:7" ht="28.5" x14ac:dyDescent="0.25">
      <c r="A20" s="136" t="s">
        <v>36</v>
      </c>
      <c r="B20" s="123" t="s">
        <v>61</v>
      </c>
      <c r="C20" s="124" t="s">
        <v>105</v>
      </c>
      <c r="D20" s="125">
        <v>150</v>
      </c>
      <c r="E20" s="126">
        <v>8.5</v>
      </c>
      <c r="F20" s="120"/>
      <c r="G20" s="127">
        <f t="shared" si="1"/>
        <v>0</v>
      </c>
    </row>
    <row r="21" spans="1:7" ht="28.5" x14ac:dyDescent="0.25">
      <c r="A21" s="138" t="s">
        <v>37</v>
      </c>
      <c r="B21" s="147" t="s">
        <v>103</v>
      </c>
      <c r="C21" s="139" t="s">
        <v>105</v>
      </c>
      <c r="D21" s="140">
        <v>60</v>
      </c>
      <c r="E21" s="141">
        <v>45</v>
      </c>
      <c r="F21" s="121"/>
      <c r="G21" s="142">
        <f t="shared" si="1"/>
        <v>0</v>
      </c>
    </row>
    <row r="22" spans="1:7" x14ac:dyDescent="0.25">
      <c r="A22" s="143"/>
      <c r="B22" s="143"/>
      <c r="C22" s="143"/>
      <c r="D22" s="143"/>
      <c r="E22" s="143"/>
      <c r="F22" s="144" t="s">
        <v>101</v>
      </c>
      <c r="G22" s="145">
        <f>SUM(G12:G21)</f>
        <v>0</v>
      </c>
    </row>
    <row r="23" spans="1:7" x14ac:dyDescent="0.25">
      <c r="A23" s="148"/>
      <c r="B23" s="123"/>
      <c r="C23" s="124"/>
      <c r="D23" s="125"/>
      <c r="E23" s="126"/>
      <c r="F23" s="125"/>
      <c r="G23" s="127"/>
    </row>
    <row r="24" spans="1:7" s="131" customFormat="1" ht="18" customHeight="1" x14ac:dyDescent="0.25">
      <c r="A24" s="129" t="s">
        <v>1</v>
      </c>
      <c r="B24" s="130" t="s">
        <v>102</v>
      </c>
      <c r="C24" s="130"/>
      <c r="D24" s="130"/>
      <c r="E24" s="130"/>
      <c r="F24" s="130"/>
      <c r="G24" s="130"/>
    </row>
    <row r="25" spans="1:7" s="135" customFormat="1" ht="20.100000000000001" customHeight="1" x14ac:dyDescent="0.25">
      <c r="A25" s="132"/>
      <c r="B25" s="133" t="s">
        <v>97</v>
      </c>
      <c r="C25" s="133" t="s">
        <v>98</v>
      </c>
      <c r="D25" s="133" t="s">
        <v>99</v>
      </c>
      <c r="E25" s="134"/>
      <c r="F25" s="133" t="s">
        <v>100</v>
      </c>
      <c r="G25" s="133" t="s">
        <v>101</v>
      </c>
    </row>
    <row r="26" spans="1:7" ht="45.75" customHeight="1" x14ac:dyDescent="0.25">
      <c r="A26" s="136" t="s">
        <v>8</v>
      </c>
      <c r="B26" s="123" t="s">
        <v>205</v>
      </c>
      <c r="C26" s="124" t="s">
        <v>5</v>
      </c>
      <c r="D26" s="125">
        <v>38.5</v>
      </c>
      <c r="E26" s="126">
        <v>8.5</v>
      </c>
      <c r="F26" s="120"/>
      <c r="G26" s="127">
        <f>D26*F26</f>
        <v>0</v>
      </c>
    </row>
    <row r="27" spans="1:7" ht="42.75" x14ac:dyDescent="0.25">
      <c r="A27" s="136" t="s">
        <v>9</v>
      </c>
      <c r="B27" s="137" t="s">
        <v>104</v>
      </c>
      <c r="C27" s="124" t="s">
        <v>105</v>
      </c>
      <c r="D27" s="125">
        <v>210</v>
      </c>
      <c r="E27" s="126">
        <v>1.8</v>
      </c>
      <c r="F27" s="120"/>
      <c r="G27" s="127">
        <f t="shared" ref="G27:G30" si="2">D27*F27</f>
        <v>0</v>
      </c>
    </row>
    <row r="28" spans="1:7" ht="27" customHeight="1" x14ac:dyDescent="0.25">
      <c r="A28" s="136" t="s">
        <v>10</v>
      </c>
      <c r="B28" s="137" t="s">
        <v>106</v>
      </c>
      <c r="C28" s="124" t="s">
        <v>6</v>
      </c>
      <c r="D28" s="125">
        <v>1</v>
      </c>
      <c r="E28" s="126">
        <v>120</v>
      </c>
      <c r="F28" s="120"/>
      <c r="G28" s="127">
        <f t="shared" si="2"/>
        <v>0</v>
      </c>
    </row>
    <row r="29" spans="1:7" ht="28.5" x14ac:dyDescent="0.25">
      <c r="A29" s="136" t="s">
        <v>11</v>
      </c>
      <c r="B29" s="123" t="s">
        <v>107</v>
      </c>
      <c r="C29" s="124" t="s">
        <v>5</v>
      </c>
      <c r="D29" s="125">
        <v>6</v>
      </c>
      <c r="E29" s="126">
        <v>6.8</v>
      </c>
      <c r="F29" s="120"/>
      <c r="G29" s="127">
        <f t="shared" si="2"/>
        <v>0</v>
      </c>
    </row>
    <row r="30" spans="1:7" ht="71.25" x14ac:dyDescent="0.25">
      <c r="A30" s="138" t="s">
        <v>12</v>
      </c>
      <c r="B30" s="123" t="s">
        <v>108</v>
      </c>
      <c r="C30" s="139" t="s">
        <v>5</v>
      </c>
      <c r="D30" s="140">
        <v>6</v>
      </c>
      <c r="E30" s="141">
        <v>45</v>
      </c>
      <c r="F30" s="121"/>
      <c r="G30" s="142">
        <f t="shared" si="2"/>
        <v>0</v>
      </c>
    </row>
    <row r="31" spans="1:7" x14ac:dyDescent="0.25">
      <c r="A31" s="143"/>
      <c r="B31" s="143"/>
      <c r="C31" s="143"/>
      <c r="D31" s="143"/>
      <c r="E31" s="143"/>
      <c r="F31" s="144" t="s">
        <v>101</v>
      </c>
      <c r="G31" s="145">
        <f>SUM(G26:G30)</f>
        <v>0</v>
      </c>
    </row>
    <row r="32" spans="1:7" x14ac:dyDescent="0.25">
      <c r="A32" s="149"/>
      <c r="B32" s="150"/>
      <c r="C32" s="124"/>
      <c r="D32" s="125"/>
      <c r="E32" s="126"/>
      <c r="F32" s="125"/>
      <c r="G32" s="127"/>
    </row>
    <row r="33" spans="1:7" s="131" customFormat="1" ht="18" customHeight="1" x14ac:dyDescent="0.25">
      <c r="A33" s="129" t="s">
        <v>2</v>
      </c>
      <c r="B33" s="130" t="s">
        <v>109</v>
      </c>
      <c r="C33" s="130"/>
      <c r="D33" s="130"/>
      <c r="E33" s="130"/>
      <c r="F33" s="130"/>
      <c r="G33" s="130"/>
    </row>
    <row r="34" spans="1:7" s="135" customFormat="1" ht="20.100000000000001" customHeight="1" x14ac:dyDescent="0.25">
      <c r="A34" s="132"/>
      <c r="B34" s="133" t="s">
        <v>97</v>
      </c>
      <c r="C34" s="133" t="s">
        <v>98</v>
      </c>
      <c r="D34" s="133" t="s">
        <v>99</v>
      </c>
      <c r="E34" s="134"/>
      <c r="F34" s="133" t="s">
        <v>100</v>
      </c>
      <c r="G34" s="133" t="s">
        <v>101</v>
      </c>
    </row>
    <row r="35" spans="1:7" ht="33" customHeight="1" x14ac:dyDescent="0.25">
      <c r="A35" s="136" t="s">
        <v>41</v>
      </c>
      <c r="B35" s="123" t="s">
        <v>199</v>
      </c>
      <c r="C35" s="124" t="s">
        <v>6</v>
      </c>
      <c r="D35" s="125">
        <v>1</v>
      </c>
      <c r="E35" s="126">
        <v>8.5</v>
      </c>
      <c r="F35" s="120"/>
      <c r="G35" s="127">
        <f>+D35*F35</f>
        <v>0</v>
      </c>
    </row>
    <row r="36" spans="1:7" ht="28.5" x14ac:dyDescent="0.25">
      <c r="A36" s="138" t="s">
        <v>42</v>
      </c>
      <c r="B36" s="151" t="s">
        <v>200</v>
      </c>
      <c r="C36" s="139" t="s">
        <v>6</v>
      </c>
      <c r="D36" s="140">
        <v>1</v>
      </c>
      <c r="E36" s="126">
        <v>45</v>
      </c>
      <c r="F36" s="121"/>
      <c r="G36" s="142">
        <f>+D36*F36</f>
        <v>0</v>
      </c>
    </row>
    <row r="37" spans="1:7" x14ac:dyDescent="0.25">
      <c r="A37" s="152"/>
      <c r="B37" s="152"/>
      <c r="C37" s="152"/>
      <c r="D37" s="152"/>
      <c r="E37" s="152"/>
      <c r="F37" s="144" t="s">
        <v>101</v>
      </c>
      <c r="G37" s="145">
        <f>SUM(G35:G36)</f>
        <v>0</v>
      </c>
    </row>
    <row r="38" spans="1:7" ht="15.75" thickBot="1" x14ac:dyDescent="0.3">
      <c r="A38" s="153"/>
      <c r="B38" s="153"/>
      <c r="C38" s="153"/>
      <c r="D38" s="153"/>
      <c r="E38" s="153"/>
      <c r="F38" s="144"/>
      <c r="G38" s="145"/>
    </row>
    <row r="39" spans="1:7" ht="15.75" thickBot="1" x14ac:dyDescent="0.3">
      <c r="A39" s="154" t="s">
        <v>178</v>
      </c>
      <c r="B39" s="155"/>
      <c r="C39" s="155"/>
      <c r="D39" s="155"/>
      <c r="E39" s="155"/>
      <c r="F39" s="156" t="s">
        <v>101</v>
      </c>
      <c r="G39" s="157">
        <f>G9+G22+G31+G37</f>
        <v>0</v>
      </c>
    </row>
    <row r="40" spans="1:7" x14ac:dyDescent="0.25">
      <c r="A40" s="153"/>
      <c r="B40" s="153"/>
      <c r="C40" s="153"/>
      <c r="D40" s="153"/>
      <c r="E40" s="153"/>
      <c r="F40" s="144"/>
      <c r="G40" s="145"/>
    </row>
    <row r="41" spans="1:7" x14ac:dyDescent="0.25">
      <c r="A41" s="153"/>
      <c r="B41" s="153"/>
      <c r="C41" s="153"/>
      <c r="D41" s="153"/>
      <c r="E41" s="153"/>
      <c r="F41" s="144"/>
      <c r="G41" s="145"/>
    </row>
    <row r="42" spans="1:7" s="131" customFormat="1" ht="18" customHeight="1" x14ac:dyDescent="0.25">
      <c r="A42" s="129" t="s">
        <v>43</v>
      </c>
      <c r="B42" s="130" t="s">
        <v>112</v>
      </c>
      <c r="C42" s="130"/>
      <c r="D42" s="130"/>
      <c r="E42" s="130"/>
      <c r="F42" s="130"/>
      <c r="G42" s="130"/>
    </row>
    <row r="43" spans="1:7" s="135" customFormat="1" ht="20.100000000000001" customHeight="1" x14ac:dyDescent="0.25">
      <c r="A43" s="132"/>
      <c r="B43" s="133" t="s">
        <v>97</v>
      </c>
      <c r="C43" s="133" t="s">
        <v>98</v>
      </c>
      <c r="D43" s="133" t="s">
        <v>99</v>
      </c>
      <c r="E43" s="134"/>
      <c r="F43" s="133" t="s">
        <v>100</v>
      </c>
      <c r="G43" s="133" t="s">
        <v>101</v>
      </c>
    </row>
    <row r="44" spans="1:7" ht="72" customHeight="1" x14ac:dyDescent="0.25">
      <c r="A44" s="136" t="s">
        <v>44</v>
      </c>
      <c r="B44" s="123" t="s">
        <v>260</v>
      </c>
      <c r="C44" s="124" t="s">
        <v>5</v>
      </c>
      <c r="D44" s="125">
        <v>36.5</v>
      </c>
      <c r="E44" s="126">
        <v>8.5</v>
      </c>
      <c r="F44" s="120"/>
      <c r="G44" s="127">
        <f>D44*F44</f>
        <v>0</v>
      </c>
    </row>
    <row r="45" spans="1:7" ht="42.75" x14ac:dyDescent="0.25">
      <c r="A45" s="136" t="s">
        <v>13</v>
      </c>
      <c r="B45" s="137" t="s">
        <v>113</v>
      </c>
      <c r="C45" s="124" t="s">
        <v>5</v>
      </c>
      <c r="D45" s="125">
        <v>36.5</v>
      </c>
      <c r="E45" s="126">
        <v>1.8</v>
      </c>
      <c r="F45" s="120"/>
      <c r="G45" s="127">
        <f t="shared" ref="G45:G46" si="3">D45*F45</f>
        <v>0</v>
      </c>
    </row>
    <row r="46" spans="1:7" ht="42.75" x14ac:dyDescent="0.25">
      <c r="A46" s="138" t="s">
        <v>14</v>
      </c>
      <c r="B46" s="137" t="s">
        <v>114</v>
      </c>
      <c r="C46" s="139" t="s">
        <v>105</v>
      </c>
      <c r="D46" s="140">
        <v>43</v>
      </c>
      <c r="E46" s="141">
        <v>45</v>
      </c>
      <c r="F46" s="121"/>
      <c r="G46" s="142">
        <f t="shared" si="3"/>
        <v>0</v>
      </c>
    </row>
    <row r="47" spans="1:7" x14ac:dyDescent="0.25">
      <c r="A47" s="143"/>
      <c r="B47" s="143"/>
      <c r="C47" s="143"/>
      <c r="D47" s="143"/>
      <c r="E47" s="143"/>
      <c r="F47" s="144" t="s">
        <v>101</v>
      </c>
      <c r="G47" s="145">
        <f>SUM(G44:G46)</f>
        <v>0</v>
      </c>
    </row>
    <row r="48" spans="1:7" x14ac:dyDescent="0.25">
      <c r="A48" s="153"/>
      <c r="B48" s="153"/>
      <c r="C48" s="153"/>
      <c r="D48" s="153"/>
      <c r="E48" s="153"/>
      <c r="F48" s="144"/>
      <c r="G48" s="145"/>
    </row>
    <row r="49" spans="1:7" s="131" customFormat="1" ht="18" customHeight="1" x14ac:dyDescent="0.25">
      <c r="A49" s="129" t="s">
        <v>45</v>
      </c>
      <c r="B49" s="130" t="s">
        <v>115</v>
      </c>
      <c r="C49" s="130"/>
      <c r="D49" s="130"/>
      <c r="E49" s="130"/>
      <c r="F49" s="130"/>
      <c r="G49" s="130"/>
    </row>
    <row r="50" spans="1:7" s="135" customFormat="1" ht="20.100000000000001" customHeight="1" x14ac:dyDescent="0.25">
      <c r="A50" s="132"/>
      <c r="B50" s="133" t="s">
        <v>97</v>
      </c>
      <c r="C50" s="133" t="s">
        <v>98</v>
      </c>
      <c r="D50" s="133" t="s">
        <v>99</v>
      </c>
      <c r="E50" s="134"/>
      <c r="F50" s="133" t="s">
        <v>100</v>
      </c>
      <c r="G50" s="133" t="s">
        <v>101</v>
      </c>
    </row>
    <row r="51" spans="1:7" ht="45.75" customHeight="1" x14ac:dyDescent="0.25">
      <c r="A51" s="136" t="s">
        <v>15</v>
      </c>
      <c r="B51" s="123" t="s">
        <v>116</v>
      </c>
      <c r="C51" s="124" t="s">
        <v>5</v>
      </c>
      <c r="D51" s="125">
        <v>38.5</v>
      </c>
      <c r="E51" s="126">
        <v>8.5</v>
      </c>
      <c r="F51" s="120"/>
      <c r="G51" s="127">
        <f>D51*F51</f>
        <v>0</v>
      </c>
    </row>
    <row r="52" spans="1:7" ht="57" x14ac:dyDescent="0.25">
      <c r="A52" s="138" t="s">
        <v>16</v>
      </c>
      <c r="B52" s="137" t="s">
        <v>431</v>
      </c>
      <c r="C52" s="139" t="s">
        <v>5</v>
      </c>
      <c r="D52" s="140">
        <v>6</v>
      </c>
      <c r="E52" s="141">
        <v>45</v>
      </c>
      <c r="F52" s="121"/>
      <c r="G52" s="142">
        <f t="shared" ref="G52" si="4">D52*F52</f>
        <v>0</v>
      </c>
    </row>
    <row r="53" spans="1:7" x14ac:dyDescent="0.25">
      <c r="A53" s="143"/>
      <c r="B53" s="143"/>
      <c r="C53" s="143"/>
      <c r="D53" s="143"/>
      <c r="E53" s="143"/>
      <c r="F53" s="144" t="s">
        <v>101</v>
      </c>
      <c r="G53" s="145">
        <f>SUM(G51:G52)</f>
        <v>0</v>
      </c>
    </row>
    <row r="54" spans="1:7" x14ac:dyDescent="0.25">
      <c r="A54" s="153"/>
      <c r="B54" s="153"/>
      <c r="C54" s="153"/>
      <c r="D54" s="153"/>
      <c r="E54" s="153"/>
      <c r="F54" s="144"/>
      <c r="G54" s="145"/>
    </row>
    <row r="55" spans="1:7" s="131" customFormat="1" ht="18" customHeight="1" x14ac:dyDescent="0.25">
      <c r="A55" s="129" t="s">
        <v>46</v>
      </c>
      <c r="B55" s="130" t="s">
        <v>118</v>
      </c>
      <c r="C55" s="130"/>
      <c r="D55" s="130"/>
      <c r="E55" s="130"/>
      <c r="F55" s="130"/>
      <c r="G55" s="130"/>
    </row>
    <row r="56" spans="1:7" s="135" customFormat="1" ht="20.100000000000001" customHeight="1" x14ac:dyDescent="0.25">
      <c r="A56" s="132"/>
      <c r="B56" s="133" t="s">
        <v>97</v>
      </c>
      <c r="C56" s="133" t="s">
        <v>98</v>
      </c>
      <c r="D56" s="133" t="s">
        <v>99</v>
      </c>
      <c r="E56" s="134"/>
      <c r="F56" s="133" t="s">
        <v>100</v>
      </c>
      <c r="G56" s="133" t="s">
        <v>101</v>
      </c>
    </row>
    <row r="57" spans="1:7" ht="20.100000000000001" customHeight="1" x14ac:dyDescent="0.25">
      <c r="A57" s="136" t="s">
        <v>17</v>
      </c>
      <c r="B57" s="123" t="s">
        <v>235</v>
      </c>
      <c r="C57" s="124" t="s">
        <v>5</v>
      </c>
      <c r="D57" s="125">
        <v>95</v>
      </c>
      <c r="E57" s="126">
        <v>8.5</v>
      </c>
      <c r="F57" s="120"/>
      <c r="G57" s="127">
        <f>D57*F57</f>
        <v>0</v>
      </c>
    </row>
    <row r="58" spans="1:7" ht="42.75" x14ac:dyDescent="0.25">
      <c r="A58" s="136" t="s">
        <v>18</v>
      </c>
      <c r="B58" s="137" t="s">
        <v>230</v>
      </c>
      <c r="C58" s="124" t="s">
        <v>5</v>
      </c>
      <c r="D58" s="125">
        <v>95</v>
      </c>
      <c r="E58" s="126">
        <v>1.8</v>
      </c>
      <c r="F58" s="120"/>
      <c r="G58" s="127">
        <f t="shared" ref="G58:G63" si="5">D58*F58</f>
        <v>0</v>
      </c>
    </row>
    <row r="59" spans="1:7" ht="42" customHeight="1" x14ac:dyDescent="0.25">
      <c r="A59" s="136" t="s">
        <v>19</v>
      </c>
      <c r="B59" s="137" t="s">
        <v>231</v>
      </c>
      <c r="C59" s="124" t="s">
        <v>5</v>
      </c>
      <c r="D59" s="125">
        <v>95</v>
      </c>
      <c r="E59" s="126">
        <v>1.8</v>
      </c>
      <c r="F59" s="120"/>
      <c r="G59" s="127">
        <f t="shared" si="5"/>
        <v>0</v>
      </c>
    </row>
    <row r="60" spans="1:7" ht="29.25" customHeight="1" x14ac:dyDescent="0.25">
      <c r="A60" s="136" t="s">
        <v>19</v>
      </c>
      <c r="B60" s="137" t="s">
        <v>236</v>
      </c>
      <c r="C60" s="124" t="s">
        <v>6</v>
      </c>
      <c r="D60" s="125">
        <v>1</v>
      </c>
      <c r="E60" s="126">
        <v>1.8</v>
      </c>
      <c r="F60" s="120"/>
      <c r="G60" s="127">
        <f t="shared" ref="G60" si="6">D60*F60</f>
        <v>0</v>
      </c>
    </row>
    <row r="61" spans="1:7" ht="30.95" customHeight="1" x14ac:dyDescent="0.25">
      <c r="A61" s="136" t="s">
        <v>20</v>
      </c>
      <c r="B61" s="137" t="s">
        <v>232</v>
      </c>
      <c r="C61" s="124" t="s">
        <v>5</v>
      </c>
      <c r="D61" s="125">
        <v>38</v>
      </c>
      <c r="E61" s="126">
        <v>120</v>
      </c>
      <c r="F61" s="120"/>
      <c r="G61" s="127">
        <f>D61*F61</f>
        <v>0</v>
      </c>
    </row>
    <row r="62" spans="1:7" ht="32.25" customHeight="1" x14ac:dyDescent="0.25">
      <c r="A62" s="136" t="s">
        <v>233</v>
      </c>
      <c r="B62" s="137" t="s">
        <v>234</v>
      </c>
      <c r="C62" s="124" t="s">
        <v>6</v>
      </c>
      <c r="D62" s="125">
        <v>1</v>
      </c>
      <c r="E62" s="126">
        <v>120</v>
      </c>
      <c r="F62" s="120"/>
      <c r="G62" s="127">
        <f>D62*F62</f>
        <v>0</v>
      </c>
    </row>
    <row r="63" spans="1:7" ht="57" x14ac:dyDescent="0.25">
      <c r="A63" s="138" t="s">
        <v>50</v>
      </c>
      <c r="B63" s="123" t="s">
        <v>270</v>
      </c>
      <c r="C63" s="139" t="s">
        <v>5</v>
      </c>
      <c r="D63" s="140">
        <v>20.5</v>
      </c>
      <c r="E63" s="141">
        <v>45</v>
      </c>
      <c r="F63" s="121"/>
      <c r="G63" s="142">
        <f t="shared" si="5"/>
        <v>0</v>
      </c>
    </row>
    <row r="64" spans="1:7" x14ac:dyDescent="0.25">
      <c r="A64" s="143"/>
      <c r="B64" s="143"/>
      <c r="C64" s="143"/>
      <c r="D64" s="143"/>
      <c r="E64" s="143"/>
      <c r="F64" s="144" t="s">
        <v>101</v>
      </c>
      <c r="G64" s="145">
        <f>SUM(G57:G63)</f>
        <v>0</v>
      </c>
    </row>
    <row r="65" spans="1:7" x14ac:dyDescent="0.25">
      <c r="A65" s="153"/>
      <c r="B65" s="153"/>
      <c r="C65" s="153"/>
      <c r="D65" s="153"/>
      <c r="E65" s="153"/>
      <c r="F65" s="144"/>
      <c r="G65" s="145"/>
    </row>
    <row r="66" spans="1:7" s="131" customFormat="1" ht="18" customHeight="1" x14ac:dyDescent="0.25">
      <c r="A66" s="129" t="s">
        <v>3</v>
      </c>
      <c r="B66" s="130" t="s">
        <v>132</v>
      </c>
      <c r="C66" s="130"/>
      <c r="D66" s="130"/>
      <c r="E66" s="130"/>
      <c r="F66" s="130"/>
      <c r="G66" s="130"/>
    </row>
    <row r="67" spans="1:7" s="135" customFormat="1" ht="20.100000000000001" customHeight="1" x14ac:dyDescent="0.25">
      <c r="A67" s="132"/>
      <c r="B67" s="133" t="s">
        <v>97</v>
      </c>
      <c r="C67" s="133" t="s">
        <v>98</v>
      </c>
      <c r="D67" s="133" t="s">
        <v>99</v>
      </c>
      <c r="E67" s="134"/>
      <c r="F67" s="133" t="s">
        <v>100</v>
      </c>
      <c r="G67" s="133" t="s">
        <v>101</v>
      </c>
    </row>
    <row r="68" spans="1:7" ht="57.95" customHeight="1" x14ac:dyDescent="0.25">
      <c r="A68" s="136" t="s">
        <v>21</v>
      </c>
      <c r="B68" s="123" t="s">
        <v>219</v>
      </c>
      <c r="C68" s="124" t="s">
        <v>6</v>
      </c>
      <c r="D68" s="125">
        <v>1</v>
      </c>
      <c r="E68" s="126">
        <v>8.5</v>
      </c>
      <c r="F68" s="120"/>
      <c r="G68" s="127">
        <f>D68*F68</f>
        <v>0</v>
      </c>
    </row>
    <row r="69" spans="1:7" ht="71.25" x14ac:dyDescent="0.25">
      <c r="A69" s="138" t="s">
        <v>133</v>
      </c>
      <c r="B69" s="137" t="s">
        <v>201</v>
      </c>
      <c r="C69" s="139" t="s">
        <v>6</v>
      </c>
      <c r="D69" s="140">
        <v>2</v>
      </c>
      <c r="E69" s="141">
        <v>45</v>
      </c>
      <c r="F69" s="121"/>
      <c r="G69" s="142">
        <f t="shared" ref="G69" si="7">D69*F69</f>
        <v>0</v>
      </c>
    </row>
    <row r="70" spans="1:7" x14ac:dyDescent="0.25">
      <c r="A70" s="143"/>
      <c r="B70" s="143"/>
      <c r="C70" s="143"/>
      <c r="D70" s="143"/>
      <c r="E70" s="143"/>
      <c r="F70" s="144" t="s">
        <v>101</v>
      </c>
      <c r="G70" s="145">
        <f>SUM(G68:G69)</f>
        <v>0</v>
      </c>
    </row>
    <row r="71" spans="1:7" x14ac:dyDescent="0.25">
      <c r="A71" s="153"/>
      <c r="B71" s="153"/>
      <c r="C71" s="153"/>
      <c r="D71" s="153"/>
      <c r="E71" s="153"/>
      <c r="F71" s="144"/>
      <c r="G71" s="145"/>
    </row>
    <row r="72" spans="1:7" s="131" customFormat="1" ht="18" customHeight="1" x14ac:dyDescent="0.25">
      <c r="A72" s="129" t="s">
        <v>47</v>
      </c>
      <c r="B72" s="130" t="s">
        <v>134</v>
      </c>
      <c r="C72" s="130"/>
      <c r="D72" s="130"/>
      <c r="E72" s="130"/>
      <c r="F72" s="130"/>
      <c r="G72" s="130"/>
    </row>
    <row r="73" spans="1:7" s="135" customFormat="1" ht="20.100000000000001" customHeight="1" x14ac:dyDescent="0.25">
      <c r="A73" s="132"/>
      <c r="B73" s="133" t="s">
        <v>97</v>
      </c>
      <c r="C73" s="133" t="s">
        <v>98</v>
      </c>
      <c r="D73" s="133" t="s">
        <v>99</v>
      </c>
      <c r="E73" s="134"/>
      <c r="F73" s="133" t="s">
        <v>100</v>
      </c>
      <c r="G73" s="133" t="s">
        <v>101</v>
      </c>
    </row>
    <row r="74" spans="1:7" ht="71.25" customHeight="1" x14ac:dyDescent="0.25">
      <c r="A74" s="136" t="s">
        <v>22</v>
      </c>
      <c r="B74" s="123" t="s">
        <v>271</v>
      </c>
      <c r="C74" s="124" t="s">
        <v>6</v>
      </c>
      <c r="D74" s="125">
        <v>5</v>
      </c>
      <c r="E74" s="126">
        <v>8.5</v>
      </c>
      <c r="F74" s="120"/>
      <c r="G74" s="127">
        <f>D74*F74</f>
        <v>0</v>
      </c>
    </row>
    <row r="75" spans="1:7" ht="57" x14ac:dyDescent="0.25">
      <c r="A75" s="136" t="s">
        <v>23</v>
      </c>
      <c r="B75" s="137" t="s">
        <v>432</v>
      </c>
      <c r="C75" s="124" t="s">
        <v>6</v>
      </c>
      <c r="D75" s="125">
        <v>3</v>
      </c>
      <c r="E75" s="141">
        <v>45</v>
      </c>
      <c r="F75" s="120"/>
      <c r="G75" s="127">
        <f t="shared" ref="G75:G76" si="8">D75*F75</f>
        <v>0</v>
      </c>
    </row>
    <row r="76" spans="1:7" ht="57" x14ac:dyDescent="0.25">
      <c r="A76" s="138" t="s">
        <v>48</v>
      </c>
      <c r="B76" s="151" t="s">
        <v>433</v>
      </c>
      <c r="C76" s="139" t="s">
        <v>6</v>
      </c>
      <c r="D76" s="140">
        <v>2</v>
      </c>
      <c r="E76" s="141">
        <v>45</v>
      </c>
      <c r="F76" s="121"/>
      <c r="G76" s="142">
        <f t="shared" si="8"/>
        <v>0</v>
      </c>
    </row>
    <row r="77" spans="1:7" x14ac:dyDescent="0.25">
      <c r="A77" s="152"/>
      <c r="B77" s="152"/>
      <c r="C77" s="152"/>
      <c r="D77" s="152"/>
      <c r="E77" s="143"/>
      <c r="F77" s="144" t="s">
        <v>101</v>
      </c>
      <c r="G77" s="145">
        <f>SUM(G74:G76)</f>
        <v>0</v>
      </c>
    </row>
    <row r="78" spans="1:7" ht="15.75" thickBot="1" x14ac:dyDescent="0.3">
      <c r="A78" s="153"/>
      <c r="B78" s="153"/>
      <c r="C78" s="153"/>
      <c r="D78" s="153"/>
      <c r="E78" s="153"/>
      <c r="F78" s="144"/>
      <c r="G78" s="145"/>
    </row>
    <row r="79" spans="1:7" ht="15.75" thickBot="1" x14ac:dyDescent="0.3">
      <c r="A79" s="154" t="s">
        <v>179</v>
      </c>
      <c r="B79" s="155"/>
      <c r="C79" s="155"/>
      <c r="D79" s="155"/>
      <c r="E79" s="155"/>
      <c r="F79" s="156" t="s">
        <v>101</v>
      </c>
      <c r="G79" s="157">
        <f>G47+G53+G64+G70+G77</f>
        <v>0</v>
      </c>
    </row>
    <row r="80" spans="1:7" x14ac:dyDescent="0.25">
      <c r="A80" s="158"/>
      <c r="B80" s="153"/>
      <c r="C80" s="153"/>
      <c r="D80" s="153"/>
      <c r="E80" s="153"/>
      <c r="F80" s="144"/>
      <c r="G80" s="145"/>
    </row>
    <row r="81" spans="1:7" s="131" customFormat="1" ht="18" customHeight="1" x14ac:dyDescent="0.25">
      <c r="A81" s="129" t="s">
        <v>49</v>
      </c>
      <c r="B81" s="130" t="s">
        <v>135</v>
      </c>
      <c r="C81" s="130"/>
      <c r="D81" s="130"/>
      <c r="E81" s="130"/>
      <c r="F81" s="130"/>
      <c r="G81" s="130"/>
    </row>
    <row r="82" spans="1:7" s="135" customFormat="1" ht="20.100000000000001" customHeight="1" x14ac:dyDescent="0.25">
      <c r="A82" s="132"/>
      <c r="B82" s="133" t="s">
        <v>97</v>
      </c>
      <c r="C82" s="133" t="s">
        <v>98</v>
      </c>
      <c r="D82" s="133" t="s">
        <v>99</v>
      </c>
      <c r="E82" s="134"/>
      <c r="F82" s="133" t="s">
        <v>100</v>
      </c>
      <c r="G82" s="133" t="s">
        <v>101</v>
      </c>
    </row>
    <row r="83" spans="1:7" ht="69" customHeight="1" x14ac:dyDescent="0.25">
      <c r="A83" s="136" t="s">
        <v>24</v>
      </c>
      <c r="B83" s="123" t="s">
        <v>154</v>
      </c>
      <c r="C83" s="124" t="s">
        <v>6</v>
      </c>
      <c r="D83" s="125">
        <v>1</v>
      </c>
      <c r="E83" s="126">
        <v>8.5</v>
      </c>
      <c r="F83" s="120"/>
      <c r="G83" s="127">
        <f>D83*F83</f>
        <v>0</v>
      </c>
    </row>
    <row r="84" spans="1:7" ht="57" x14ac:dyDescent="0.25">
      <c r="A84" s="136" t="s">
        <v>25</v>
      </c>
      <c r="B84" s="137" t="s">
        <v>139</v>
      </c>
      <c r="C84" s="124"/>
      <c r="D84" s="125"/>
      <c r="E84" s="126"/>
      <c r="F84" s="120"/>
      <c r="G84" s="127"/>
    </row>
    <row r="85" spans="1:7" ht="42.75" x14ac:dyDescent="0.25">
      <c r="A85" s="136"/>
      <c r="B85" s="137" t="s">
        <v>140</v>
      </c>
      <c r="C85" s="124" t="s">
        <v>6</v>
      </c>
      <c r="D85" s="125">
        <v>1</v>
      </c>
      <c r="E85" s="126">
        <v>1.8</v>
      </c>
      <c r="F85" s="120"/>
      <c r="G85" s="127">
        <f t="shared" ref="G85:G92" si="9">D85*F85</f>
        <v>0</v>
      </c>
    </row>
    <row r="86" spans="1:7" ht="85.5" x14ac:dyDescent="0.25">
      <c r="A86" s="136"/>
      <c r="B86" s="137" t="s">
        <v>436</v>
      </c>
      <c r="C86" s="124" t="s">
        <v>6</v>
      </c>
      <c r="D86" s="125">
        <v>1</v>
      </c>
      <c r="E86" s="126">
        <v>1.8</v>
      </c>
      <c r="F86" s="120"/>
      <c r="G86" s="127">
        <f t="shared" si="9"/>
        <v>0</v>
      </c>
    </row>
    <row r="87" spans="1:7" ht="28.5" x14ac:dyDescent="0.25">
      <c r="A87" s="136"/>
      <c r="B87" s="137" t="s">
        <v>202</v>
      </c>
      <c r="C87" s="124" t="s">
        <v>6</v>
      </c>
      <c r="D87" s="125">
        <v>1</v>
      </c>
      <c r="E87" s="126">
        <v>1.8</v>
      </c>
      <c r="F87" s="120"/>
      <c r="G87" s="127">
        <f t="shared" si="9"/>
        <v>0</v>
      </c>
    </row>
    <row r="88" spans="1:7" ht="42.75" customHeight="1" x14ac:dyDescent="0.25">
      <c r="A88" s="136"/>
      <c r="B88" s="137" t="s">
        <v>142</v>
      </c>
      <c r="C88" s="124" t="s">
        <v>6</v>
      </c>
      <c r="D88" s="125">
        <v>1</v>
      </c>
      <c r="E88" s="126">
        <v>1.8</v>
      </c>
      <c r="F88" s="120"/>
      <c r="G88" s="127">
        <f t="shared" si="9"/>
        <v>0</v>
      </c>
    </row>
    <row r="89" spans="1:7" ht="57" customHeight="1" x14ac:dyDescent="0.25">
      <c r="A89" s="136"/>
      <c r="B89" s="137" t="s">
        <v>203</v>
      </c>
      <c r="C89" s="124" t="s">
        <v>6</v>
      </c>
      <c r="D89" s="125">
        <v>1</v>
      </c>
      <c r="E89" s="126">
        <v>1.8</v>
      </c>
      <c r="F89" s="120"/>
      <c r="G89" s="127">
        <f t="shared" si="9"/>
        <v>0</v>
      </c>
    </row>
    <row r="90" spans="1:7" ht="71.25" x14ac:dyDescent="0.25">
      <c r="A90" s="136" t="s">
        <v>26</v>
      </c>
      <c r="B90" s="137" t="s">
        <v>438</v>
      </c>
      <c r="C90" s="124" t="s">
        <v>6</v>
      </c>
      <c r="D90" s="125">
        <v>1</v>
      </c>
      <c r="E90" s="126">
        <v>120</v>
      </c>
      <c r="F90" s="120"/>
      <c r="G90" s="127">
        <f t="shared" si="9"/>
        <v>0</v>
      </c>
    </row>
    <row r="91" spans="1:7" ht="28.5" x14ac:dyDescent="0.25">
      <c r="A91" s="136" t="s">
        <v>136</v>
      </c>
      <c r="B91" s="123" t="s">
        <v>143</v>
      </c>
      <c r="C91" s="124" t="s">
        <v>6</v>
      </c>
      <c r="D91" s="125">
        <v>1</v>
      </c>
      <c r="E91" s="126">
        <v>6.8</v>
      </c>
      <c r="F91" s="120"/>
      <c r="G91" s="127">
        <f t="shared" si="9"/>
        <v>0</v>
      </c>
    </row>
    <row r="92" spans="1:7" ht="42.75" x14ac:dyDescent="0.25">
      <c r="A92" s="138" t="s">
        <v>138</v>
      </c>
      <c r="B92" s="123" t="s">
        <v>144</v>
      </c>
      <c r="C92" s="139" t="s">
        <v>6</v>
      </c>
      <c r="D92" s="140">
        <v>1</v>
      </c>
      <c r="E92" s="141">
        <v>45</v>
      </c>
      <c r="F92" s="121"/>
      <c r="G92" s="142">
        <f t="shared" si="9"/>
        <v>0</v>
      </c>
    </row>
    <row r="93" spans="1:7" x14ac:dyDescent="0.25">
      <c r="A93" s="143"/>
      <c r="B93" s="143"/>
      <c r="C93" s="143"/>
      <c r="D93" s="143"/>
      <c r="E93" s="143"/>
      <c r="F93" s="144" t="s">
        <v>101</v>
      </c>
      <c r="G93" s="145">
        <f>SUM(G83:G92)</f>
        <v>0</v>
      </c>
    </row>
    <row r="94" spans="1:7" x14ac:dyDescent="0.25">
      <c r="A94" s="153"/>
      <c r="B94" s="153"/>
      <c r="C94" s="153"/>
      <c r="D94" s="153"/>
      <c r="E94" s="153"/>
      <c r="F94" s="144"/>
      <c r="G94" s="145"/>
    </row>
    <row r="95" spans="1:7" s="131" customFormat="1" ht="18" customHeight="1" x14ac:dyDescent="0.25">
      <c r="A95" s="129" t="s">
        <v>4</v>
      </c>
      <c r="B95" s="130" t="s">
        <v>146</v>
      </c>
      <c r="C95" s="130"/>
      <c r="D95" s="130"/>
      <c r="E95" s="130"/>
      <c r="F95" s="130"/>
      <c r="G95" s="130"/>
    </row>
    <row r="96" spans="1:7" s="131" customFormat="1" ht="18" customHeight="1" x14ac:dyDescent="0.25">
      <c r="A96" s="129"/>
      <c r="B96" s="159" t="s">
        <v>331</v>
      </c>
      <c r="C96" s="159"/>
      <c r="D96" s="159"/>
      <c r="E96" s="159"/>
      <c r="F96" s="159"/>
      <c r="G96" s="159"/>
    </row>
    <row r="97" spans="1:7" s="135" customFormat="1" ht="20.100000000000001" customHeight="1" x14ac:dyDescent="0.25">
      <c r="A97" s="132"/>
      <c r="B97" s="133" t="s">
        <v>97</v>
      </c>
      <c r="C97" s="133" t="s">
        <v>98</v>
      </c>
      <c r="D97" s="133" t="s">
        <v>99</v>
      </c>
      <c r="E97" s="134"/>
      <c r="F97" s="133" t="s">
        <v>100</v>
      </c>
      <c r="G97" s="133" t="s">
        <v>101</v>
      </c>
    </row>
    <row r="98" spans="1:7" s="166" customFormat="1" ht="87" customHeight="1" x14ac:dyDescent="0.25">
      <c r="A98" s="160">
        <f>MAX($A$6:A95)+1</f>
        <v>1</v>
      </c>
      <c r="B98" s="161" t="s">
        <v>282</v>
      </c>
      <c r="C98" s="162"/>
      <c r="D98" s="163"/>
      <c r="E98" s="164"/>
      <c r="F98" s="46"/>
      <c r="G98" s="165"/>
    </row>
    <row r="99" spans="1:7" s="166" customFormat="1" ht="15.95" customHeight="1" x14ac:dyDescent="0.25">
      <c r="A99" s="167"/>
      <c r="B99" s="161" t="s">
        <v>283</v>
      </c>
      <c r="C99" s="162"/>
      <c r="D99" s="163"/>
      <c r="E99" s="164"/>
      <c r="F99" s="46"/>
      <c r="G99" s="165"/>
    </row>
    <row r="100" spans="1:7" s="166" customFormat="1" ht="27.95" customHeight="1" x14ac:dyDescent="0.25">
      <c r="A100" s="167"/>
      <c r="B100" s="161" t="s">
        <v>284</v>
      </c>
      <c r="C100" s="162"/>
      <c r="D100" s="163"/>
      <c r="E100" s="164"/>
      <c r="F100" s="46"/>
      <c r="G100" s="165"/>
    </row>
    <row r="101" spans="1:7" s="166" customFormat="1" ht="30.95" customHeight="1" x14ac:dyDescent="0.25">
      <c r="A101" s="167"/>
      <c r="B101" s="168" t="s">
        <v>285</v>
      </c>
      <c r="C101" s="162"/>
      <c r="D101" s="163"/>
      <c r="E101" s="164"/>
      <c r="F101" s="46"/>
      <c r="G101" s="165"/>
    </row>
    <row r="102" spans="1:7" s="166" customFormat="1" ht="20.100000000000001" customHeight="1" x14ac:dyDescent="0.25">
      <c r="A102" s="167"/>
      <c r="B102" s="161" t="s">
        <v>286</v>
      </c>
      <c r="C102" s="162"/>
      <c r="D102" s="163"/>
      <c r="E102" s="164"/>
      <c r="F102" s="46"/>
      <c r="G102" s="165"/>
    </row>
    <row r="103" spans="1:7" s="166" customFormat="1" ht="15.95" customHeight="1" x14ac:dyDescent="0.25">
      <c r="A103" s="167"/>
      <c r="B103" s="161" t="s">
        <v>287</v>
      </c>
      <c r="C103" s="162"/>
      <c r="D103" s="163"/>
      <c r="E103" s="164"/>
      <c r="F103" s="46"/>
      <c r="G103" s="165"/>
    </row>
    <row r="104" spans="1:7" s="166" customFormat="1" ht="18" customHeight="1" x14ac:dyDescent="0.25">
      <c r="A104" s="167"/>
      <c r="B104" s="161" t="s">
        <v>288</v>
      </c>
      <c r="C104" s="165"/>
      <c r="D104" s="163"/>
      <c r="E104" s="164"/>
      <c r="F104" s="46"/>
      <c r="G104" s="165"/>
    </row>
    <row r="105" spans="1:7" s="166" customFormat="1" ht="15.95" customHeight="1" x14ac:dyDescent="0.25">
      <c r="A105" s="167"/>
      <c r="B105" s="168" t="s">
        <v>289</v>
      </c>
      <c r="C105" s="164" t="s">
        <v>7</v>
      </c>
      <c r="D105" s="163">
        <v>1</v>
      </c>
      <c r="E105" s="164"/>
      <c r="F105" s="169" t="s">
        <v>330</v>
      </c>
      <c r="G105" s="165"/>
    </row>
    <row r="106" spans="1:7" s="166" customFormat="1" ht="15" customHeight="1" x14ac:dyDescent="0.25">
      <c r="A106" s="160">
        <f>MAX($A$6:A105)+1</f>
        <v>2</v>
      </c>
      <c r="B106" s="170" t="s">
        <v>290</v>
      </c>
      <c r="C106" s="162"/>
      <c r="D106" s="163"/>
      <c r="E106" s="164"/>
      <c r="F106" s="46"/>
      <c r="G106" s="165"/>
    </row>
    <row r="107" spans="1:7" s="166" customFormat="1" ht="18" customHeight="1" x14ac:dyDescent="0.25">
      <c r="A107" s="167"/>
      <c r="B107" s="170" t="s">
        <v>291</v>
      </c>
      <c r="C107" s="164" t="s">
        <v>7</v>
      </c>
      <c r="D107" s="163">
        <v>1</v>
      </c>
      <c r="E107" s="164" t="s">
        <v>292</v>
      </c>
      <c r="F107" s="169" t="s">
        <v>292</v>
      </c>
      <c r="G107" s="165"/>
    </row>
    <row r="108" spans="1:7" s="166" customFormat="1" ht="30" customHeight="1" x14ac:dyDescent="0.25">
      <c r="A108" s="160">
        <f>MAX($A$6:A107)+1</f>
        <v>3</v>
      </c>
      <c r="B108" s="170" t="s">
        <v>293</v>
      </c>
      <c r="C108" s="162"/>
      <c r="D108" s="163"/>
      <c r="E108" s="164"/>
      <c r="F108" s="46"/>
      <c r="G108" s="165"/>
    </row>
    <row r="109" spans="1:7" s="166" customFormat="1" ht="13.5" customHeight="1" x14ac:dyDescent="0.25">
      <c r="A109" s="167"/>
      <c r="B109" s="170"/>
      <c r="C109" s="165" t="s">
        <v>7</v>
      </c>
      <c r="D109" s="163">
        <v>1</v>
      </c>
      <c r="E109" s="164"/>
      <c r="F109" s="169" t="s">
        <v>292</v>
      </c>
      <c r="G109" s="165"/>
    </row>
    <row r="110" spans="1:7" s="166" customFormat="1" ht="28.5" customHeight="1" x14ac:dyDescent="0.25">
      <c r="A110" s="160">
        <f>MAX($A$6:A109)+1</f>
        <v>4</v>
      </c>
      <c r="B110" s="170" t="s">
        <v>294</v>
      </c>
      <c r="C110" s="162"/>
      <c r="D110" s="163"/>
      <c r="E110" s="164"/>
      <c r="F110" s="46"/>
      <c r="G110" s="165"/>
    </row>
    <row r="111" spans="1:7" s="166" customFormat="1" ht="18" customHeight="1" x14ac:dyDescent="0.25">
      <c r="A111" s="167"/>
      <c r="B111" s="170">
        <v>38112223</v>
      </c>
      <c r="C111" s="164"/>
      <c r="D111" s="163"/>
      <c r="E111" s="164" t="s">
        <v>292</v>
      </c>
      <c r="F111" s="46"/>
      <c r="G111" s="165"/>
    </row>
    <row r="112" spans="1:7" s="166" customFormat="1" ht="18" customHeight="1" x14ac:dyDescent="0.25">
      <c r="A112" s="167"/>
      <c r="B112" s="170" t="s">
        <v>295</v>
      </c>
      <c r="C112" s="164" t="s">
        <v>7</v>
      </c>
      <c r="D112" s="163">
        <v>1</v>
      </c>
      <c r="E112" s="164">
        <v>2190</v>
      </c>
      <c r="F112" s="46"/>
      <c r="G112" s="165">
        <f>D112*F112</f>
        <v>0</v>
      </c>
    </row>
    <row r="113" spans="1:7" s="166" customFormat="1" ht="27.75" customHeight="1" x14ac:dyDescent="0.25">
      <c r="A113" s="160">
        <f>MAX($A$6:A112)+1</f>
        <v>5</v>
      </c>
      <c r="B113" s="170" t="s">
        <v>296</v>
      </c>
      <c r="C113" s="162"/>
      <c r="D113" s="163"/>
      <c r="E113" s="164"/>
      <c r="F113" s="46"/>
      <c r="G113" s="165"/>
    </row>
    <row r="114" spans="1:7" s="166" customFormat="1" ht="17.100000000000001" customHeight="1" x14ac:dyDescent="0.25">
      <c r="A114" s="167"/>
      <c r="B114" s="170">
        <v>7738111058</v>
      </c>
      <c r="C114" s="164" t="s">
        <v>7</v>
      </c>
      <c r="D114" s="163">
        <v>1</v>
      </c>
      <c r="E114" s="164">
        <v>370</v>
      </c>
      <c r="F114" s="46"/>
      <c r="G114" s="165">
        <f>D114*F114</f>
        <v>0</v>
      </c>
    </row>
    <row r="115" spans="1:7" s="166" customFormat="1" ht="42.95" customHeight="1" x14ac:dyDescent="0.25">
      <c r="A115" s="160">
        <f>MAX($A$6:A114)+1</f>
        <v>6</v>
      </c>
      <c r="B115" s="170" t="s">
        <v>297</v>
      </c>
      <c r="C115" s="162"/>
      <c r="D115" s="163"/>
      <c r="E115" s="164"/>
      <c r="F115" s="46"/>
      <c r="G115" s="165"/>
    </row>
    <row r="116" spans="1:7" s="166" customFormat="1" ht="17.100000000000001" customHeight="1" x14ac:dyDescent="0.25">
      <c r="A116" s="167"/>
      <c r="B116" s="170">
        <v>7719000763</v>
      </c>
      <c r="C116" s="164" t="s">
        <v>7</v>
      </c>
      <c r="D116" s="163">
        <v>1</v>
      </c>
      <c r="E116" s="164">
        <v>50</v>
      </c>
      <c r="F116" s="46"/>
      <c r="G116" s="165">
        <f>D116*F116</f>
        <v>0</v>
      </c>
    </row>
    <row r="117" spans="1:7" s="166" customFormat="1" ht="30.95" customHeight="1" x14ac:dyDescent="0.25">
      <c r="A117" s="160">
        <f>MAX($A$6:A116)+1</f>
        <v>7</v>
      </c>
      <c r="B117" s="170" t="s">
        <v>298</v>
      </c>
      <c r="C117" s="162"/>
      <c r="D117" s="163"/>
      <c r="E117" s="164"/>
      <c r="F117" s="46"/>
      <c r="G117" s="165"/>
    </row>
    <row r="118" spans="1:7" s="166" customFormat="1" ht="15.95" customHeight="1" x14ac:dyDescent="0.25">
      <c r="A118" s="167"/>
      <c r="B118" s="170" t="s">
        <v>299</v>
      </c>
      <c r="C118" s="164" t="s">
        <v>7</v>
      </c>
      <c r="D118" s="163">
        <v>1</v>
      </c>
      <c r="E118" s="164">
        <v>55</v>
      </c>
      <c r="F118" s="46"/>
      <c r="G118" s="165">
        <f>D118*F118</f>
        <v>0</v>
      </c>
    </row>
    <row r="119" spans="1:7" s="166" customFormat="1" ht="75" customHeight="1" x14ac:dyDescent="0.25">
      <c r="A119" s="160">
        <f>MAX($A$6:A118)+1</f>
        <v>8</v>
      </c>
      <c r="B119" s="161" t="s">
        <v>300</v>
      </c>
      <c r="C119" s="162"/>
      <c r="D119" s="163"/>
      <c r="E119" s="164"/>
      <c r="F119" s="46"/>
      <c r="G119" s="165"/>
    </row>
    <row r="120" spans="1:7" s="166" customFormat="1" ht="18" customHeight="1" x14ac:dyDescent="0.25">
      <c r="A120" s="167"/>
      <c r="B120" s="161" t="s">
        <v>302</v>
      </c>
      <c r="C120" s="164" t="s">
        <v>6</v>
      </c>
      <c r="D120" s="163">
        <v>1</v>
      </c>
      <c r="E120" s="164">
        <v>230</v>
      </c>
      <c r="F120" s="46"/>
      <c r="G120" s="165">
        <f>D120*F120</f>
        <v>0</v>
      </c>
    </row>
    <row r="121" spans="1:7" s="166" customFormat="1" ht="16.5" customHeight="1" x14ac:dyDescent="0.25">
      <c r="A121" s="160">
        <f>MAX($A$6:A120)+1</f>
        <v>9</v>
      </c>
      <c r="B121" s="161" t="s">
        <v>303</v>
      </c>
      <c r="C121" s="162"/>
      <c r="D121" s="163"/>
      <c r="E121" s="164"/>
      <c r="F121" s="46"/>
      <c r="G121" s="165"/>
    </row>
    <row r="122" spans="1:7" s="166" customFormat="1" ht="18" customHeight="1" x14ac:dyDescent="0.25">
      <c r="A122" s="167"/>
      <c r="B122" s="161">
        <v>7738112500</v>
      </c>
      <c r="C122" s="164" t="s">
        <v>304</v>
      </c>
      <c r="D122" s="163">
        <v>1</v>
      </c>
      <c r="E122" s="164">
        <v>85</v>
      </c>
      <c r="F122" s="46"/>
      <c r="G122" s="165">
        <f>D122*F122</f>
        <v>0</v>
      </c>
    </row>
    <row r="123" spans="1:7" s="175" customFormat="1" ht="84" customHeight="1" x14ac:dyDescent="0.25">
      <c r="A123" s="160">
        <f>MAX($A$6:A122)+1</f>
        <v>10</v>
      </c>
      <c r="B123" s="171" t="s">
        <v>305</v>
      </c>
      <c r="C123" s="172"/>
      <c r="D123" s="173"/>
      <c r="E123" s="174"/>
      <c r="F123" s="241"/>
      <c r="G123" s="165"/>
    </row>
    <row r="124" spans="1:7" s="175" customFormat="1" ht="15" customHeight="1" x14ac:dyDescent="0.25">
      <c r="A124" s="176"/>
      <c r="B124" s="177" t="s">
        <v>306</v>
      </c>
      <c r="C124" s="174" t="s">
        <v>7</v>
      </c>
      <c r="D124" s="172">
        <v>1</v>
      </c>
      <c r="E124" s="174">
        <v>150</v>
      </c>
      <c r="F124" s="241"/>
      <c r="G124" s="165">
        <f>D124*F124</f>
        <v>0</v>
      </c>
    </row>
    <row r="125" spans="1:7" s="175" customFormat="1" ht="14.1" customHeight="1" x14ac:dyDescent="0.25">
      <c r="A125" s="176"/>
      <c r="B125" s="177" t="s">
        <v>307</v>
      </c>
      <c r="C125" s="174" t="s">
        <v>7</v>
      </c>
      <c r="D125" s="172">
        <v>4</v>
      </c>
      <c r="E125" s="174">
        <v>180</v>
      </c>
      <c r="F125" s="46"/>
      <c r="G125" s="165">
        <f>D125*F125</f>
        <v>0</v>
      </c>
    </row>
    <row r="126" spans="1:7" s="175" customFormat="1" ht="14.1" customHeight="1" x14ac:dyDescent="0.25">
      <c r="A126" s="176"/>
      <c r="B126" s="177" t="s">
        <v>308</v>
      </c>
      <c r="C126" s="174" t="s">
        <v>7</v>
      </c>
      <c r="D126" s="172">
        <v>1</v>
      </c>
      <c r="E126" s="174">
        <v>180</v>
      </c>
      <c r="F126" s="46"/>
      <c r="G126" s="165">
        <f>D126*F126</f>
        <v>0</v>
      </c>
    </row>
    <row r="127" spans="1:7" s="179" customFormat="1" ht="72.95" customHeight="1" x14ac:dyDescent="0.2">
      <c r="A127" s="160">
        <f>MAX($A$6:A126)+1</f>
        <v>11</v>
      </c>
      <c r="B127" s="178" t="s">
        <v>309</v>
      </c>
      <c r="C127" s="174"/>
      <c r="D127" s="172"/>
      <c r="E127" s="172"/>
      <c r="F127" s="47"/>
      <c r="G127" s="172"/>
    </row>
    <row r="128" spans="1:7" s="179" customFormat="1" ht="15.95" customHeight="1" x14ac:dyDescent="0.2">
      <c r="A128" s="180"/>
      <c r="B128" s="178" t="s">
        <v>310</v>
      </c>
      <c r="C128" s="174" t="s">
        <v>7</v>
      </c>
      <c r="D128" s="172">
        <v>6</v>
      </c>
      <c r="E128" s="172">
        <v>14</v>
      </c>
      <c r="F128" s="47"/>
      <c r="G128" s="181">
        <f>D128*F128</f>
        <v>0</v>
      </c>
    </row>
    <row r="129" spans="1:7" s="179" customFormat="1" ht="57" customHeight="1" x14ac:dyDescent="0.2">
      <c r="A129" s="160">
        <f>MAX($A$6:A128)+1</f>
        <v>12</v>
      </c>
      <c r="B129" s="178" t="s">
        <v>311</v>
      </c>
      <c r="C129" s="174"/>
      <c r="D129" s="172"/>
      <c r="E129" s="172"/>
      <c r="F129" s="47"/>
      <c r="G129" s="172"/>
    </row>
    <row r="130" spans="1:7" s="179" customFormat="1" ht="15.95" customHeight="1" x14ac:dyDescent="0.2">
      <c r="A130" s="182"/>
      <c r="B130" s="178" t="s">
        <v>312</v>
      </c>
      <c r="C130" s="174" t="s">
        <v>7</v>
      </c>
      <c r="D130" s="172">
        <v>6</v>
      </c>
      <c r="E130" s="183">
        <v>20</v>
      </c>
      <c r="F130" s="47"/>
      <c r="G130" s="172">
        <f>D130*F130</f>
        <v>0</v>
      </c>
    </row>
    <row r="131" spans="1:7" s="187" customFormat="1" ht="71.25" customHeight="1" x14ac:dyDescent="0.2">
      <c r="A131" s="160">
        <f>MAX($A$6:A130)+1</f>
        <v>13</v>
      </c>
      <c r="B131" s="184" t="s">
        <v>313</v>
      </c>
      <c r="C131" s="183"/>
      <c r="D131" s="183"/>
      <c r="E131" s="185"/>
      <c r="F131" s="44"/>
      <c r="G131" s="186"/>
    </row>
    <row r="132" spans="1:7" s="187" customFormat="1" ht="14.25" x14ac:dyDescent="0.2">
      <c r="A132" s="180"/>
      <c r="B132" s="184" t="s">
        <v>314</v>
      </c>
      <c r="C132" s="183" t="s">
        <v>7</v>
      </c>
      <c r="D132" s="183">
        <v>6</v>
      </c>
      <c r="E132" s="183">
        <v>27</v>
      </c>
      <c r="F132" s="47"/>
      <c r="G132" s="172">
        <f>D132*F132</f>
        <v>0</v>
      </c>
    </row>
    <row r="133" spans="1:7" s="187" customFormat="1" ht="72.95" customHeight="1" x14ac:dyDescent="0.2">
      <c r="A133" s="160">
        <f>MAX($A$6:A132)+1</f>
        <v>14</v>
      </c>
      <c r="B133" s="188" t="s">
        <v>315</v>
      </c>
      <c r="C133" s="186"/>
      <c r="D133" s="183"/>
      <c r="E133" s="186"/>
      <c r="F133" s="44"/>
      <c r="G133" s="183"/>
    </row>
    <row r="134" spans="1:7" s="187" customFormat="1" ht="15.95" customHeight="1" x14ac:dyDescent="0.2">
      <c r="A134" s="189"/>
      <c r="B134" s="188" t="s">
        <v>316</v>
      </c>
      <c r="C134" s="186" t="s">
        <v>60</v>
      </c>
      <c r="D134" s="183">
        <v>14</v>
      </c>
      <c r="E134" s="181">
        <v>14.88</v>
      </c>
      <c r="F134" s="48"/>
      <c r="G134" s="165">
        <f>D134*F134</f>
        <v>0</v>
      </c>
    </row>
    <row r="135" spans="1:7" s="187" customFormat="1" ht="15" customHeight="1" x14ac:dyDescent="0.2">
      <c r="A135" s="189"/>
      <c r="B135" s="188" t="s">
        <v>317</v>
      </c>
      <c r="C135" s="186" t="s">
        <v>60</v>
      </c>
      <c r="D135" s="183">
        <v>20</v>
      </c>
      <c r="E135" s="181">
        <v>13.44</v>
      </c>
      <c r="F135" s="48"/>
      <c r="G135" s="165">
        <f>D135*F135</f>
        <v>0</v>
      </c>
    </row>
    <row r="136" spans="1:7" s="187" customFormat="1" ht="15" customHeight="1" x14ac:dyDescent="0.2">
      <c r="A136" s="189"/>
      <c r="B136" s="188" t="s">
        <v>318</v>
      </c>
      <c r="C136" s="186" t="s">
        <v>60</v>
      </c>
      <c r="D136" s="183">
        <v>35</v>
      </c>
      <c r="E136" s="181">
        <v>12</v>
      </c>
      <c r="F136" s="48"/>
      <c r="G136" s="165">
        <f>D136*F136</f>
        <v>0</v>
      </c>
    </row>
    <row r="137" spans="1:7" s="191" customFormat="1" ht="30" customHeight="1" x14ac:dyDescent="0.2">
      <c r="A137" s="160">
        <f>MAX($A$6:A136)+1</f>
        <v>15</v>
      </c>
      <c r="B137" s="178" t="s">
        <v>319</v>
      </c>
      <c r="C137" s="181"/>
      <c r="D137" s="190"/>
      <c r="E137" s="181"/>
      <c r="F137" s="48"/>
      <c r="G137" s="190"/>
    </row>
    <row r="138" spans="1:7" s="191" customFormat="1" ht="14.1" customHeight="1" x14ac:dyDescent="0.2">
      <c r="A138" s="192"/>
      <c r="B138" s="178" t="s">
        <v>320</v>
      </c>
      <c r="C138" s="181" t="s">
        <v>7</v>
      </c>
      <c r="D138" s="190">
        <v>2</v>
      </c>
      <c r="E138" s="181">
        <v>15</v>
      </c>
      <c r="F138" s="48"/>
      <c r="G138" s="193">
        <f>D138*F138</f>
        <v>0</v>
      </c>
    </row>
    <row r="139" spans="1:7" s="195" customFormat="1" ht="42.95" customHeight="1" x14ac:dyDescent="0.2">
      <c r="A139" s="160">
        <f>MAX($A$6:A138)+1</f>
        <v>16</v>
      </c>
      <c r="B139" s="194" t="s">
        <v>321</v>
      </c>
      <c r="C139" s="183"/>
      <c r="D139" s="183"/>
      <c r="E139" s="186"/>
      <c r="F139" s="44"/>
      <c r="G139" s="183"/>
    </row>
    <row r="140" spans="1:7" s="195" customFormat="1" ht="14.25" x14ac:dyDescent="0.2">
      <c r="A140" s="183"/>
      <c r="B140" s="196" t="s">
        <v>322</v>
      </c>
      <c r="C140" s="186" t="s">
        <v>7</v>
      </c>
      <c r="D140" s="183">
        <v>1</v>
      </c>
      <c r="E140" s="186">
        <v>50</v>
      </c>
      <c r="F140" s="44"/>
      <c r="G140" s="165">
        <f t="shared" ref="G140:G146" si="10">D140*F140</f>
        <v>0</v>
      </c>
    </row>
    <row r="141" spans="1:7" s="187" customFormat="1" ht="44.1" customHeight="1" x14ac:dyDescent="0.2">
      <c r="A141" s="160">
        <f>MAX($A$6:A140)+1</f>
        <v>17</v>
      </c>
      <c r="B141" s="197" t="s">
        <v>323</v>
      </c>
      <c r="C141" s="183" t="s">
        <v>7</v>
      </c>
      <c r="D141" s="183">
        <v>16</v>
      </c>
      <c r="E141" s="186"/>
      <c r="F141" s="44"/>
      <c r="G141" s="183">
        <f t="shared" si="10"/>
        <v>0</v>
      </c>
    </row>
    <row r="142" spans="1:7" s="187" customFormat="1" ht="44.1" customHeight="1" x14ac:dyDescent="0.2">
      <c r="A142" s="160">
        <f>MAX($A$6:A141)+1</f>
        <v>18</v>
      </c>
      <c r="B142" s="197" t="s">
        <v>324</v>
      </c>
      <c r="C142" s="183" t="s">
        <v>7</v>
      </c>
      <c r="D142" s="183">
        <v>1</v>
      </c>
      <c r="E142" s="186"/>
      <c r="F142" s="44"/>
      <c r="G142" s="183">
        <f t="shared" si="10"/>
        <v>0</v>
      </c>
    </row>
    <row r="143" spans="1:7" s="187" customFormat="1" ht="42" customHeight="1" x14ac:dyDescent="0.2">
      <c r="A143" s="160">
        <f>MAX($A$6:A142)+1</f>
        <v>19</v>
      </c>
      <c r="B143" s="197" t="s">
        <v>325</v>
      </c>
      <c r="C143" s="183" t="s">
        <v>326</v>
      </c>
      <c r="D143" s="183">
        <v>4</v>
      </c>
      <c r="E143" s="186"/>
      <c r="F143" s="44"/>
      <c r="G143" s="183">
        <f t="shared" si="10"/>
        <v>0</v>
      </c>
    </row>
    <row r="144" spans="1:7" s="195" customFormat="1" ht="72.95" customHeight="1" x14ac:dyDescent="0.2">
      <c r="A144" s="160">
        <f>MAX($A$6:A143)+1</f>
        <v>20</v>
      </c>
      <c r="B144" s="194" t="s">
        <v>327</v>
      </c>
      <c r="C144" s="183" t="s">
        <v>6</v>
      </c>
      <c r="D144" s="183">
        <v>1</v>
      </c>
      <c r="E144" s="186"/>
      <c r="F144" s="44"/>
      <c r="G144" s="183">
        <f t="shared" si="10"/>
        <v>0</v>
      </c>
    </row>
    <row r="145" spans="1:7" s="187" customFormat="1" ht="30" customHeight="1" x14ac:dyDescent="0.2">
      <c r="A145" s="160">
        <f>MAX($A$6:A144)+1</f>
        <v>21</v>
      </c>
      <c r="B145" s="197" t="s">
        <v>328</v>
      </c>
      <c r="C145" s="183" t="s">
        <v>6</v>
      </c>
      <c r="D145" s="183">
        <v>1</v>
      </c>
      <c r="E145" s="186"/>
      <c r="F145" s="44"/>
      <c r="G145" s="183">
        <f t="shared" si="10"/>
        <v>0</v>
      </c>
    </row>
    <row r="146" spans="1:7" s="187" customFormat="1" ht="21" customHeight="1" x14ac:dyDescent="0.2">
      <c r="A146" s="160">
        <f>MAX($A$6:A145)+1</f>
        <v>22</v>
      </c>
      <c r="B146" s="197" t="s">
        <v>360</v>
      </c>
      <c r="C146" s="183" t="s">
        <v>6</v>
      </c>
      <c r="D146" s="183">
        <v>1</v>
      </c>
      <c r="E146" s="186"/>
      <c r="F146" s="44"/>
      <c r="G146" s="183">
        <f t="shared" si="10"/>
        <v>0</v>
      </c>
    </row>
    <row r="147" spans="1:7" s="187" customFormat="1" ht="42" customHeight="1" x14ac:dyDescent="0.2">
      <c r="A147" s="160">
        <f>MAX($A$6:A145)+1</f>
        <v>22</v>
      </c>
      <c r="B147" s="194" t="s">
        <v>329</v>
      </c>
      <c r="C147" s="183"/>
      <c r="D147" s="183"/>
      <c r="E147" s="186"/>
      <c r="F147" s="44"/>
      <c r="G147" s="183"/>
    </row>
    <row r="148" spans="1:7" s="187" customFormat="1" ht="20.100000000000001" customHeight="1" x14ac:dyDescent="0.2">
      <c r="A148" s="183"/>
      <c r="B148" s="198"/>
      <c r="C148" s="186" t="s">
        <v>6</v>
      </c>
      <c r="D148" s="183">
        <v>1</v>
      </c>
      <c r="E148" s="181"/>
      <c r="F148" s="199" t="s">
        <v>358</v>
      </c>
      <c r="G148" s="200">
        <f>0.05*SUM(G98:G147)</f>
        <v>0</v>
      </c>
    </row>
    <row r="149" spans="1:7" s="203" customFormat="1" x14ac:dyDescent="0.25">
      <c r="A149" s="201"/>
      <c r="B149" s="201"/>
      <c r="C149" s="201"/>
      <c r="D149" s="201"/>
      <c r="E149" s="201"/>
      <c r="F149" s="202" t="s">
        <v>101</v>
      </c>
      <c r="G149" s="127">
        <f>SUM(G98:G148)</f>
        <v>0</v>
      </c>
    </row>
    <row r="150" spans="1:7" x14ac:dyDescent="0.25">
      <c r="A150" s="153"/>
      <c r="B150" s="153"/>
      <c r="C150" s="153"/>
      <c r="D150" s="153"/>
      <c r="E150" s="153"/>
      <c r="F150" s="144"/>
      <c r="G150" s="145"/>
    </row>
    <row r="151" spans="1:7" s="131" customFormat="1" ht="18" customHeight="1" x14ac:dyDescent="0.25">
      <c r="A151" s="129"/>
      <c r="B151" s="159" t="s">
        <v>332</v>
      </c>
      <c r="C151" s="159"/>
      <c r="D151" s="159"/>
      <c r="E151" s="159"/>
      <c r="F151" s="159"/>
      <c r="G151" s="159"/>
    </row>
    <row r="152" spans="1:7" s="135" customFormat="1" ht="20.100000000000001" customHeight="1" x14ac:dyDescent="0.25">
      <c r="A152" s="132"/>
      <c r="B152" s="133" t="s">
        <v>97</v>
      </c>
      <c r="C152" s="133" t="s">
        <v>98</v>
      </c>
      <c r="D152" s="133" t="s">
        <v>99</v>
      </c>
      <c r="E152" s="134"/>
      <c r="F152" s="133" t="s">
        <v>100</v>
      </c>
      <c r="G152" s="133" t="s">
        <v>101</v>
      </c>
    </row>
    <row r="153" spans="1:7" s="206" customFormat="1" ht="28.5" x14ac:dyDescent="0.2">
      <c r="A153" s="160">
        <f>MAX($A$6:A151)+1</f>
        <v>23</v>
      </c>
      <c r="B153" s="204" t="s">
        <v>333</v>
      </c>
      <c r="C153" s="205"/>
      <c r="F153" s="45"/>
    </row>
    <row r="154" spans="1:7" s="206" customFormat="1" ht="12.95" customHeight="1" x14ac:dyDescent="0.2">
      <c r="A154" s="207"/>
      <c r="B154" s="206" t="s">
        <v>334</v>
      </c>
      <c r="C154" s="208" t="s">
        <v>7</v>
      </c>
      <c r="D154" s="209">
        <v>1</v>
      </c>
      <c r="E154" s="209">
        <v>30</v>
      </c>
      <c r="F154" s="49"/>
      <c r="G154" s="209">
        <f>D154*F154</f>
        <v>0</v>
      </c>
    </row>
    <row r="155" spans="1:7" s="213" customFormat="1" ht="85.5" x14ac:dyDescent="0.2">
      <c r="A155" s="160">
        <f>MAX($A$6:A154)+1</f>
        <v>24</v>
      </c>
      <c r="B155" s="210" t="s">
        <v>335</v>
      </c>
      <c r="C155" s="211"/>
      <c r="D155" s="212"/>
      <c r="E155" s="212"/>
      <c r="F155" s="50"/>
      <c r="G155" s="212"/>
    </row>
    <row r="156" spans="1:7" s="206" customFormat="1" ht="14.25" x14ac:dyDescent="0.2">
      <c r="A156" s="214"/>
      <c r="B156" s="210" t="s">
        <v>336</v>
      </c>
      <c r="C156" s="215" t="s">
        <v>7</v>
      </c>
      <c r="D156" s="212">
        <v>15</v>
      </c>
      <c r="E156" s="212">
        <v>6.73</v>
      </c>
      <c r="F156" s="50"/>
      <c r="G156" s="209">
        <f>D156*F156</f>
        <v>0</v>
      </c>
    </row>
    <row r="157" spans="1:7" s="206" customFormat="1" ht="42.75" x14ac:dyDescent="0.2">
      <c r="A157" s="160">
        <f>MAX($A$6:A156)+1</f>
        <v>25</v>
      </c>
      <c r="B157" s="210" t="s">
        <v>337</v>
      </c>
      <c r="C157" s="205"/>
      <c r="D157" s="209"/>
      <c r="E157" s="209"/>
      <c r="F157" s="49"/>
      <c r="G157" s="209"/>
    </row>
    <row r="158" spans="1:7" s="206" customFormat="1" ht="14.25" x14ac:dyDescent="0.2">
      <c r="A158" s="207"/>
      <c r="B158" s="206" t="s">
        <v>338</v>
      </c>
      <c r="C158" s="208" t="s">
        <v>7</v>
      </c>
      <c r="D158" s="209">
        <v>1</v>
      </c>
      <c r="E158" s="209">
        <v>1.5</v>
      </c>
      <c r="F158" s="49"/>
      <c r="G158" s="209">
        <f>D158*F158</f>
        <v>0</v>
      </c>
    </row>
    <row r="159" spans="1:7" s="206" customFormat="1" ht="14.25" x14ac:dyDescent="0.2">
      <c r="A159" s="207"/>
      <c r="B159" s="206" t="s">
        <v>336</v>
      </c>
      <c r="C159" s="208" t="s">
        <v>7</v>
      </c>
      <c r="D159" s="209">
        <v>10</v>
      </c>
      <c r="E159" s="209">
        <v>1.2</v>
      </c>
      <c r="F159" s="49"/>
      <c r="G159" s="209">
        <f>D159*F159</f>
        <v>0</v>
      </c>
    </row>
    <row r="160" spans="1:7" s="206" customFormat="1" ht="27.95" customHeight="1" x14ac:dyDescent="0.2">
      <c r="A160" s="160">
        <f>MAX($A$6:A159)+1</f>
        <v>26</v>
      </c>
      <c r="B160" s="210" t="s">
        <v>339</v>
      </c>
      <c r="C160" s="205"/>
      <c r="D160" s="209"/>
      <c r="E160" s="209"/>
      <c r="F160" s="49"/>
      <c r="G160" s="209"/>
    </row>
    <row r="161" spans="1:7" s="206" customFormat="1" ht="14.25" customHeight="1" x14ac:dyDescent="0.2">
      <c r="A161" s="207"/>
      <c r="B161" s="206" t="s">
        <v>340</v>
      </c>
      <c r="C161" s="208" t="s">
        <v>7</v>
      </c>
      <c r="D161" s="209">
        <v>2</v>
      </c>
      <c r="E161" s="209">
        <v>1.5</v>
      </c>
      <c r="F161" s="49"/>
      <c r="G161" s="209">
        <f>D161*F161</f>
        <v>0</v>
      </c>
    </row>
    <row r="162" spans="1:7" s="206" customFormat="1" ht="57" x14ac:dyDescent="0.2">
      <c r="A162" s="160">
        <f>MAX($A$6:A161)+1</f>
        <v>27</v>
      </c>
      <c r="B162" s="210" t="s">
        <v>341</v>
      </c>
      <c r="C162" s="208"/>
      <c r="D162" s="209"/>
      <c r="E162" s="209"/>
      <c r="F162" s="49"/>
      <c r="G162" s="209"/>
    </row>
    <row r="163" spans="1:7" s="206" customFormat="1" ht="15.95" customHeight="1" x14ac:dyDescent="0.2">
      <c r="A163" s="207"/>
      <c r="B163" s="206" t="s">
        <v>342</v>
      </c>
      <c r="C163" s="208" t="s">
        <v>7</v>
      </c>
      <c r="D163" s="209">
        <v>4</v>
      </c>
      <c r="E163" s="209">
        <v>30</v>
      </c>
      <c r="F163" s="49"/>
      <c r="G163" s="209">
        <f>D163*F163</f>
        <v>0</v>
      </c>
    </row>
    <row r="164" spans="1:7" s="206" customFormat="1" ht="86.1" customHeight="1" x14ac:dyDescent="0.2">
      <c r="A164" s="160">
        <f>MAX($A$6:A163)+1</f>
        <v>28</v>
      </c>
      <c r="B164" s="216" t="s">
        <v>343</v>
      </c>
      <c r="C164" s="205"/>
      <c r="D164" s="209"/>
      <c r="E164" s="209"/>
      <c r="F164" s="49"/>
      <c r="G164" s="209"/>
    </row>
    <row r="165" spans="1:7" s="206" customFormat="1" ht="14.25" x14ac:dyDescent="0.2">
      <c r="A165" s="207"/>
      <c r="B165" s="206" t="s">
        <v>344</v>
      </c>
      <c r="C165" s="208" t="s">
        <v>7</v>
      </c>
      <c r="D165" s="209">
        <v>1</v>
      </c>
      <c r="E165" s="209">
        <v>40</v>
      </c>
      <c r="F165" s="49"/>
      <c r="G165" s="209">
        <f>D165*F165</f>
        <v>0</v>
      </c>
    </row>
    <row r="166" spans="1:7" s="213" customFormat="1" ht="14.25" x14ac:dyDescent="0.2">
      <c r="A166" s="160">
        <f>MAX($A$6:A165)+1</f>
        <v>29</v>
      </c>
      <c r="B166" s="210" t="s">
        <v>345</v>
      </c>
      <c r="C166" s="217"/>
      <c r="D166" s="212"/>
      <c r="E166" s="212"/>
      <c r="F166" s="50"/>
      <c r="G166" s="212"/>
    </row>
    <row r="167" spans="1:7" s="206" customFormat="1" ht="14.25" x14ac:dyDescent="0.2">
      <c r="A167" s="218"/>
      <c r="B167" s="206" t="s">
        <v>346</v>
      </c>
      <c r="C167" s="215" t="s">
        <v>7</v>
      </c>
      <c r="D167" s="212">
        <v>2</v>
      </c>
      <c r="E167" s="212">
        <v>5</v>
      </c>
      <c r="F167" s="50"/>
      <c r="G167" s="212">
        <f>D167*F167</f>
        <v>0</v>
      </c>
    </row>
    <row r="168" spans="1:7" s="206" customFormat="1" ht="83.1" customHeight="1" x14ac:dyDescent="0.2">
      <c r="A168" s="160">
        <f>MAX($A$6:A167)+1</f>
        <v>30</v>
      </c>
      <c r="B168" s="219" t="s">
        <v>347</v>
      </c>
      <c r="C168" s="208"/>
      <c r="D168" s="209"/>
      <c r="E168" s="209"/>
      <c r="F168" s="49"/>
      <c r="G168" s="209"/>
    </row>
    <row r="169" spans="1:7" s="206" customFormat="1" ht="14.25" x14ac:dyDescent="0.2">
      <c r="A169" s="207"/>
      <c r="B169" s="206" t="s">
        <v>348</v>
      </c>
      <c r="C169" s="208" t="s">
        <v>7</v>
      </c>
      <c r="D169" s="209">
        <v>1</v>
      </c>
      <c r="E169" s="209">
        <v>75</v>
      </c>
      <c r="F169" s="49"/>
      <c r="G169" s="209">
        <f>D169*F169</f>
        <v>0</v>
      </c>
    </row>
    <row r="170" spans="1:7" s="206" customFormat="1" ht="57.95" customHeight="1" x14ac:dyDescent="0.2">
      <c r="A170" s="160">
        <f>MAX($A$6:A169)+1</f>
        <v>31</v>
      </c>
      <c r="B170" s="210" t="s">
        <v>349</v>
      </c>
      <c r="C170" s="209" t="s">
        <v>350</v>
      </c>
      <c r="D170" s="209">
        <v>8</v>
      </c>
      <c r="E170" s="209"/>
      <c r="F170" s="49"/>
      <c r="G170" s="209">
        <f>D170*F170</f>
        <v>0</v>
      </c>
    </row>
    <row r="171" spans="1:7" s="206" customFormat="1" ht="13.5" customHeight="1" x14ac:dyDescent="0.2">
      <c r="A171" s="160">
        <f>MAX($A$6:A170)+1</f>
        <v>32</v>
      </c>
      <c r="B171" s="210" t="s">
        <v>351</v>
      </c>
      <c r="C171" s="205"/>
      <c r="D171" s="209"/>
      <c r="E171" s="209"/>
      <c r="F171" s="49"/>
      <c r="G171" s="209"/>
    </row>
    <row r="172" spans="1:7" s="206" customFormat="1" ht="14.25" x14ac:dyDescent="0.2">
      <c r="A172" s="207"/>
      <c r="B172" s="206" t="s">
        <v>352</v>
      </c>
      <c r="C172" s="208" t="s">
        <v>7</v>
      </c>
      <c r="D172" s="209">
        <v>1</v>
      </c>
      <c r="E172" s="209">
        <v>50</v>
      </c>
      <c r="F172" s="49"/>
      <c r="G172" s="209">
        <f>D172*F172</f>
        <v>0</v>
      </c>
    </row>
    <row r="173" spans="1:7" s="206" customFormat="1" ht="128.25" x14ac:dyDescent="0.2">
      <c r="A173" s="160">
        <f>MAX($A$6:A172)+1</f>
        <v>33</v>
      </c>
      <c r="B173" s="220" t="s">
        <v>353</v>
      </c>
      <c r="C173" s="209" t="s">
        <v>5</v>
      </c>
      <c r="D173" s="209">
        <v>2</v>
      </c>
      <c r="E173" s="209"/>
      <c r="F173" s="49"/>
      <c r="G173" s="209">
        <f>D173*F173</f>
        <v>0</v>
      </c>
    </row>
    <row r="174" spans="1:7" s="206" customFormat="1" ht="57" x14ac:dyDescent="0.2">
      <c r="A174" s="160">
        <f>MAX($A$6:A173)+1</f>
        <v>34</v>
      </c>
      <c r="B174" s="204" t="s">
        <v>354</v>
      </c>
      <c r="C174" s="209" t="s">
        <v>6</v>
      </c>
      <c r="D174" s="209">
        <v>1</v>
      </c>
      <c r="E174" s="209"/>
      <c r="F174" s="49"/>
      <c r="G174" s="209">
        <f>D174*F174</f>
        <v>0</v>
      </c>
    </row>
    <row r="175" spans="1:7" s="196" customFormat="1" ht="45.95" customHeight="1" x14ac:dyDescent="0.2">
      <c r="A175" s="160">
        <f>MAX($A$6:A174)+1</f>
        <v>35</v>
      </c>
      <c r="B175" s="197" t="s">
        <v>355</v>
      </c>
      <c r="C175" s="183" t="s">
        <v>7</v>
      </c>
      <c r="D175" s="183">
        <v>5</v>
      </c>
      <c r="E175" s="183"/>
      <c r="F175" s="44"/>
      <c r="G175" s="186">
        <f>D175*F175</f>
        <v>0</v>
      </c>
    </row>
    <row r="176" spans="1:7" s="196" customFormat="1" ht="30" customHeight="1" x14ac:dyDescent="0.2">
      <c r="A176" s="160">
        <f>MAX($A$6:A175)+1</f>
        <v>36</v>
      </c>
      <c r="B176" s="197" t="s">
        <v>356</v>
      </c>
      <c r="C176" s="183" t="s">
        <v>7</v>
      </c>
      <c r="D176" s="183">
        <v>1</v>
      </c>
      <c r="E176" s="183"/>
      <c r="F176" s="44"/>
      <c r="G176" s="186">
        <f>D176*F176</f>
        <v>0</v>
      </c>
    </row>
    <row r="177" spans="1:7" s="206" customFormat="1" ht="71.25" x14ac:dyDescent="0.2">
      <c r="A177" s="160">
        <f>MAX($A$6:A176)+1</f>
        <v>37</v>
      </c>
      <c r="B177" s="221" t="s">
        <v>357</v>
      </c>
      <c r="C177" s="208"/>
      <c r="D177" s="209"/>
      <c r="E177" s="209"/>
      <c r="F177" s="49"/>
      <c r="G177" s="209"/>
    </row>
    <row r="178" spans="1:7" s="213" customFormat="1" ht="14.25" x14ac:dyDescent="0.2">
      <c r="A178" s="222"/>
      <c r="B178" s="221"/>
      <c r="C178" s="223">
        <v>1</v>
      </c>
      <c r="D178" s="209" t="s">
        <v>6</v>
      </c>
      <c r="E178" s="209"/>
      <c r="F178" s="221" t="s">
        <v>358</v>
      </c>
      <c r="G178" s="224">
        <f>0.05*SUM(G147:G177)</f>
        <v>0</v>
      </c>
    </row>
    <row r="179" spans="1:7" x14ac:dyDescent="0.25">
      <c r="A179" s="143"/>
      <c r="B179" s="143"/>
      <c r="C179" s="143"/>
      <c r="D179" s="143"/>
      <c r="E179" s="143"/>
      <c r="F179" s="202" t="s">
        <v>101</v>
      </c>
      <c r="G179" s="127">
        <f>SUM(G154:G178)</f>
        <v>0</v>
      </c>
    </row>
    <row r="180" spans="1:7" x14ac:dyDescent="0.25">
      <c r="A180" s="153"/>
      <c r="B180" s="153"/>
      <c r="C180" s="153"/>
      <c r="D180" s="153"/>
      <c r="E180" s="153"/>
      <c r="F180" s="225"/>
      <c r="G180" s="226"/>
    </row>
    <row r="181" spans="1:7" x14ac:dyDescent="0.25">
      <c r="A181" s="143"/>
      <c r="B181" s="143"/>
      <c r="C181" s="143"/>
      <c r="D181" s="143"/>
      <c r="E181" s="143"/>
      <c r="F181" s="144" t="s">
        <v>101</v>
      </c>
      <c r="G181" s="145">
        <f>G179+G149</f>
        <v>0</v>
      </c>
    </row>
    <row r="182" spans="1:7" x14ac:dyDescent="0.25">
      <c r="A182" s="153"/>
      <c r="B182" s="153"/>
      <c r="C182" s="153"/>
      <c r="D182" s="153"/>
      <c r="E182" s="153"/>
      <c r="F182" s="144"/>
      <c r="G182" s="145"/>
    </row>
    <row r="183" spans="1:7" s="131" customFormat="1" ht="18" customHeight="1" x14ac:dyDescent="0.25">
      <c r="A183" s="129" t="s">
        <v>51</v>
      </c>
      <c r="B183" s="130" t="s">
        <v>152</v>
      </c>
      <c r="C183" s="130"/>
      <c r="D183" s="130"/>
      <c r="E183" s="130"/>
      <c r="F183" s="130"/>
      <c r="G183" s="130"/>
    </row>
    <row r="184" spans="1:7" s="135" customFormat="1" ht="20.100000000000001" customHeight="1" x14ac:dyDescent="0.25">
      <c r="A184" s="132"/>
      <c r="B184" s="133" t="s">
        <v>97</v>
      </c>
      <c r="C184" s="133" t="s">
        <v>98</v>
      </c>
      <c r="D184" s="133" t="s">
        <v>99</v>
      </c>
      <c r="E184" s="134"/>
      <c r="F184" s="133" t="s">
        <v>100</v>
      </c>
      <c r="G184" s="133" t="s">
        <v>101</v>
      </c>
    </row>
    <row r="185" spans="1:7" ht="33.950000000000003" customHeight="1" x14ac:dyDescent="0.25">
      <c r="A185" s="136" t="s">
        <v>52</v>
      </c>
      <c r="B185" s="123" t="s">
        <v>204</v>
      </c>
      <c r="C185" s="124" t="s">
        <v>6</v>
      </c>
      <c r="D185" s="125">
        <v>1</v>
      </c>
      <c r="E185" s="126">
        <v>8.5</v>
      </c>
      <c r="F185" s="120"/>
      <c r="G185" s="127">
        <f>D185*F185</f>
        <v>0</v>
      </c>
    </row>
    <row r="186" spans="1:7" ht="28.5" x14ac:dyDescent="0.25">
      <c r="A186" s="136" t="s">
        <v>194</v>
      </c>
      <c r="B186" s="137" t="s">
        <v>156</v>
      </c>
      <c r="C186" s="124"/>
      <c r="D186" s="125"/>
      <c r="E186" s="126"/>
      <c r="F186" s="120"/>
      <c r="G186" s="127"/>
    </row>
    <row r="187" spans="1:7" x14ac:dyDescent="0.25">
      <c r="A187" s="136"/>
      <c r="B187" s="137" t="s">
        <v>157</v>
      </c>
      <c r="C187" s="124" t="s">
        <v>60</v>
      </c>
      <c r="D187" s="125">
        <v>150</v>
      </c>
      <c r="E187" s="126">
        <v>1.8</v>
      </c>
      <c r="F187" s="120"/>
      <c r="G187" s="127">
        <f t="shared" ref="G187:G205" si="11">D187*F187</f>
        <v>0</v>
      </c>
    </row>
    <row r="188" spans="1:7" x14ac:dyDescent="0.25">
      <c r="A188" s="136"/>
      <c r="B188" s="137" t="s">
        <v>158</v>
      </c>
      <c r="C188" s="124" t="s">
        <v>60</v>
      </c>
      <c r="D188" s="125">
        <v>250</v>
      </c>
      <c r="E188" s="126">
        <v>1.8</v>
      </c>
      <c r="F188" s="120"/>
      <c r="G188" s="127">
        <f t="shared" si="11"/>
        <v>0</v>
      </c>
    </row>
    <row r="189" spans="1:7" x14ac:dyDescent="0.25">
      <c r="A189" s="136"/>
      <c r="B189" s="137" t="s">
        <v>159</v>
      </c>
      <c r="C189" s="124" t="s">
        <v>60</v>
      </c>
      <c r="D189" s="125">
        <v>50</v>
      </c>
      <c r="E189" s="126">
        <v>1.8</v>
      </c>
      <c r="F189" s="120"/>
      <c r="G189" s="127">
        <f>D189*F189</f>
        <v>0</v>
      </c>
    </row>
    <row r="190" spans="1:7" ht="15.95" customHeight="1" x14ac:dyDescent="0.25">
      <c r="A190" s="136"/>
      <c r="B190" s="137" t="s">
        <v>160</v>
      </c>
      <c r="C190" s="124" t="s">
        <v>60</v>
      </c>
      <c r="D190" s="125">
        <v>65</v>
      </c>
      <c r="E190" s="126">
        <v>1.8</v>
      </c>
      <c r="F190" s="120"/>
      <c r="G190" s="127">
        <f t="shared" si="11"/>
        <v>0</v>
      </c>
    </row>
    <row r="191" spans="1:7" ht="15.95" customHeight="1" x14ac:dyDescent="0.25">
      <c r="A191" s="136"/>
      <c r="B191" s="137" t="s">
        <v>161</v>
      </c>
      <c r="C191" s="124" t="s">
        <v>60</v>
      </c>
      <c r="D191" s="125">
        <v>50</v>
      </c>
      <c r="E191" s="126">
        <v>1.8</v>
      </c>
      <c r="F191" s="120"/>
      <c r="G191" s="127">
        <f t="shared" si="11"/>
        <v>0</v>
      </c>
    </row>
    <row r="192" spans="1:7" ht="17.100000000000001" customHeight="1" x14ac:dyDescent="0.25">
      <c r="A192" s="136"/>
      <c r="B192" s="137" t="s">
        <v>162</v>
      </c>
      <c r="C192" s="124" t="s">
        <v>60</v>
      </c>
      <c r="D192" s="125">
        <v>80</v>
      </c>
      <c r="E192" s="126">
        <v>1.8</v>
      </c>
      <c r="F192" s="120"/>
      <c r="G192" s="127">
        <f t="shared" si="11"/>
        <v>0</v>
      </c>
    </row>
    <row r="193" spans="1:7" ht="15" customHeight="1" x14ac:dyDescent="0.25">
      <c r="A193" s="136"/>
      <c r="B193" s="137" t="s">
        <v>163</v>
      </c>
      <c r="C193" s="124" t="s">
        <v>60</v>
      </c>
      <c r="D193" s="125">
        <v>35</v>
      </c>
      <c r="E193" s="126">
        <v>1.8</v>
      </c>
      <c r="F193" s="120"/>
      <c r="G193" s="127">
        <f t="shared" si="11"/>
        <v>0</v>
      </c>
    </row>
    <row r="194" spans="1:7" ht="28.5" x14ac:dyDescent="0.25">
      <c r="A194" s="136" t="s">
        <v>196</v>
      </c>
      <c r="B194" s="137" t="s">
        <v>166</v>
      </c>
      <c r="C194" s="124"/>
      <c r="D194" s="125"/>
      <c r="E194" s="126"/>
      <c r="F194" s="120"/>
      <c r="G194" s="127"/>
    </row>
    <row r="195" spans="1:7" x14ac:dyDescent="0.25">
      <c r="A195" s="136"/>
      <c r="B195" s="137" t="s">
        <v>238</v>
      </c>
      <c r="C195" s="124" t="s">
        <v>7</v>
      </c>
      <c r="D195" s="125">
        <v>1</v>
      </c>
      <c r="E195" s="126">
        <v>1.8</v>
      </c>
      <c r="F195" s="120"/>
      <c r="G195" s="127">
        <f t="shared" ref="G195" si="12">D195*F195</f>
        <v>0</v>
      </c>
    </row>
    <row r="196" spans="1:7" x14ac:dyDescent="0.25">
      <c r="A196" s="136"/>
      <c r="B196" s="137" t="s">
        <v>168</v>
      </c>
      <c r="C196" s="124" t="s">
        <v>7</v>
      </c>
      <c r="D196" s="125">
        <v>5</v>
      </c>
      <c r="E196" s="126">
        <v>1.8</v>
      </c>
      <c r="F196" s="120"/>
      <c r="G196" s="127">
        <f t="shared" ref="G196:G203" si="13">D196*F196</f>
        <v>0</v>
      </c>
    </row>
    <row r="197" spans="1:7" x14ac:dyDescent="0.25">
      <c r="A197" s="136"/>
      <c r="B197" s="137" t="s">
        <v>169</v>
      </c>
      <c r="C197" s="124" t="s">
        <v>7</v>
      </c>
      <c r="D197" s="125">
        <v>2</v>
      </c>
      <c r="E197" s="126">
        <v>1.8</v>
      </c>
      <c r="F197" s="120"/>
      <c r="G197" s="127">
        <f t="shared" si="13"/>
        <v>0</v>
      </c>
    </row>
    <row r="198" spans="1:7" ht="15.95" customHeight="1" x14ac:dyDescent="0.25">
      <c r="A198" s="136"/>
      <c r="B198" s="137" t="s">
        <v>170</v>
      </c>
      <c r="C198" s="124" t="s">
        <v>7</v>
      </c>
      <c r="D198" s="125">
        <v>2</v>
      </c>
      <c r="E198" s="126">
        <v>1.8</v>
      </c>
      <c r="F198" s="120"/>
      <c r="G198" s="127">
        <f t="shared" si="13"/>
        <v>0</v>
      </c>
    </row>
    <row r="199" spans="1:7" ht="15.95" customHeight="1" x14ac:dyDescent="0.25">
      <c r="A199" s="136"/>
      <c r="B199" s="137" t="s">
        <v>171</v>
      </c>
      <c r="C199" s="124" t="s">
        <v>7</v>
      </c>
      <c r="D199" s="125">
        <v>1</v>
      </c>
      <c r="E199" s="126">
        <v>1.8</v>
      </c>
      <c r="F199" s="120"/>
      <c r="G199" s="127">
        <f t="shared" si="13"/>
        <v>0</v>
      </c>
    </row>
    <row r="200" spans="1:7" ht="17.100000000000001" customHeight="1" x14ac:dyDescent="0.25">
      <c r="A200" s="136"/>
      <c r="B200" s="137" t="s">
        <v>172</v>
      </c>
      <c r="C200" s="124" t="s">
        <v>7</v>
      </c>
      <c r="D200" s="125">
        <v>20</v>
      </c>
      <c r="E200" s="126">
        <v>1.8</v>
      </c>
      <c r="F200" s="120"/>
      <c r="G200" s="127">
        <f t="shared" si="13"/>
        <v>0</v>
      </c>
    </row>
    <row r="201" spans="1:7" ht="15" customHeight="1" x14ac:dyDescent="0.25">
      <c r="A201" s="136"/>
      <c r="B201" s="137" t="s">
        <v>173</v>
      </c>
      <c r="C201" s="124" t="s">
        <v>7</v>
      </c>
      <c r="D201" s="125">
        <v>5</v>
      </c>
      <c r="E201" s="126">
        <v>1.8</v>
      </c>
      <c r="F201" s="120"/>
      <c r="G201" s="127">
        <f t="shared" si="13"/>
        <v>0</v>
      </c>
    </row>
    <row r="202" spans="1:7" ht="15" customHeight="1" x14ac:dyDescent="0.25">
      <c r="A202" s="136"/>
      <c r="B202" s="137" t="s">
        <v>174</v>
      </c>
      <c r="C202" s="124" t="s">
        <v>7</v>
      </c>
      <c r="D202" s="125">
        <v>5</v>
      </c>
      <c r="E202" s="126">
        <v>1.8</v>
      </c>
      <c r="F202" s="120"/>
      <c r="G202" s="127">
        <f t="shared" si="13"/>
        <v>0</v>
      </c>
    </row>
    <row r="203" spans="1:7" ht="15" customHeight="1" x14ac:dyDescent="0.25">
      <c r="A203" s="136"/>
      <c r="B203" s="137" t="s">
        <v>175</v>
      </c>
      <c r="C203" s="124" t="s">
        <v>7</v>
      </c>
      <c r="D203" s="125">
        <v>5</v>
      </c>
      <c r="E203" s="126">
        <v>1.8</v>
      </c>
      <c r="F203" s="120"/>
      <c r="G203" s="127">
        <f t="shared" si="13"/>
        <v>0</v>
      </c>
    </row>
    <row r="204" spans="1:7" ht="28.5" x14ac:dyDescent="0.25">
      <c r="A204" s="136" t="s">
        <v>197</v>
      </c>
      <c r="B204" s="123" t="s">
        <v>213</v>
      </c>
      <c r="C204" s="124" t="s">
        <v>6</v>
      </c>
      <c r="D204" s="125">
        <v>8</v>
      </c>
      <c r="E204" s="126">
        <v>6.8</v>
      </c>
      <c r="F204" s="120"/>
      <c r="G204" s="127">
        <f t="shared" si="11"/>
        <v>0</v>
      </c>
    </row>
    <row r="205" spans="1:7" ht="28.5" x14ac:dyDescent="0.25">
      <c r="A205" s="138" t="s">
        <v>195</v>
      </c>
      <c r="B205" s="123" t="s">
        <v>222</v>
      </c>
      <c r="C205" s="139" t="s">
        <v>6</v>
      </c>
      <c r="D205" s="140">
        <v>1</v>
      </c>
      <c r="E205" s="141">
        <v>45</v>
      </c>
      <c r="F205" s="121"/>
      <c r="G205" s="142">
        <f t="shared" si="11"/>
        <v>0</v>
      </c>
    </row>
    <row r="206" spans="1:7" x14ac:dyDescent="0.25">
      <c r="A206" s="143"/>
      <c r="B206" s="143"/>
      <c r="C206" s="143"/>
      <c r="D206" s="143"/>
      <c r="E206" s="143"/>
      <c r="F206" s="144" t="s">
        <v>101</v>
      </c>
      <c r="G206" s="145">
        <f>SUM(G185:G205)</f>
        <v>0</v>
      </c>
    </row>
    <row r="207" spans="1:7" s="131" customFormat="1" ht="18" customHeight="1" x14ac:dyDescent="0.25">
      <c r="A207" s="129" t="s">
        <v>53</v>
      </c>
      <c r="B207" s="130" t="s">
        <v>130</v>
      </c>
      <c r="C207" s="130"/>
      <c r="D207" s="130"/>
      <c r="E207" s="130"/>
      <c r="F207" s="130"/>
      <c r="G207" s="130"/>
    </row>
    <row r="208" spans="1:7" s="135" customFormat="1" ht="20.100000000000001" customHeight="1" x14ac:dyDescent="0.25">
      <c r="A208" s="132"/>
      <c r="B208" s="133" t="s">
        <v>97</v>
      </c>
      <c r="C208" s="133" t="s">
        <v>98</v>
      </c>
      <c r="D208" s="133" t="s">
        <v>99</v>
      </c>
      <c r="E208" s="134"/>
      <c r="F208" s="133" t="s">
        <v>100</v>
      </c>
      <c r="G208" s="133" t="s">
        <v>101</v>
      </c>
    </row>
    <row r="209" spans="1:7" ht="30" customHeight="1" x14ac:dyDescent="0.25">
      <c r="A209" s="136" t="s">
        <v>54</v>
      </c>
      <c r="B209" s="123" t="s">
        <v>131</v>
      </c>
      <c r="C209" s="124" t="s">
        <v>6</v>
      </c>
      <c r="D209" s="125">
        <v>1</v>
      </c>
      <c r="E209" s="126">
        <v>8.5</v>
      </c>
      <c r="F209" s="120"/>
      <c r="G209" s="127">
        <f>D209*F209</f>
        <v>0</v>
      </c>
    </row>
    <row r="210" spans="1:7" ht="28.5" x14ac:dyDescent="0.25">
      <c r="A210" s="138" t="s">
        <v>55</v>
      </c>
      <c r="B210" s="137" t="s">
        <v>223</v>
      </c>
      <c r="C210" s="139" t="s">
        <v>6</v>
      </c>
      <c r="D210" s="140">
        <v>1</v>
      </c>
      <c r="E210" s="141">
        <v>45</v>
      </c>
      <c r="F210" s="121"/>
      <c r="G210" s="142">
        <f t="shared" ref="G210" si="14">D210*F210</f>
        <v>0</v>
      </c>
    </row>
    <row r="211" spans="1:7" x14ac:dyDescent="0.25">
      <c r="A211" s="143"/>
      <c r="B211" s="143"/>
      <c r="C211" s="143"/>
      <c r="D211" s="143"/>
      <c r="E211" s="143"/>
      <c r="F211" s="144" t="s">
        <v>101</v>
      </c>
      <c r="G211" s="145">
        <f>SUM(G209:G210)</f>
        <v>0</v>
      </c>
    </row>
    <row r="212" spans="1:7" ht="15.75" thickBot="1" x14ac:dyDescent="0.3">
      <c r="A212" s="153"/>
      <c r="B212" s="153"/>
      <c r="C212" s="153"/>
      <c r="D212" s="153"/>
      <c r="E212" s="153"/>
      <c r="F212" s="144"/>
      <c r="G212" s="145"/>
    </row>
    <row r="213" spans="1:7" ht="15.75" thickBot="1" x14ac:dyDescent="0.3">
      <c r="A213" s="154" t="s">
        <v>180</v>
      </c>
      <c r="B213" s="155"/>
      <c r="C213" s="155"/>
      <c r="D213" s="155"/>
      <c r="E213" s="155"/>
      <c r="F213" s="156" t="s">
        <v>101</v>
      </c>
      <c r="G213" s="157">
        <f>G93+G149+G206+G211</f>
        <v>0</v>
      </c>
    </row>
    <row r="214" spans="1:7" x14ac:dyDescent="0.25">
      <c r="A214" s="153"/>
      <c r="B214" s="153"/>
      <c r="C214" s="153"/>
      <c r="D214" s="153"/>
      <c r="E214" s="153"/>
      <c r="F214" s="144"/>
      <c r="G214" s="145"/>
    </row>
    <row r="215" spans="1:7" ht="15.75" thickBot="1" x14ac:dyDescent="0.3">
      <c r="A215" s="153"/>
      <c r="B215" s="153"/>
      <c r="C215" s="153"/>
      <c r="D215" s="153"/>
      <c r="E215" s="153"/>
      <c r="F215" s="144"/>
      <c r="G215" s="145"/>
    </row>
    <row r="216" spans="1:7" s="203" customFormat="1" x14ac:dyDescent="0.25">
      <c r="A216" s="227" t="s">
        <v>177</v>
      </c>
      <c r="B216" s="228"/>
      <c r="C216" s="228"/>
      <c r="D216" s="228"/>
      <c r="E216" s="228"/>
      <c r="F216" s="229"/>
      <c r="G216" s="230">
        <f>G9+G22+G31+G37+G47+G53+G64+G70+G77+G93+G181+G206+G211</f>
        <v>0</v>
      </c>
    </row>
    <row r="217" spans="1:7" s="203" customFormat="1" ht="15.75" thickBot="1" x14ac:dyDescent="0.3">
      <c r="A217" s="231"/>
      <c r="B217" s="232"/>
      <c r="C217" s="232"/>
      <c r="D217" s="232"/>
      <c r="E217" s="232"/>
      <c r="F217" s="233"/>
      <c r="G217" s="234"/>
    </row>
  </sheetData>
  <sheetProtection algorithmName="SHA-512" hashValue="98RgR0DuL8Spz1RPjIL48uvQHQKXux2KlJJd/AemjSGr0QIfn0cQutwK4v3sNfWQLvKXdPXu5WfeMaQ/GzwlpQ==" saltValue="ym2uOANhT+/hnqvKtuhK5A==" spinCount="100000" sheet="1" objects="1" scenarios="1"/>
  <mergeCells count="34">
    <mergeCell ref="A216:E216"/>
    <mergeCell ref="A217:E217"/>
    <mergeCell ref="A149:E149"/>
    <mergeCell ref="B183:G183"/>
    <mergeCell ref="A206:E206"/>
    <mergeCell ref="B207:G207"/>
    <mergeCell ref="A211:E211"/>
    <mergeCell ref="A213:E213"/>
    <mergeCell ref="A179:E179"/>
    <mergeCell ref="A181:E181"/>
    <mergeCell ref="B95:G95"/>
    <mergeCell ref="B49:G49"/>
    <mergeCell ref="A53:E53"/>
    <mergeCell ref="B55:G55"/>
    <mergeCell ref="A64:E64"/>
    <mergeCell ref="B66:G66"/>
    <mergeCell ref="A70:E70"/>
    <mergeCell ref="B72:G72"/>
    <mergeCell ref="A77:E77"/>
    <mergeCell ref="A79:E79"/>
    <mergeCell ref="B81:G81"/>
    <mergeCell ref="A93:E93"/>
    <mergeCell ref="A47:E47"/>
    <mergeCell ref="A2:G2"/>
    <mergeCell ref="B4:G4"/>
    <mergeCell ref="A9:E9"/>
    <mergeCell ref="B10:G10"/>
    <mergeCell ref="A22:E22"/>
    <mergeCell ref="B24:G24"/>
    <mergeCell ref="A31:E31"/>
    <mergeCell ref="B33:G33"/>
    <mergeCell ref="A37:E37"/>
    <mergeCell ref="A39:E39"/>
    <mergeCell ref="B42:G42"/>
  </mergeCells>
  <pageMargins left="0.7" right="0.7" top="0.75" bottom="0.75" header="0.3" footer="0.3"/>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E467B-B267-8349-A1B8-228396DB39B3}">
  <dimension ref="A1:G201"/>
  <sheetViews>
    <sheetView view="pageBreakPreview" zoomScaleNormal="100" zoomScaleSheetLayoutView="100" workbookViewId="0">
      <selection activeCell="F6" sqref="F6"/>
    </sheetView>
  </sheetViews>
  <sheetFormatPr defaultColWidth="8.85546875" defaultRowHeight="15" x14ac:dyDescent="0.25"/>
  <cols>
    <col min="1" max="1" width="7" style="235" customWidth="1"/>
    <col min="2" max="2" width="38" style="236" customWidth="1"/>
    <col min="3" max="3" width="8.85546875" style="237"/>
    <col min="4" max="4" width="8.7109375" style="238" customWidth="1"/>
    <col min="5" max="5" width="0.140625" style="239" hidden="1" customWidth="1"/>
    <col min="6" max="6" width="13.7109375" style="238" customWidth="1"/>
    <col min="7" max="7" width="12.28515625" style="240" customWidth="1"/>
    <col min="8" max="16384" width="8.85546875" style="65"/>
  </cols>
  <sheetData>
    <row r="1" spans="1:7" x14ac:dyDescent="0.25">
      <c r="A1" s="122"/>
      <c r="B1" s="123"/>
      <c r="C1" s="124"/>
      <c r="D1" s="125"/>
      <c r="E1" s="126"/>
      <c r="F1" s="125"/>
      <c r="G1" s="127"/>
    </row>
    <row r="2" spans="1:7" x14ac:dyDescent="0.25">
      <c r="A2" s="128" t="s">
        <v>240</v>
      </c>
      <c r="B2" s="128"/>
      <c r="C2" s="128"/>
      <c r="D2" s="128"/>
      <c r="E2" s="128"/>
      <c r="F2" s="128"/>
      <c r="G2" s="128"/>
    </row>
    <row r="3" spans="1:7" x14ac:dyDescent="0.25">
      <c r="A3" s="122"/>
      <c r="B3" s="123"/>
      <c r="C3" s="124"/>
      <c r="D3" s="125"/>
      <c r="E3" s="126"/>
      <c r="F3" s="125"/>
      <c r="G3" s="127"/>
    </row>
    <row r="4" spans="1:7" s="131" customFormat="1" ht="18" customHeight="1" x14ac:dyDescent="0.25">
      <c r="A4" s="129" t="s">
        <v>122</v>
      </c>
      <c r="B4" s="130" t="s">
        <v>123</v>
      </c>
      <c r="C4" s="130"/>
      <c r="D4" s="130"/>
      <c r="E4" s="130"/>
      <c r="F4" s="130"/>
      <c r="G4" s="130"/>
    </row>
    <row r="5" spans="1:7" s="135" customFormat="1" ht="20.100000000000001" customHeight="1" x14ac:dyDescent="0.25">
      <c r="A5" s="132"/>
      <c r="B5" s="133" t="s">
        <v>97</v>
      </c>
      <c r="C5" s="133" t="s">
        <v>98</v>
      </c>
      <c r="D5" s="133" t="s">
        <v>99</v>
      </c>
      <c r="E5" s="134"/>
      <c r="F5" s="133" t="s">
        <v>100</v>
      </c>
      <c r="G5" s="133" t="s">
        <v>101</v>
      </c>
    </row>
    <row r="6" spans="1:7" ht="27.95" customHeight="1" x14ac:dyDescent="0.25">
      <c r="A6" s="136" t="s">
        <v>124</v>
      </c>
      <c r="B6" s="123" t="s">
        <v>127</v>
      </c>
      <c r="C6" s="124" t="s">
        <v>6</v>
      </c>
      <c r="D6" s="125">
        <v>1</v>
      </c>
      <c r="E6" s="126">
        <v>8.5</v>
      </c>
      <c r="F6" s="120"/>
      <c r="G6" s="127">
        <f>D6*F6</f>
        <v>0</v>
      </c>
    </row>
    <row r="7" spans="1:7" ht="30" customHeight="1" x14ac:dyDescent="0.25">
      <c r="A7" s="136" t="s">
        <v>125</v>
      </c>
      <c r="B7" s="137" t="s">
        <v>128</v>
      </c>
      <c r="C7" s="124" t="s">
        <v>6</v>
      </c>
      <c r="D7" s="125">
        <v>1</v>
      </c>
      <c r="E7" s="126">
        <v>1.8</v>
      </c>
      <c r="F7" s="120"/>
      <c r="G7" s="127">
        <f>D7*F7</f>
        <v>0</v>
      </c>
    </row>
    <row r="8" spans="1:7" ht="28.5" x14ac:dyDescent="0.25">
      <c r="A8" s="138" t="s">
        <v>126</v>
      </c>
      <c r="B8" s="137" t="s">
        <v>129</v>
      </c>
      <c r="C8" s="139" t="s">
        <v>6</v>
      </c>
      <c r="D8" s="140">
        <v>1</v>
      </c>
      <c r="E8" s="141">
        <v>45</v>
      </c>
      <c r="F8" s="121"/>
      <c r="G8" s="142">
        <f t="shared" ref="G8" si="0">D8*F8</f>
        <v>0</v>
      </c>
    </row>
    <row r="9" spans="1:7" x14ac:dyDescent="0.25">
      <c r="A9" s="143"/>
      <c r="B9" s="143"/>
      <c r="C9" s="143"/>
      <c r="D9" s="143"/>
      <c r="E9" s="143"/>
      <c r="F9" s="144" t="s">
        <v>101</v>
      </c>
      <c r="G9" s="145">
        <f>SUM(G6:G8)</f>
        <v>0</v>
      </c>
    </row>
    <row r="10" spans="1:7" s="131" customFormat="1" ht="18" customHeight="1" x14ac:dyDescent="0.25">
      <c r="A10" s="129" t="s">
        <v>0</v>
      </c>
      <c r="B10" s="130" t="s">
        <v>56</v>
      </c>
      <c r="C10" s="130"/>
      <c r="D10" s="130"/>
      <c r="E10" s="130"/>
      <c r="F10" s="130"/>
      <c r="G10" s="130"/>
    </row>
    <row r="11" spans="1:7" s="135" customFormat="1" ht="20.100000000000001" customHeight="1" x14ac:dyDescent="0.25">
      <c r="A11" s="132"/>
      <c r="B11" s="133" t="s">
        <v>97</v>
      </c>
      <c r="C11" s="133" t="s">
        <v>98</v>
      </c>
      <c r="D11" s="133" t="s">
        <v>99</v>
      </c>
      <c r="E11" s="134"/>
      <c r="F11" s="133" t="s">
        <v>100</v>
      </c>
      <c r="G11" s="133" t="s">
        <v>101</v>
      </c>
    </row>
    <row r="12" spans="1:7" ht="45.75" customHeight="1" x14ac:dyDescent="0.25">
      <c r="A12" s="136" t="s">
        <v>28</v>
      </c>
      <c r="B12" s="146" t="s">
        <v>57</v>
      </c>
      <c r="C12" s="124" t="s">
        <v>5</v>
      </c>
      <c r="D12" s="125">
        <v>27.5</v>
      </c>
      <c r="E12" s="126">
        <v>8.5</v>
      </c>
      <c r="F12" s="120"/>
      <c r="G12" s="127">
        <f>D12*F12</f>
        <v>0</v>
      </c>
    </row>
    <row r="13" spans="1:7" ht="57.95" customHeight="1" x14ac:dyDescent="0.25">
      <c r="A13" s="136" t="s">
        <v>29</v>
      </c>
      <c r="B13" s="137" t="s">
        <v>241</v>
      </c>
      <c r="C13" s="124" t="s">
        <v>5</v>
      </c>
      <c r="D13" s="125">
        <v>42.5</v>
      </c>
      <c r="E13" s="126">
        <v>1.8</v>
      </c>
      <c r="F13" s="120"/>
      <c r="G13" s="127">
        <f t="shared" ref="G13:G21" si="1">D13*F13</f>
        <v>0</v>
      </c>
    </row>
    <row r="14" spans="1:7" ht="45.95" customHeight="1" x14ac:dyDescent="0.25">
      <c r="A14" s="136" t="s">
        <v>30</v>
      </c>
      <c r="B14" s="137" t="s">
        <v>145</v>
      </c>
      <c r="C14" s="124" t="s">
        <v>5</v>
      </c>
      <c r="D14" s="125">
        <v>5.5</v>
      </c>
      <c r="E14" s="126">
        <v>1.8</v>
      </c>
      <c r="F14" s="120"/>
      <c r="G14" s="127">
        <f t="shared" si="1"/>
        <v>0</v>
      </c>
    </row>
    <row r="15" spans="1:7" ht="30" customHeight="1" x14ac:dyDescent="0.25">
      <c r="A15" s="136" t="s">
        <v>31</v>
      </c>
      <c r="B15" s="137" t="s">
        <v>216</v>
      </c>
      <c r="C15" s="124" t="s">
        <v>6</v>
      </c>
      <c r="D15" s="125">
        <v>1</v>
      </c>
      <c r="E15" s="126">
        <v>120</v>
      </c>
      <c r="F15" s="120"/>
      <c r="G15" s="127">
        <f t="shared" si="1"/>
        <v>0</v>
      </c>
    </row>
    <row r="16" spans="1:7" ht="28.5" x14ac:dyDescent="0.25">
      <c r="A16" s="136" t="s">
        <v>32</v>
      </c>
      <c r="B16" s="123" t="s">
        <v>212</v>
      </c>
      <c r="C16" s="124" t="s">
        <v>6</v>
      </c>
      <c r="D16" s="125">
        <v>4</v>
      </c>
      <c r="E16" s="126">
        <v>6.8</v>
      </c>
      <c r="F16" s="120"/>
      <c r="G16" s="127">
        <f t="shared" si="1"/>
        <v>0</v>
      </c>
    </row>
    <row r="17" spans="1:7" ht="42.75" x14ac:dyDescent="0.25">
      <c r="A17" s="136" t="s">
        <v>33</v>
      </c>
      <c r="B17" s="123" t="s">
        <v>59</v>
      </c>
      <c r="C17" s="124" t="s">
        <v>5</v>
      </c>
      <c r="D17" s="125">
        <v>5.5</v>
      </c>
      <c r="E17" s="126">
        <v>136</v>
      </c>
      <c r="F17" s="120"/>
      <c r="G17" s="127">
        <f t="shared" si="1"/>
        <v>0</v>
      </c>
    </row>
    <row r="18" spans="1:7" ht="28.5" x14ac:dyDescent="0.25">
      <c r="A18" s="136" t="s">
        <v>34</v>
      </c>
      <c r="B18" s="123" t="s">
        <v>151</v>
      </c>
      <c r="C18" s="124" t="s">
        <v>6</v>
      </c>
      <c r="D18" s="125">
        <v>1</v>
      </c>
      <c r="E18" s="126">
        <v>5</v>
      </c>
      <c r="F18" s="120"/>
      <c r="G18" s="127">
        <f t="shared" si="1"/>
        <v>0</v>
      </c>
    </row>
    <row r="19" spans="1:7" ht="28.5" x14ac:dyDescent="0.25">
      <c r="A19" s="136" t="s">
        <v>35</v>
      </c>
      <c r="B19" s="123" t="s">
        <v>153</v>
      </c>
      <c r="C19" s="124" t="s">
        <v>6</v>
      </c>
      <c r="D19" s="125">
        <v>1</v>
      </c>
      <c r="E19" s="126">
        <v>245</v>
      </c>
      <c r="F19" s="120"/>
      <c r="G19" s="127">
        <f t="shared" si="1"/>
        <v>0</v>
      </c>
    </row>
    <row r="20" spans="1:7" ht="28.5" x14ac:dyDescent="0.25">
      <c r="A20" s="136" t="s">
        <v>36</v>
      </c>
      <c r="B20" s="123" t="s">
        <v>61</v>
      </c>
      <c r="C20" s="124" t="s">
        <v>105</v>
      </c>
      <c r="D20" s="125">
        <v>150</v>
      </c>
      <c r="E20" s="126">
        <v>8.5</v>
      </c>
      <c r="F20" s="120"/>
      <c r="G20" s="127">
        <f t="shared" si="1"/>
        <v>0</v>
      </c>
    </row>
    <row r="21" spans="1:7" ht="28.5" x14ac:dyDescent="0.25">
      <c r="A21" s="138" t="s">
        <v>37</v>
      </c>
      <c r="B21" s="147" t="s">
        <v>103</v>
      </c>
      <c r="C21" s="139" t="s">
        <v>105</v>
      </c>
      <c r="D21" s="140">
        <v>60</v>
      </c>
      <c r="E21" s="141">
        <v>45</v>
      </c>
      <c r="F21" s="121"/>
      <c r="G21" s="142">
        <f t="shared" si="1"/>
        <v>0</v>
      </c>
    </row>
    <row r="22" spans="1:7" x14ac:dyDescent="0.25">
      <c r="A22" s="143"/>
      <c r="B22" s="143"/>
      <c r="C22" s="143"/>
      <c r="D22" s="143"/>
      <c r="E22" s="143"/>
      <c r="F22" s="144" t="s">
        <v>101</v>
      </c>
      <c r="G22" s="145">
        <f>SUM(G12:G21)</f>
        <v>0</v>
      </c>
    </row>
    <row r="23" spans="1:7" x14ac:dyDescent="0.25">
      <c r="A23" s="148"/>
      <c r="B23" s="123"/>
      <c r="C23" s="124"/>
      <c r="D23" s="125"/>
      <c r="E23" s="126"/>
      <c r="F23" s="125"/>
      <c r="G23" s="127"/>
    </row>
    <row r="24" spans="1:7" s="131" customFormat="1" ht="18" customHeight="1" x14ac:dyDescent="0.25">
      <c r="A24" s="129" t="s">
        <v>1</v>
      </c>
      <c r="B24" s="130" t="s">
        <v>102</v>
      </c>
      <c r="C24" s="130"/>
      <c r="D24" s="130"/>
      <c r="E24" s="130"/>
      <c r="F24" s="130"/>
      <c r="G24" s="130"/>
    </row>
    <row r="25" spans="1:7" s="135" customFormat="1" ht="20.100000000000001" customHeight="1" x14ac:dyDescent="0.25">
      <c r="A25" s="132"/>
      <c r="B25" s="133" t="s">
        <v>97</v>
      </c>
      <c r="C25" s="133" t="s">
        <v>98</v>
      </c>
      <c r="D25" s="133" t="s">
        <v>99</v>
      </c>
      <c r="E25" s="134"/>
      <c r="F25" s="133" t="s">
        <v>100</v>
      </c>
      <c r="G25" s="133" t="s">
        <v>101</v>
      </c>
    </row>
    <row r="26" spans="1:7" ht="45.75" customHeight="1" x14ac:dyDescent="0.25">
      <c r="A26" s="136" t="s">
        <v>8</v>
      </c>
      <c r="B26" s="123" t="s">
        <v>205</v>
      </c>
      <c r="C26" s="124" t="s">
        <v>5</v>
      </c>
      <c r="D26" s="125">
        <v>27.5</v>
      </c>
      <c r="E26" s="126">
        <v>8.5</v>
      </c>
      <c r="F26" s="120"/>
      <c r="G26" s="127">
        <f>D26*F26</f>
        <v>0</v>
      </c>
    </row>
    <row r="27" spans="1:7" ht="42.75" x14ac:dyDescent="0.25">
      <c r="A27" s="136" t="s">
        <v>10</v>
      </c>
      <c r="B27" s="137" t="s">
        <v>104</v>
      </c>
      <c r="C27" s="124" t="s">
        <v>105</v>
      </c>
      <c r="D27" s="125">
        <v>210</v>
      </c>
      <c r="E27" s="126">
        <v>1.8</v>
      </c>
      <c r="F27" s="120"/>
      <c r="G27" s="127">
        <f t="shared" ref="G27:G31" si="2">D27*F27</f>
        <v>0</v>
      </c>
    </row>
    <row r="28" spans="1:7" ht="28.5" x14ac:dyDescent="0.25">
      <c r="A28" s="136" t="s">
        <v>11</v>
      </c>
      <c r="B28" s="137" t="s">
        <v>106</v>
      </c>
      <c r="C28" s="124" t="s">
        <v>6</v>
      </c>
      <c r="D28" s="125">
        <v>1</v>
      </c>
      <c r="E28" s="126">
        <v>120</v>
      </c>
      <c r="F28" s="120"/>
      <c r="G28" s="127">
        <f t="shared" si="2"/>
        <v>0</v>
      </c>
    </row>
    <row r="29" spans="1:7" ht="28.5" x14ac:dyDescent="0.25">
      <c r="A29" s="136" t="s">
        <v>12</v>
      </c>
      <c r="B29" s="123" t="s">
        <v>107</v>
      </c>
      <c r="C29" s="124" t="s">
        <v>5</v>
      </c>
      <c r="D29" s="125">
        <v>5.5</v>
      </c>
      <c r="E29" s="126">
        <v>6.8</v>
      </c>
      <c r="F29" s="120"/>
      <c r="G29" s="127">
        <f t="shared" si="2"/>
        <v>0</v>
      </c>
    </row>
    <row r="30" spans="1:7" ht="57.95" customHeight="1" x14ac:dyDescent="0.25">
      <c r="A30" s="136" t="s">
        <v>39</v>
      </c>
      <c r="B30" s="123" t="s">
        <v>108</v>
      </c>
      <c r="C30" s="124" t="s">
        <v>5</v>
      </c>
      <c r="D30" s="125">
        <v>5.5</v>
      </c>
      <c r="E30" s="126">
        <v>1.35</v>
      </c>
      <c r="F30" s="120"/>
      <c r="G30" s="127">
        <f t="shared" si="2"/>
        <v>0</v>
      </c>
    </row>
    <row r="31" spans="1:7" ht="42.75" x14ac:dyDescent="0.25">
      <c r="A31" s="138" t="s">
        <v>40</v>
      </c>
      <c r="B31" s="123" t="s">
        <v>272</v>
      </c>
      <c r="C31" s="139" t="s">
        <v>5</v>
      </c>
      <c r="D31" s="140">
        <v>26.5</v>
      </c>
      <c r="E31" s="141">
        <v>45</v>
      </c>
      <c r="F31" s="121"/>
      <c r="G31" s="142">
        <f t="shared" si="2"/>
        <v>0</v>
      </c>
    </row>
    <row r="32" spans="1:7" x14ac:dyDescent="0.25">
      <c r="A32" s="143"/>
      <c r="B32" s="143"/>
      <c r="C32" s="143"/>
      <c r="D32" s="143"/>
      <c r="E32" s="143"/>
      <c r="F32" s="144" t="s">
        <v>101</v>
      </c>
      <c r="G32" s="145">
        <f>SUM(G26:G31)</f>
        <v>0</v>
      </c>
    </row>
    <row r="33" spans="1:7" x14ac:dyDescent="0.25">
      <c r="A33" s="149"/>
      <c r="B33" s="150"/>
      <c r="C33" s="124"/>
      <c r="D33" s="125"/>
      <c r="E33" s="126"/>
      <c r="F33" s="125"/>
      <c r="G33" s="127"/>
    </row>
    <row r="34" spans="1:7" s="131" customFormat="1" ht="18" customHeight="1" x14ac:dyDescent="0.25">
      <c r="A34" s="129" t="s">
        <v>2</v>
      </c>
      <c r="B34" s="130" t="s">
        <v>109</v>
      </c>
      <c r="C34" s="130"/>
      <c r="D34" s="130"/>
      <c r="E34" s="130"/>
      <c r="F34" s="130"/>
      <c r="G34" s="130"/>
    </row>
    <row r="35" spans="1:7" s="135" customFormat="1" ht="20.100000000000001" customHeight="1" x14ac:dyDescent="0.25">
      <c r="A35" s="132"/>
      <c r="B35" s="133" t="s">
        <v>97</v>
      </c>
      <c r="C35" s="133" t="s">
        <v>98</v>
      </c>
      <c r="D35" s="133" t="s">
        <v>99</v>
      </c>
      <c r="E35" s="134"/>
      <c r="F35" s="133" t="s">
        <v>100</v>
      </c>
      <c r="G35" s="133" t="s">
        <v>101</v>
      </c>
    </row>
    <row r="36" spans="1:7" ht="33" customHeight="1" x14ac:dyDescent="0.25">
      <c r="A36" s="136" t="s">
        <v>41</v>
      </c>
      <c r="B36" s="123" t="s">
        <v>199</v>
      </c>
      <c r="C36" s="124" t="s">
        <v>6</v>
      </c>
      <c r="D36" s="125">
        <v>1</v>
      </c>
      <c r="E36" s="126">
        <v>8.5</v>
      </c>
      <c r="F36" s="120"/>
      <c r="G36" s="127">
        <f>+D36*F36</f>
        <v>0</v>
      </c>
    </row>
    <row r="37" spans="1:7" ht="28.5" x14ac:dyDescent="0.25">
      <c r="A37" s="138" t="s">
        <v>42</v>
      </c>
      <c r="B37" s="151" t="s">
        <v>200</v>
      </c>
      <c r="C37" s="139" t="s">
        <v>6</v>
      </c>
      <c r="D37" s="140">
        <v>1</v>
      </c>
      <c r="E37" s="126">
        <v>45</v>
      </c>
      <c r="F37" s="121"/>
      <c r="G37" s="142">
        <f>+D37*F37</f>
        <v>0</v>
      </c>
    </row>
    <row r="38" spans="1:7" x14ac:dyDescent="0.25">
      <c r="A38" s="152"/>
      <c r="B38" s="152"/>
      <c r="C38" s="152"/>
      <c r="D38" s="152"/>
      <c r="E38" s="152"/>
      <c r="F38" s="144" t="s">
        <v>101</v>
      </c>
      <c r="G38" s="145">
        <f>SUM(G36:G37)</f>
        <v>0</v>
      </c>
    </row>
    <row r="39" spans="1:7" ht="15.75" thickBot="1" x14ac:dyDescent="0.3">
      <c r="A39" s="153"/>
      <c r="B39" s="153"/>
      <c r="C39" s="153"/>
      <c r="D39" s="153"/>
      <c r="E39" s="153"/>
      <c r="F39" s="144"/>
      <c r="G39" s="145"/>
    </row>
    <row r="40" spans="1:7" ht="15.75" thickBot="1" x14ac:dyDescent="0.3">
      <c r="A40" s="154" t="s">
        <v>178</v>
      </c>
      <c r="B40" s="155"/>
      <c r="C40" s="155"/>
      <c r="D40" s="155"/>
      <c r="E40" s="155"/>
      <c r="F40" s="156" t="s">
        <v>101</v>
      </c>
      <c r="G40" s="157">
        <f>G9+G22+G32+G38</f>
        <v>0</v>
      </c>
    </row>
    <row r="41" spans="1:7" x14ac:dyDescent="0.25">
      <c r="A41" s="153"/>
      <c r="B41" s="153"/>
      <c r="C41" s="153"/>
      <c r="D41" s="153"/>
      <c r="E41" s="153"/>
      <c r="F41" s="144"/>
      <c r="G41" s="145"/>
    </row>
    <row r="42" spans="1:7" x14ac:dyDescent="0.25">
      <c r="A42" s="153"/>
      <c r="B42" s="153"/>
      <c r="C42" s="153"/>
      <c r="D42" s="153"/>
      <c r="E42" s="153"/>
      <c r="F42" s="144"/>
      <c r="G42" s="145"/>
    </row>
    <row r="43" spans="1:7" s="131" customFormat="1" ht="18" customHeight="1" x14ac:dyDescent="0.25">
      <c r="A43" s="129" t="s">
        <v>43</v>
      </c>
      <c r="B43" s="130" t="s">
        <v>112</v>
      </c>
      <c r="C43" s="130"/>
      <c r="D43" s="130"/>
      <c r="E43" s="130"/>
      <c r="F43" s="130"/>
      <c r="G43" s="130"/>
    </row>
    <row r="44" spans="1:7" s="135" customFormat="1" ht="20.100000000000001" customHeight="1" x14ac:dyDescent="0.25">
      <c r="A44" s="132"/>
      <c r="B44" s="133" t="s">
        <v>97</v>
      </c>
      <c r="C44" s="133" t="s">
        <v>98</v>
      </c>
      <c r="D44" s="133" t="s">
        <v>99</v>
      </c>
      <c r="E44" s="134"/>
      <c r="F44" s="133" t="s">
        <v>100</v>
      </c>
      <c r="G44" s="133" t="s">
        <v>101</v>
      </c>
    </row>
    <row r="45" spans="1:7" ht="32.1" customHeight="1" x14ac:dyDescent="0.25">
      <c r="A45" s="136" t="s">
        <v>44</v>
      </c>
      <c r="B45" s="123" t="s">
        <v>273</v>
      </c>
      <c r="C45" s="124" t="s">
        <v>5</v>
      </c>
      <c r="D45" s="125">
        <v>16.600000000000001</v>
      </c>
      <c r="E45" s="126">
        <v>8.5</v>
      </c>
      <c r="F45" s="120"/>
      <c r="G45" s="127">
        <f>D45*F45</f>
        <v>0</v>
      </c>
    </row>
    <row r="46" spans="1:7" ht="42.75" x14ac:dyDescent="0.25">
      <c r="A46" s="136" t="s">
        <v>13</v>
      </c>
      <c r="B46" s="137" t="s">
        <v>113</v>
      </c>
      <c r="C46" s="124" t="s">
        <v>5</v>
      </c>
      <c r="D46" s="125">
        <v>42.5</v>
      </c>
      <c r="E46" s="126">
        <v>1.8</v>
      </c>
      <c r="F46" s="120"/>
      <c r="G46" s="127">
        <f t="shared" ref="G46:G47" si="3">D46*F46</f>
        <v>0</v>
      </c>
    </row>
    <row r="47" spans="1:7" ht="42.75" x14ac:dyDescent="0.25">
      <c r="A47" s="138" t="s">
        <v>14</v>
      </c>
      <c r="B47" s="137" t="s">
        <v>114</v>
      </c>
      <c r="C47" s="139" t="s">
        <v>105</v>
      </c>
      <c r="D47" s="140">
        <v>53</v>
      </c>
      <c r="E47" s="141">
        <v>45</v>
      </c>
      <c r="F47" s="121"/>
      <c r="G47" s="142">
        <f t="shared" si="3"/>
        <v>0</v>
      </c>
    </row>
    <row r="48" spans="1:7" x14ac:dyDescent="0.25">
      <c r="A48" s="143"/>
      <c r="B48" s="143"/>
      <c r="C48" s="143"/>
      <c r="D48" s="143"/>
      <c r="E48" s="143"/>
      <c r="F48" s="144" t="s">
        <v>101</v>
      </c>
      <c r="G48" s="145">
        <f>SUM(G45:G47)</f>
        <v>0</v>
      </c>
    </row>
    <row r="49" spans="1:7" x14ac:dyDescent="0.25">
      <c r="A49" s="153"/>
      <c r="B49" s="153"/>
      <c r="C49" s="153"/>
      <c r="D49" s="153"/>
      <c r="E49" s="153"/>
      <c r="F49" s="144"/>
      <c r="G49" s="145"/>
    </row>
    <row r="50" spans="1:7" s="131" customFormat="1" ht="18" customHeight="1" x14ac:dyDescent="0.25">
      <c r="A50" s="129" t="s">
        <v>45</v>
      </c>
      <c r="B50" s="130" t="s">
        <v>115</v>
      </c>
      <c r="C50" s="130"/>
      <c r="D50" s="130"/>
      <c r="E50" s="130"/>
      <c r="F50" s="130"/>
      <c r="G50" s="130"/>
    </row>
    <row r="51" spans="1:7" s="135" customFormat="1" ht="20.100000000000001" customHeight="1" x14ac:dyDescent="0.25">
      <c r="A51" s="132"/>
      <c r="B51" s="133" t="s">
        <v>97</v>
      </c>
      <c r="C51" s="133" t="s">
        <v>98</v>
      </c>
      <c r="D51" s="133" t="s">
        <v>99</v>
      </c>
      <c r="E51" s="134"/>
      <c r="F51" s="133" t="s">
        <v>100</v>
      </c>
      <c r="G51" s="133" t="s">
        <v>101</v>
      </c>
    </row>
    <row r="52" spans="1:7" ht="45.75" customHeight="1" x14ac:dyDescent="0.25">
      <c r="A52" s="136" t="s">
        <v>15</v>
      </c>
      <c r="B52" s="123" t="s">
        <v>116</v>
      </c>
      <c r="C52" s="124" t="s">
        <v>5</v>
      </c>
      <c r="D52" s="125">
        <v>27.5</v>
      </c>
      <c r="E52" s="126">
        <v>8.5</v>
      </c>
      <c r="F52" s="120"/>
      <c r="G52" s="127">
        <f>D52*F52</f>
        <v>0</v>
      </c>
    </row>
    <row r="53" spans="1:7" ht="71.25" x14ac:dyDescent="0.25">
      <c r="A53" s="138" t="s">
        <v>16</v>
      </c>
      <c r="B53" s="137" t="s">
        <v>218</v>
      </c>
      <c r="C53" s="139" t="s">
        <v>5</v>
      </c>
      <c r="D53" s="140">
        <v>12.5</v>
      </c>
      <c r="E53" s="141">
        <v>45</v>
      </c>
      <c r="F53" s="121"/>
      <c r="G53" s="142">
        <f t="shared" ref="G53" si="4">D53*F53</f>
        <v>0</v>
      </c>
    </row>
    <row r="54" spans="1:7" x14ac:dyDescent="0.25">
      <c r="A54" s="143"/>
      <c r="B54" s="143"/>
      <c r="C54" s="143"/>
      <c r="D54" s="143"/>
      <c r="E54" s="143"/>
      <c r="F54" s="144" t="s">
        <v>101</v>
      </c>
      <c r="G54" s="145">
        <f>SUM(G52:G53)</f>
        <v>0</v>
      </c>
    </row>
    <row r="55" spans="1:7" x14ac:dyDescent="0.25">
      <c r="A55" s="153"/>
      <c r="B55" s="153"/>
      <c r="C55" s="153"/>
      <c r="D55" s="153"/>
      <c r="E55" s="153"/>
      <c r="F55" s="144"/>
      <c r="G55" s="145"/>
    </row>
    <row r="56" spans="1:7" s="131" customFormat="1" ht="18" customHeight="1" x14ac:dyDescent="0.25">
      <c r="A56" s="129" t="s">
        <v>46</v>
      </c>
      <c r="B56" s="130" t="s">
        <v>118</v>
      </c>
      <c r="C56" s="130"/>
      <c r="D56" s="130"/>
      <c r="E56" s="130"/>
      <c r="F56" s="130"/>
      <c r="G56" s="130"/>
    </row>
    <row r="57" spans="1:7" s="135" customFormat="1" ht="20.100000000000001" customHeight="1" x14ac:dyDescent="0.25">
      <c r="A57" s="132"/>
      <c r="B57" s="133" t="s">
        <v>97</v>
      </c>
      <c r="C57" s="133" t="s">
        <v>98</v>
      </c>
      <c r="D57" s="133" t="s">
        <v>99</v>
      </c>
      <c r="E57" s="134"/>
      <c r="F57" s="133" t="s">
        <v>100</v>
      </c>
      <c r="G57" s="133" t="s">
        <v>101</v>
      </c>
    </row>
    <row r="58" spans="1:7" ht="26.25" customHeight="1" x14ac:dyDescent="0.25">
      <c r="A58" s="136" t="s">
        <v>17</v>
      </c>
      <c r="B58" s="123" t="s">
        <v>120</v>
      </c>
      <c r="C58" s="124" t="s">
        <v>5</v>
      </c>
      <c r="D58" s="125">
        <v>165</v>
      </c>
      <c r="E58" s="126">
        <v>8.5</v>
      </c>
      <c r="F58" s="120"/>
      <c r="G58" s="127">
        <f>D58*F58</f>
        <v>0</v>
      </c>
    </row>
    <row r="59" spans="1:7" ht="42.75" x14ac:dyDescent="0.25">
      <c r="A59" s="136" t="s">
        <v>18</v>
      </c>
      <c r="B59" s="137" t="s">
        <v>119</v>
      </c>
      <c r="C59" s="124" t="s">
        <v>5</v>
      </c>
      <c r="D59" s="125">
        <v>165</v>
      </c>
      <c r="E59" s="126">
        <v>1.8</v>
      </c>
      <c r="F59" s="120"/>
      <c r="G59" s="127">
        <f t="shared" ref="G59:G63" si="5">D59*F59</f>
        <v>0</v>
      </c>
    </row>
    <row r="60" spans="1:7" ht="42.75" x14ac:dyDescent="0.25">
      <c r="A60" s="136" t="s">
        <v>19</v>
      </c>
      <c r="B60" s="137" t="s">
        <v>121</v>
      </c>
      <c r="C60" s="124" t="s">
        <v>5</v>
      </c>
      <c r="D60" s="125">
        <v>165</v>
      </c>
      <c r="E60" s="126">
        <v>1.8</v>
      </c>
      <c r="F60" s="120"/>
      <c r="G60" s="127">
        <f t="shared" si="5"/>
        <v>0</v>
      </c>
    </row>
    <row r="61" spans="1:7" ht="60" customHeight="1" x14ac:dyDescent="0.25">
      <c r="A61" s="136" t="s">
        <v>20</v>
      </c>
      <c r="B61" s="137" t="s">
        <v>275</v>
      </c>
      <c r="C61" s="124" t="s">
        <v>6</v>
      </c>
      <c r="D61" s="125">
        <v>1</v>
      </c>
      <c r="E61" s="126">
        <v>120</v>
      </c>
      <c r="F61" s="120"/>
      <c r="G61" s="127">
        <f>D61*F61</f>
        <v>0</v>
      </c>
    </row>
    <row r="62" spans="1:7" ht="44.1" customHeight="1" x14ac:dyDescent="0.25">
      <c r="A62" s="136" t="s">
        <v>233</v>
      </c>
      <c r="B62" s="123" t="s">
        <v>243</v>
      </c>
      <c r="C62" s="139" t="s">
        <v>5</v>
      </c>
      <c r="D62" s="140">
        <v>17.5</v>
      </c>
      <c r="E62" s="141">
        <v>45</v>
      </c>
      <c r="F62" s="121"/>
      <c r="G62" s="142">
        <f t="shared" ref="G62" si="6">D62*F62</f>
        <v>0</v>
      </c>
    </row>
    <row r="63" spans="1:7" ht="57" x14ac:dyDescent="0.25">
      <c r="A63" s="138" t="s">
        <v>50</v>
      </c>
      <c r="B63" s="123" t="s">
        <v>242</v>
      </c>
      <c r="C63" s="139" t="s">
        <v>6</v>
      </c>
      <c r="D63" s="140">
        <v>1</v>
      </c>
      <c r="E63" s="141">
        <v>45</v>
      </c>
      <c r="F63" s="121"/>
      <c r="G63" s="142">
        <f t="shared" si="5"/>
        <v>0</v>
      </c>
    </row>
    <row r="64" spans="1:7" x14ac:dyDescent="0.25">
      <c r="A64" s="143"/>
      <c r="B64" s="143"/>
      <c r="C64" s="143"/>
      <c r="D64" s="143"/>
      <c r="E64" s="143"/>
      <c r="F64" s="144" t="s">
        <v>101</v>
      </c>
      <c r="G64" s="145">
        <f>SUM(G58:G63)</f>
        <v>0</v>
      </c>
    </row>
    <row r="65" spans="1:7" x14ac:dyDescent="0.25">
      <c r="A65" s="153"/>
      <c r="B65" s="153"/>
      <c r="C65" s="153"/>
      <c r="D65" s="153"/>
      <c r="E65" s="153"/>
      <c r="F65" s="144"/>
      <c r="G65" s="145"/>
    </row>
    <row r="66" spans="1:7" s="131" customFormat="1" ht="18" customHeight="1" x14ac:dyDescent="0.25">
      <c r="A66" s="129" t="s">
        <v>3</v>
      </c>
      <c r="B66" s="130" t="s">
        <v>132</v>
      </c>
      <c r="C66" s="130"/>
      <c r="D66" s="130"/>
      <c r="E66" s="130"/>
      <c r="F66" s="130"/>
      <c r="G66" s="130"/>
    </row>
    <row r="67" spans="1:7" s="135" customFormat="1" ht="20.100000000000001" customHeight="1" x14ac:dyDescent="0.25">
      <c r="A67" s="132"/>
      <c r="B67" s="133" t="s">
        <v>97</v>
      </c>
      <c r="C67" s="133" t="s">
        <v>98</v>
      </c>
      <c r="D67" s="133" t="s">
        <v>99</v>
      </c>
      <c r="E67" s="134"/>
      <c r="F67" s="133" t="s">
        <v>100</v>
      </c>
      <c r="G67" s="133" t="s">
        <v>101</v>
      </c>
    </row>
    <row r="68" spans="1:7" ht="57.95" customHeight="1" x14ac:dyDescent="0.25">
      <c r="A68" s="136" t="s">
        <v>21</v>
      </c>
      <c r="B68" s="123" t="s">
        <v>219</v>
      </c>
      <c r="C68" s="124" t="s">
        <v>6</v>
      </c>
      <c r="D68" s="125">
        <v>1</v>
      </c>
      <c r="E68" s="126">
        <v>8.5</v>
      </c>
      <c r="F68" s="120"/>
      <c r="G68" s="127">
        <f>D68*F68</f>
        <v>0</v>
      </c>
    </row>
    <row r="69" spans="1:7" ht="71.25" x14ac:dyDescent="0.25">
      <c r="A69" s="138" t="s">
        <v>133</v>
      </c>
      <c r="B69" s="137" t="s">
        <v>201</v>
      </c>
      <c r="C69" s="139" t="s">
        <v>6</v>
      </c>
      <c r="D69" s="140">
        <v>4</v>
      </c>
      <c r="E69" s="141">
        <v>45</v>
      </c>
      <c r="F69" s="121"/>
      <c r="G69" s="142">
        <f t="shared" ref="G69" si="7">D69*F69</f>
        <v>0</v>
      </c>
    </row>
    <row r="70" spans="1:7" x14ac:dyDescent="0.25">
      <c r="A70" s="143"/>
      <c r="B70" s="143"/>
      <c r="C70" s="143"/>
      <c r="D70" s="143"/>
      <c r="E70" s="143"/>
      <c r="F70" s="144" t="s">
        <v>101</v>
      </c>
      <c r="G70" s="145">
        <f>SUM(G68:G69)</f>
        <v>0</v>
      </c>
    </row>
    <row r="71" spans="1:7" x14ac:dyDescent="0.25">
      <c r="A71" s="153"/>
      <c r="B71" s="153"/>
      <c r="C71" s="153"/>
      <c r="D71" s="153"/>
      <c r="E71" s="153"/>
      <c r="F71" s="144"/>
      <c r="G71" s="145"/>
    </row>
    <row r="72" spans="1:7" s="131" customFormat="1" ht="18" customHeight="1" x14ac:dyDescent="0.25">
      <c r="A72" s="129" t="s">
        <v>47</v>
      </c>
      <c r="B72" s="130" t="s">
        <v>134</v>
      </c>
      <c r="C72" s="130"/>
      <c r="D72" s="130"/>
      <c r="E72" s="130"/>
      <c r="F72" s="130"/>
      <c r="G72" s="130"/>
    </row>
    <row r="73" spans="1:7" s="135" customFormat="1" ht="20.100000000000001" customHeight="1" x14ac:dyDescent="0.25">
      <c r="A73" s="132"/>
      <c r="B73" s="133" t="s">
        <v>97</v>
      </c>
      <c r="C73" s="133" t="s">
        <v>98</v>
      </c>
      <c r="D73" s="133" t="s">
        <v>99</v>
      </c>
      <c r="E73" s="134"/>
      <c r="F73" s="133" t="s">
        <v>100</v>
      </c>
      <c r="G73" s="133" t="s">
        <v>101</v>
      </c>
    </row>
    <row r="74" spans="1:7" ht="71.25" x14ac:dyDescent="0.25">
      <c r="A74" s="138" t="s">
        <v>22</v>
      </c>
      <c r="B74" s="123" t="s">
        <v>271</v>
      </c>
      <c r="C74" s="139" t="s">
        <v>6</v>
      </c>
      <c r="D74" s="140">
        <v>6</v>
      </c>
      <c r="E74" s="141">
        <v>45</v>
      </c>
      <c r="F74" s="121"/>
      <c r="G74" s="142">
        <f t="shared" ref="G74" si="8">D74*F74</f>
        <v>0</v>
      </c>
    </row>
    <row r="75" spans="1:7" x14ac:dyDescent="0.25">
      <c r="A75" s="152"/>
      <c r="B75" s="152"/>
      <c r="C75" s="152"/>
      <c r="D75" s="152"/>
      <c r="E75" s="143"/>
      <c r="F75" s="144" t="s">
        <v>101</v>
      </c>
      <c r="G75" s="145">
        <f>SUM(G74:G74)</f>
        <v>0</v>
      </c>
    </row>
    <row r="76" spans="1:7" ht="15.75" thickBot="1" x14ac:dyDescent="0.3">
      <c r="A76" s="153"/>
      <c r="B76" s="153"/>
      <c r="C76" s="153"/>
      <c r="D76" s="153"/>
      <c r="E76" s="153"/>
      <c r="F76" s="144"/>
      <c r="G76" s="145"/>
    </row>
    <row r="77" spans="1:7" ht="15.75" thickBot="1" x14ac:dyDescent="0.3">
      <c r="A77" s="154" t="s">
        <v>179</v>
      </c>
      <c r="B77" s="155"/>
      <c r="C77" s="155"/>
      <c r="D77" s="155"/>
      <c r="E77" s="155"/>
      <c r="F77" s="156" t="s">
        <v>101</v>
      </c>
      <c r="G77" s="157">
        <f>G48+G54+G64+G70+G75</f>
        <v>0</v>
      </c>
    </row>
    <row r="78" spans="1:7" x14ac:dyDescent="0.25">
      <c r="A78" s="158"/>
      <c r="B78" s="153"/>
      <c r="C78" s="153"/>
      <c r="D78" s="153"/>
      <c r="E78" s="153"/>
      <c r="F78" s="144"/>
      <c r="G78" s="145"/>
    </row>
    <row r="79" spans="1:7" s="131" customFormat="1" ht="18" customHeight="1" x14ac:dyDescent="0.25">
      <c r="A79" s="129" t="s">
        <v>49</v>
      </c>
      <c r="B79" s="130" t="s">
        <v>135</v>
      </c>
      <c r="C79" s="130"/>
      <c r="D79" s="130"/>
      <c r="E79" s="130"/>
      <c r="F79" s="130"/>
      <c r="G79" s="130"/>
    </row>
    <row r="80" spans="1:7" s="135" customFormat="1" ht="20.100000000000001" customHeight="1" x14ac:dyDescent="0.25">
      <c r="A80" s="132"/>
      <c r="B80" s="133" t="s">
        <v>97</v>
      </c>
      <c r="C80" s="133" t="s">
        <v>98</v>
      </c>
      <c r="D80" s="133" t="s">
        <v>99</v>
      </c>
      <c r="E80" s="134"/>
      <c r="F80" s="133" t="s">
        <v>100</v>
      </c>
      <c r="G80" s="133" t="s">
        <v>101</v>
      </c>
    </row>
    <row r="81" spans="1:7" ht="72" customHeight="1" x14ac:dyDescent="0.25">
      <c r="A81" s="136" t="s">
        <v>24</v>
      </c>
      <c r="B81" s="123" t="s">
        <v>154</v>
      </c>
      <c r="C81" s="124" t="s">
        <v>6</v>
      </c>
      <c r="D81" s="125">
        <v>1</v>
      </c>
      <c r="E81" s="126">
        <v>8.5</v>
      </c>
      <c r="F81" s="120"/>
      <c r="G81" s="127">
        <f>D81*F81</f>
        <v>0</v>
      </c>
    </row>
    <row r="82" spans="1:7" ht="57" x14ac:dyDescent="0.25">
      <c r="A82" s="136" t="s">
        <v>25</v>
      </c>
      <c r="B82" s="137" t="s">
        <v>139</v>
      </c>
      <c r="C82" s="124"/>
      <c r="D82" s="125"/>
      <c r="E82" s="126"/>
      <c r="F82" s="120"/>
      <c r="G82" s="127"/>
    </row>
    <row r="83" spans="1:7" ht="42.75" x14ac:dyDescent="0.25">
      <c r="A83" s="136"/>
      <c r="B83" s="137" t="s">
        <v>140</v>
      </c>
      <c r="C83" s="124" t="s">
        <v>6</v>
      </c>
      <c r="D83" s="125">
        <v>1</v>
      </c>
      <c r="E83" s="126">
        <v>1.8</v>
      </c>
      <c r="F83" s="120"/>
      <c r="G83" s="127">
        <f t="shared" ref="G83:G90" si="9">D83*F83</f>
        <v>0</v>
      </c>
    </row>
    <row r="84" spans="1:7" ht="85.5" x14ac:dyDescent="0.25">
      <c r="A84" s="136"/>
      <c r="B84" s="137" t="s">
        <v>436</v>
      </c>
      <c r="C84" s="124" t="s">
        <v>6</v>
      </c>
      <c r="D84" s="125">
        <v>1</v>
      </c>
      <c r="E84" s="126">
        <v>1.8</v>
      </c>
      <c r="F84" s="120"/>
      <c r="G84" s="127">
        <f t="shared" si="9"/>
        <v>0</v>
      </c>
    </row>
    <row r="85" spans="1:7" ht="28.5" x14ac:dyDescent="0.25">
      <c r="A85" s="136"/>
      <c r="B85" s="137" t="s">
        <v>202</v>
      </c>
      <c r="C85" s="124" t="s">
        <v>6</v>
      </c>
      <c r="D85" s="125">
        <v>1</v>
      </c>
      <c r="E85" s="126">
        <v>1.8</v>
      </c>
      <c r="F85" s="120"/>
      <c r="G85" s="127">
        <f t="shared" si="9"/>
        <v>0</v>
      </c>
    </row>
    <row r="86" spans="1:7" ht="30" customHeight="1" x14ac:dyDescent="0.25">
      <c r="A86" s="136"/>
      <c r="B86" s="137" t="s">
        <v>142</v>
      </c>
      <c r="C86" s="124" t="s">
        <v>6</v>
      </c>
      <c r="D86" s="125">
        <v>1</v>
      </c>
      <c r="E86" s="126">
        <v>1.8</v>
      </c>
      <c r="F86" s="120"/>
      <c r="G86" s="127">
        <f t="shared" si="9"/>
        <v>0</v>
      </c>
    </row>
    <row r="87" spans="1:7" ht="57" customHeight="1" x14ac:dyDescent="0.25">
      <c r="A87" s="136"/>
      <c r="B87" s="137" t="s">
        <v>203</v>
      </c>
      <c r="C87" s="124" t="s">
        <v>6</v>
      </c>
      <c r="D87" s="125">
        <v>1</v>
      </c>
      <c r="E87" s="126">
        <v>1.8</v>
      </c>
      <c r="F87" s="120"/>
      <c r="G87" s="127">
        <f t="shared" si="9"/>
        <v>0</v>
      </c>
    </row>
    <row r="88" spans="1:7" ht="71.25" x14ac:dyDescent="0.25">
      <c r="A88" s="136" t="s">
        <v>26</v>
      </c>
      <c r="B88" s="137" t="s">
        <v>439</v>
      </c>
      <c r="C88" s="124" t="s">
        <v>6</v>
      </c>
      <c r="D88" s="125">
        <v>1</v>
      </c>
      <c r="E88" s="126">
        <v>120</v>
      </c>
      <c r="F88" s="120"/>
      <c r="G88" s="127">
        <f t="shared" si="9"/>
        <v>0</v>
      </c>
    </row>
    <row r="89" spans="1:7" ht="28.5" x14ac:dyDescent="0.25">
      <c r="A89" s="136" t="s">
        <v>136</v>
      </c>
      <c r="B89" s="123" t="s">
        <v>143</v>
      </c>
      <c r="C89" s="124" t="s">
        <v>6</v>
      </c>
      <c r="D89" s="125">
        <v>1</v>
      </c>
      <c r="E89" s="126">
        <v>6.8</v>
      </c>
      <c r="F89" s="120"/>
      <c r="G89" s="127">
        <f t="shared" si="9"/>
        <v>0</v>
      </c>
    </row>
    <row r="90" spans="1:7" ht="42.75" x14ac:dyDescent="0.25">
      <c r="A90" s="138" t="s">
        <v>138</v>
      </c>
      <c r="B90" s="123" t="s">
        <v>144</v>
      </c>
      <c r="C90" s="139" t="s">
        <v>6</v>
      </c>
      <c r="D90" s="140">
        <v>1</v>
      </c>
      <c r="E90" s="141">
        <v>45</v>
      </c>
      <c r="F90" s="121"/>
      <c r="G90" s="142">
        <f t="shared" si="9"/>
        <v>0</v>
      </c>
    </row>
    <row r="91" spans="1:7" x14ac:dyDescent="0.25">
      <c r="A91" s="143"/>
      <c r="B91" s="143"/>
      <c r="C91" s="143"/>
      <c r="D91" s="143"/>
      <c r="E91" s="143"/>
      <c r="F91" s="144" t="s">
        <v>101</v>
      </c>
      <c r="G91" s="145">
        <f>SUM(G81:G90)</f>
        <v>0</v>
      </c>
    </row>
    <row r="92" spans="1:7" x14ac:dyDescent="0.25">
      <c r="A92" s="153"/>
      <c r="B92" s="153"/>
      <c r="C92" s="153"/>
      <c r="D92" s="153"/>
      <c r="E92" s="153"/>
      <c r="F92" s="144"/>
      <c r="G92" s="145"/>
    </row>
    <row r="93" spans="1:7" s="131" customFormat="1" ht="18" customHeight="1" x14ac:dyDescent="0.25">
      <c r="A93" s="129" t="s">
        <v>4</v>
      </c>
      <c r="B93" s="130" t="s">
        <v>146</v>
      </c>
      <c r="C93" s="130"/>
      <c r="D93" s="130"/>
      <c r="E93" s="130"/>
      <c r="F93" s="130"/>
      <c r="G93" s="130"/>
    </row>
    <row r="94" spans="1:7" s="135" customFormat="1" ht="20.100000000000001" customHeight="1" x14ac:dyDescent="0.25">
      <c r="A94" s="132"/>
      <c r="B94" s="133" t="s">
        <v>97</v>
      </c>
      <c r="C94" s="133" t="s">
        <v>98</v>
      </c>
      <c r="D94" s="133" t="s">
        <v>99</v>
      </c>
      <c r="E94" s="134"/>
      <c r="F94" s="133" t="s">
        <v>100</v>
      </c>
      <c r="G94" s="133" t="s">
        <v>101</v>
      </c>
    </row>
    <row r="95" spans="1:7" s="243" customFormat="1" ht="71.099999999999994" customHeight="1" x14ac:dyDescent="0.25">
      <c r="A95" s="160">
        <f>MAX($A$6:A93)+1</f>
        <v>1</v>
      </c>
      <c r="B95" s="242" t="s">
        <v>369</v>
      </c>
      <c r="C95" s="162"/>
      <c r="D95" s="163"/>
      <c r="E95" s="165"/>
      <c r="F95" s="46"/>
      <c r="G95" s="165"/>
    </row>
    <row r="96" spans="1:7" s="243" customFormat="1" ht="18" customHeight="1" x14ac:dyDescent="0.25">
      <c r="A96" s="180"/>
      <c r="B96" s="242" t="s">
        <v>416</v>
      </c>
      <c r="C96" s="162"/>
      <c r="D96" s="163"/>
      <c r="E96" s="165"/>
      <c r="F96" s="46"/>
      <c r="G96" s="165"/>
    </row>
    <row r="97" spans="1:7" s="243" customFormat="1" ht="32.1" customHeight="1" x14ac:dyDescent="0.25">
      <c r="A97" s="167"/>
      <c r="B97" s="244" t="s">
        <v>370</v>
      </c>
      <c r="C97" s="162"/>
      <c r="D97" s="163"/>
      <c r="E97" s="165"/>
      <c r="F97" s="46"/>
      <c r="G97" s="165"/>
    </row>
    <row r="98" spans="1:7" s="243" customFormat="1" ht="30" customHeight="1" x14ac:dyDescent="0.25">
      <c r="A98" s="245"/>
      <c r="B98" s="246" t="s">
        <v>371</v>
      </c>
      <c r="C98" s="247"/>
      <c r="D98" s="163"/>
      <c r="E98" s="165"/>
      <c r="F98" s="46"/>
      <c r="G98" s="165"/>
    </row>
    <row r="99" spans="1:7" s="243" customFormat="1" ht="33" customHeight="1" x14ac:dyDescent="0.25">
      <c r="A99" s="245"/>
      <c r="B99" s="244" t="s">
        <v>372</v>
      </c>
      <c r="C99" s="247"/>
      <c r="D99" s="163"/>
      <c r="E99" s="165"/>
      <c r="F99" s="46"/>
      <c r="G99" s="165"/>
    </row>
    <row r="100" spans="1:7" s="243" customFormat="1" ht="32.1" customHeight="1" x14ac:dyDescent="0.25">
      <c r="A100" s="245"/>
      <c r="B100" s="248" t="s">
        <v>373</v>
      </c>
      <c r="C100" s="247"/>
      <c r="D100" s="163"/>
      <c r="E100" s="165"/>
      <c r="F100" s="46"/>
      <c r="G100" s="165"/>
    </row>
    <row r="101" spans="1:7" s="243" customFormat="1" ht="18" customHeight="1" x14ac:dyDescent="0.25">
      <c r="A101" s="245"/>
      <c r="B101" s="242" t="s">
        <v>374</v>
      </c>
      <c r="C101" s="164"/>
      <c r="D101" s="163"/>
      <c r="E101" s="165"/>
      <c r="F101" s="46"/>
      <c r="G101" s="165"/>
    </row>
    <row r="102" spans="1:7" s="243" customFormat="1" ht="15.95" customHeight="1" x14ac:dyDescent="0.25">
      <c r="A102" s="245"/>
      <c r="B102" s="242" t="s">
        <v>375</v>
      </c>
      <c r="C102" s="164"/>
      <c r="D102" s="163"/>
      <c r="E102" s="165"/>
      <c r="F102" s="46"/>
      <c r="G102" s="165"/>
    </row>
    <row r="103" spans="1:7" s="243" customFormat="1" ht="18.95" customHeight="1" x14ac:dyDescent="0.25">
      <c r="A103" s="245"/>
      <c r="B103" s="242" t="s">
        <v>376</v>
      </c>
      <c r="C103" s="164"/>
      <c r="D103" s="163"/>
      <c r="E103" s="165"/>
      <c r="F103" s="46"/>
      <c r="G103" s="165"/>
    </row>
    <row r="104" spans="1:7" s="243" customFormat="1" ht="20.100000000000001" customHeight="1" x14ac:dyDescent="0.25">
      <c r="A104" s="245"/>
      <c r="B104" s="242" t="s">
        <v>377</v>
      </c>
      <c r="C104" s="164"/>
      <c r="D104" s="163"/>
      <c r="E104" s="165"/>
      <c r="F104" s="46"/>
      <c r="G104" s="165"/>
    </row>
    <row r="105" spans="1:7" s="243" customFormat="1" ht="17.100000000000001" customHeight="1" x14ac:dyDescent="0.25">
      <c r="A105" s="245"/>
      <c r="B105" s="242" t="s">
        <v>378</v>
      </c>
      <c r="C105" s="164"/>
      <c r="D105" s="163"/>
      <c r="E105" s="165"/>
      <c r="F105" s="46"/>
      <c r="G105" s="165"/>
    </row>
    <row r="106" spans="1:7" s="243" customFormat="1" ht="30.95" customHeight="1" x14ac:dyDescent="0.25">
      <c r="A106" s="245"/>
      <c r="B106" s="242" t="s">
        <v>379</v>
      </c>
      <c r="C106" s="164"/>
      <c r="D106" s="163"/>
      <c r="E106" s="165"/>
      <c r="F106" s="46"/>
      <c r="G106" s="165"/>
    </row>
    <row r="107" spans="1:7" s="243" customFormat="1" ht="18" customHeight="1" x14ac:dyDescent="0.25">
      <c r="A107" s="245"/>
      <c r="B107" s="242" t="s">
        <v>380</v>
      </c>
      <c r="C107" s="164"/>
      <c r="D107" s="163"/>
      <c r="E107" s="165"/>
      <c r="F107" s="46"/>
      <c r="G107" s="165"/>
    </row>
    <row r="108" spans="1:7" s="243" customFormat="1" ht="33" customHeight="1" x14ac:dyDescent="0.25">
      <c r="A108" s="180"/>
      <c r="B108" s="161" t="s">
        <v>417</v>
      </c>
      <c r="C108" s="162"/>
      <c r="D108" s="163"/>
      <c r="E108" s="165"/>
      <c r="F108" s="46"/>
      <c r="G108" s="165"/>
    </row>
    <row r="109" spans="1:7" s="243" customFormat="1" ht="45" customHeight="1" x14ac:dyDescent="0.25">
      <c r="A109" s="180"/>
      <c r="B109" s="161" t="s">
        <v>381</v>
      </c>
      <c r="C109" s="162"/>
      <c r="D109" s="163"/>
      <c r="E109" s="165"/>
      <c r="F109" s="46"/>
      <c r="G109" s="165"/>
    </row>
    <row r="110" spans="1:7" s="243" customFormat="1" ht="33.950000000000003" customHeight="1" x14ac:dyDescent="0.25">
      <c r="A110" s="180"/>
      <c r="B110" s="249" t="s">
        <v>382</v>
      </c>
      <c r="C110" s="162"/>
      <c r="D110" s="163"/>
      <c r="E110" s="165"/>
      <c r="F110" s="46"/>
      <c r="G110" s="165"/>
    </row>
    <row r="111" spans="1:7" s="243" customFormat="1" ht="33.950000000000003" customHeight="1" x14ac:dyDescent="0.25">
      <c r="A111" s="167"/>
      <c r="B111" s="249" t="s">
        <v>383</v>
      </c>
      <c r="C111" s="165" t="s">
        <v>301</v>
      </c>
      <c r="D111" s="163"/>
      <c r="E111" s="165"/>
      <c r="F111" s="46"/>
      <c r="G111" s="165"/>
    </row>
    <row r="112" spans="1:7" s="243" customFormat="1" ht="33" customHeight="1" x14ac:dyDescent="0.25">
      <c r="A112" s="167"/>
      <c r="B112" s="249" t="s">
        <v>384</v>
      </c>
      <c r="C112" s="165" t="s">
        <v>301</v>
      </c>
      <c r="D112" s="163"/>
      <c r="E112" s="165"/>
      <c r="F112" s="46"/>
      <c r="G112" s="165"/>
    </row>
    <row r="113" spans="1:7" s="243" customFormat="1" ht="33" customHeight="1" x14ac:dyDescent="0.25">
      <c r="A113" s="167"/>
      <c r="B113" s="249" t="s">
        <v>385</v>
      </c>
      <c r="C113" s="165"/>
      <c r="D113" s="163"/>
      <c r="E113" s="165"/>
      <c r="F113" s="46"/>
      <c r="G113" s="165"/>
    </row>
    <row r="114" spans="1:7" s="243" customFormat="1" ht="33" customHeight="1" x14ac:dyDescent="0.25">
      <c r="A114" s="167"/>
      <c r="B114" s="249" t="s">
        <v>386</v>
      </c>
      <c r="C114" s="165"/>
      <c r="D114" s="163"/>
      <c r="E114" s="165"/>
      <c r="F114" s="46"/>
      <c r="G114" s="165"/>
    </row>
    <row r="115" spans="1:7" s="243" customFormat="1" ht="18" customHeight="1" x14ac:dyDescent="0.25">
      <c r="A115" s="167"/>
      <c r="B115" s="249" t="s">
        <v>387</v>
      </c>
      <c r="C115" s="165"/>
      <c r="D115" s="163"/>
      <c r="E115" s="165"/>
      <c r="F115" s="46"/>
      <c r="G115" s="165"/>
    </row>
    <row r="116" spans="1:7" s="243" customFormat="1" ht="18.95" customHeight="1" x14ac:dyDescent="0.25">
      <c r="A116" s="167"/>
      <c r="B116" s="249" t="s">
        <v>388</v>
      </c>
      <c r="C116" s="165"/>
      <c r="D116" s="163"/>
      <c r="E116" s="165"/>
      <c r="F116" s="46"/>
      <c r="G116" s="165"/>
    </row>
    <row r="117" spans="1:7" s="243" customFormat="1" ht="21.95" customHeight="1" x14ac:dyDescent="0.25">
      <c r="A117" s="167"/>
      <c r="B117" s="249" t="s">
        <v>389</v>
      </c>
      <c r="C117" s="165"/>
      <c r="D117" s="163"/>
      <c r="E117" s="165"/>
      <c r="F117" s="46"/>
      <c r="G117" s="165"/>
    </row>
    <row r="118" spans="1:7" s="243" customFormat="1" ht="15" customHeight="1" x14ac:dyDescent="0.25">
      <c r="A118" s="167"/>
      <c r="B118" s="249" t="s">
        <v>390</v>
      </c>
      <c r="C118" s="165"/>
      <c r="D118" s="163"/>
      <c r="E118" s="165"/>
      <c r="F118" s="46"/>
      <c r="G118" s="165"/>
    </row>
    <row r="119" spans="1:7" s="243" customFormat="1" ht="27" customHeight="1" x14ac:dyDescent="0.25">
      <c r="A119" s="167"/>
      <c r="B119" s="249" t="s">
        <v>391</v>
      </c>
      <c r="C119" s="165"/>
      <c r="D119" s="163"/>
      <c r="E119" s="165"/>
      <c r="F119" s="46"/>
      <c r="G119" s="165"/>
    </row>
    <row r="120" spans="1:7" s="243" customFormat="1" ht="17.100000000000001" customHeight="1" x14ac:dyDescent="0.25">
      <c r="A120" s="167"/>
      <c r="B120" s="249" t="s">
        <v>392</v>
      </c>
      <c r="C120" s="165"/>
      <c r="D120" s="163"/>
      <c r="E120" s="165"/>
      <c r="F120" s="46"/>
      <c r="G120" s="165"/>
    </row>
    <row r="121" spans="1:7" s="243" customFormat="1" ht="15" customHeight="1" x14ac:dyDescent="0.25">
      <c r="A121" s="167"/>
      <c r="B121" s="249" t="s">
        <v>393</v>
      </c>
      <c r="C121" s="165"/>
      <c r="D121" s="163"/>
      <c r="E121" s="165"/>
      <c r="F121" s="46"/>
      <c r="G121" s="165"/>
    </row>
    <row r="122" spans="1:7" s="243" customFormat="1" ht="29.25" customHeight="1" x14ac:dyDescent="0.25">
      <c r="A122" s="167"/>
      <c r="B122" s="161" t="s">
        <v>394</v>
      </c>
      <c r="C122" s="164" t="s">
        <v>301</v>
      </c>
      <c r="D122" s="163">
        <v>1</v>
      </c>
      <c r="E122" s="165">
        <v>7480</v>
      </c>
      <c r="F122" s="46"/>
      <c r="G122" s="165">
        <f>D122*F122</f>
        <v>0</v>
      </c>
    </row>
    <row r="123" spans="1:7" s="250" customFormat="1" ht="27" customHeight="1" x14ac:dyDescent="0.2">
      <c r="A123" s="160">
        <f>MAX($A$6:A122)+1</f>
        <v>2</v>
      </c>
      <c r="B123" s="178" t="s">
        <v>395</v>
      </c>
      <c r="C123" s="174"/>
      <c r="D123" s="172"/>
      <c r="E123" s="172"/>
      <c r="F123" s="47"/>
      <c r="G123" s="172"/>
    </row>
    <row r="124" spans="1:7" s="250" customFormat="1" ht="18.95" customHeight="1" x14ac:dyDescent="0.2">
      <c r="A124" s="180"/>
      <c r="B124" s="178" t="s">
        <v>396</v>
      </c>
      <c r="C124" s="174" t="s">
        <v>7</v>
      </c>
      <c r="D124" s="172">
        <v>1</v>
      </c>
      <c r="E124" s="172">
        <v>125</v>
      </c>
      <c r="F124" s="47"/>
      <c r="G124" s="181">
        <f>D124*F124</f>
        <v>0</v>
      </c>
    </row>
    <row r="125" spans="1:7" s="250" customFormat="1" ht="18" customHeight="1" x14ac:dyDescent="0.2">
      <c r="A125" s="160">
        <f>MAX($A$6:A124)+1</f>
        <v>3</v>
      </c>
      <c r="B125" s="178" t="s">
        <v>397</v>
      </c>
      <c r="C125" s="174"/>
      <c r="D125" s="172"/>
      <c r="E125" s="172"/>
      <c r="F125" s="47"/>
      <c r="G125" s="172"/>
    </row>
    <row r="126" spans="1:7" s="250" customFormat="1" ht="15.95" customHeight="1" x14ac:dyDescent="0.2">
      <c r="A126" s="180"/>
      <c r="B126" s="178" t="s">
        <v>398</v>
      </c>
      <c r="C126" s="174" t="s">
        <v>7</v>
      </c>
      <c r="D126" s="172">
        <v>1</v>
      </c>
      <c r="E126" s="172">
        <v>190</v>
      </c>
      <c r="F126" s="47"/>
      <c r="G126" s="181">
        <f>D126*F126</f>
        <v>0</v>
      </c>
    </row>
    <row r="127" spans="1:7" s="250" customFormat="1" ht="18.95" customHeight="1" x14ac:dyDescent="0.2">
      <c r="A127" s="160">
        <f>MAX($A$6:A126)+1</f>
        <v>4</v>
      </c>
      <c r="B127" s="178" t="s">
        <v>399</v>
      </c>
      <c r="C127" s="174"/>
      <c r="D127" s="172"/>
      <c r="E127" s="172"/>
      <c r="F127" s="47"/>
      <c r="G127" s="172"/>
    </row>
    <row r="128" spans="1:7" s="250" customFormat="1" ht="18" customHeight="1" x14ac:dyDescent="0.2">
      <c r="A128" s="180"/>
      <c r="B128" s="178" t="s">
        <v>299</v>
      </c>
      <c r="C128" s="174" t="s">
        <v>7</v>
      </c>
      <c r="D128" s="172">
        <v>1</v>
      </c>
      <c r="E128" s="172">
        <v>50</v>
      </c>
      <c r="F128" s="47"/>
      <c r="G128" s="181">
        <f>D128*F128</f>
        <v>0</v>
      </c>
    </row>
    <row r="129" spans="1:7" s="250" customFormat="1" ht="30" customHeight="1" x14ac:dyDescent="0.2">
      <c r="A129" s="160">
        <f>MAX($A$6:A127)+1</f>
        <v>5</v>
      </c>
      <c r="B129" s="178" t="s">
        <v>400</v>
      </c>
      <c r="C129" s="174"/>
      <c r="D129" s="172"/>
      <c r="E129" s="172"/>
      <c r="F129" s="47"/>
      <c r="G129" s="172"/>
    </row>
    <row r="130" spans="1:7" s="250" customFormat="1" ht="15.95" customHeight="1" x14ac:dyDescent="0.2">
      <c r="A130" s="180"/>
      <c r="B130" s="178" t="s">
        <v>401</v>
      </c>
      <c r="C130" s="174" t="s">
        <v>7</v>
      </c>
      <c r="D130" s="172">
        <v>1</v>
      </c>
      <c r="E130" s="172">
        <v>125</v>
      </c>
      <c r="F130" s="47"/>
      <c r="G130" s="181">
        <f>D130*F130</f>
        <v>0</v>
      </c>
    </row>
    <row r="131" spans="1:7" s="250" customFormat="1" ht="71.099999999999994" customHeight="1" x14ac:dyDescent="0.2">
      <c r="A131" s="160">
        <f>MAX($A$6:A129)+1</f>
        <v>6</v>
      </c>
      <c r="B131" s="251" t="s">
        <v>402</v>
      </c>
      <c r="C131" s="174"/>
      <c r="D131" s="172"/>
      <c r="E131" s="172"/>
      <c r="F131" s="47"/>
      <c r="G131" s="172"/>
    </row>
    <row r="132" spans="1:7" s="250" customFormat="1" ht="18" customHeight="1" x14ac:dyDescent="0.2">
      <c r="A132" s="180"/>
      <c r="B132" s="178" t="s">
        <v>403</v>
      </c>
      <c r="C132" s="174" t="s">
        <v>7</v>
      </c>
      <c r="D132" s="172">
        <v>1</v>
      </c>
      <c r="E132" s="172">
        <v>100</v>
      </c>
      <c r="F132" s="47"/>
      <c r="G132" s="181">
        <f>D132*F132</f>
        <v>0</v>
      </c>
    </row>
    <row r="133" spans="1:7" s="256" customFormat="1" ht="71.099999999999994" customHeight="1" x14ac:dyDescent="0.2">
      <c r="A133" s="252" t="s">
        <v>3</v>
      </c>
      <c r="B133" s="253" t="s">
        <v>404</v>
      </c>
      <c r="C133" s="215"/>
      <c r="D133" s="212"/>
      <c r="E133" s="254"/>
      <c r="F133" s="264"/>
      <c r="G133" s="255"/>
    </row>
    <row r="134" spans="1:7" s="256" customFormat="1" ht="15.95" customHeight="1" x14ac:dyDescent="0.2">
      <c r="A134" s="214"/>
      <c r="B134" s="257" t="s">
        <v>405</v>
      </c>
      <c r="C134" s="215" t="s">
        <v>60</v>
      </c>
      <c r="D134" s="215">
        <v>4</v>
      </c>
      <c r="E134" s="212">
        <v>12</v>
      </c>
      <c r="F134" s="265"/>
      <c r="G134" s="165">
        <f>D134*F134</f>
        <v>0</v>
      </c>
    </row>
    <row r="135" spans="1:7" s="256" customFormat="1" ht="17.100000000000001" customHeight="1" x14ac:dyDescent="0.2">
      <c r="A135" s="214"/>
      <c r="B135" s="257" t="s">
        <v>406</v>
      </c>
      <c r="C135" s="215" t="s">
        <v>60</v>
      </c>
      <c r="D135" s="215">
        <v>4</v>
      </c>
      <c r="E135" s="212">
        <v>16</v>
      </c>
      <c r="F135" s="265"/>
      <c r="G135" s="165">
        <f>D135*F135</f>
        <v>0</v>
      </c>
    </row>
    <row r="136" spans="1:7" s="196" customFormat="1" ht="33" customHeight="1" x14ac:dyDescent="0.2">
      <c r="A136" s="180" t="s">
        <v>47</v>
      </c>
      <c r="B136" s="194" t="s">
        <v>407</v>
      </c>
      <c r="C136" s="183" t="s">
        <v>301</v>
      </c>
      <c r="D136" s="183">
        <v>1</v>
      </c>
      <c r="E136" s="183"/>
      <c r="F136" s="44"/>
      <c r="G136" s="183">
        <f>D136*F136</f>
        <v>0</v>
      </c>
    </row>
    <row r="137" spans="1:7" s="261" customFormat="1" ht="71.099999999999994" customHeight="1" x14ac:dyDescent="0.2">
      <c r="A137" s="180" t="s">
        <v>49</v>
      </c>
      <c r="B137" s="258" t="s">
        <v>408</v>
      </c>
      <c r="C137" s="259" t="s">
        <v>301</v>
      </c>
      <c r="D137" s="260">
        <v>1</v>
      </c>
      <c r="E137" s="260"/>
      <c r="F137" s="51"/>
      <c r="G137" s="260">
        <f>D137*F137</f>
        <v>0</v>
      </c>
    </row>
    <row r="138" spans="1:7" s="262" customFormat="1" ht="71.099999999999994" customHeight="1" x14ac:dyDescent="0.25">
      <c r="A138" s="160" t="s">
        <v>4</v>
      </c>
      <c r="B138" s="171" t="s">
        <v>305</v>
      </c>
      <c r="C138" s="172"/>
      <c r="D138" s="173"/>
      <c r="E138" s="174"/>
      <c r="F138" s="241"/>
      <c r="G138" s="165"/>
    </row>
    <row r="139" spans="1:7" s="262" customFormat="1" ht="15.95" customHeight="1" x14ac:dyDescent="0.25">
      <c r="A139" s="176"/>
      <c r="B139" s="177" t="s">
        <v>409</v>
      </c>
      <c r="C139" s="174" t="s">
        <v>7</v>
      </c>
      <c r="D139" s="172">
        <v>1</v>
      </c>
      <c r="E139" s="174">
        <v>156</v>
      </c>
      <c r="F139" s="241"/>
      <c r="G139" s="165">
        <f>D139*F139</f>
        <v>0</v>
      </c>
    </row>
    <row r="140" spans="1:7" s="262" customFormat="1" ht="17.100000000000001" customHeight="1" x14ac:dyDescent="0.25">
      <c r="A140" s="176"/>
      <c r="B140" s="177" t="s">
        <v>359</v>
      </c>
      <c r="C140" s="174" t="s">
        <v>7</v>
      </c>
      <c r="D140" s="172">
        <v>1</v>
      </c>
      <c r="E140" s="174">
        <v>186</v>
      </c>
      <c r="F140" s="241"/>
      <c r="G140" s="165">
        <f>D140*F140</f>
        <v>0</v>
      </c>
    </row>
    <row r="141" spans="1:7" s="262" customFormat="1" ht="15.95" customHeight="1" x14ac:dyDescent="0.25">
      <c r="A141" s="176"/>
      <c r="B141" s="177" t="s">
        <v>410</v>
      </c>
      <c r="C141" s="174" t="s">
        <v>7</v>
      </c>
      <c r="D141" s="172">
        <v>2</v>
      </c>
      <c r="E141" s="174">
        <v>340</v>
      </c>
      <c r="F141" s="241"/>
      <c r="G141" s="165">
        <f>D141*F141</f>
        <v>0</v>
      </c>
    </row>
    <row r="142" spans="1:7" s="262" customFormat="1" ht="15.95" customHeight="1" x14ac:dyDescent="0.25">
      <c r="A142" s="176"/>
      <c r="B142" s="177" t="s">
        <v>411</v>
      </c>
      <c r="C142" s="174" t="s">
        <v>7</v>
      </c>
      <c r="D142" s="172">
        <v>1</v>
      </c>
      <c r="E142" s="174">
        <v>150</v>
      </c>
      <c r="F142" s="241"/>
      <c r="G142" s="165">
        <f>D142*F142</f>
        <v>0</v>
      </c>
    </row>
    <row r="143" spans="1:7" s="250" customFormat="1" ht="71.099999999999994" customHeight="1" x14ac:dyDescent="0.2">
      <c r="A143" s="160" t="s">
        <v>51</v>
      </c>
      <c r="B143" s="178" t="s">
        <v>309</v>
      </c>
      <c r="C143" s="174"/>
      <c r="D143" s="172"/>
      <c r="E143" s="172"/>
      <c r="F143" s="47"/>
      <c r="G143" s="172"/>
    </row>
    <row r="144" spans="1:7" s="250" customFormat="1" ht="15.95" customHeight="1" x14ac:dyDescent="0.2">
      <c r="A144" s="180"/>
      <c r="B144" s="178" t="s">
        <v>310</v>
      </c>
      <c r="C144" s="174" t="s">
        <v>7</v>
      </c>
      <c r="D144" s="172">
        <v>5</v>
      </c>
      <c r="E144" s="172">
        <v>14</v>
      </c>
      <c r="F144" s="47"/>
      <c r="G144" s="181">
        <f>D144*F144</f>
        <v>0</v>
      </c>
    </row>
    <row r="145" spans="1:7" s="250" customFormat="1" ht="71.099999999999994" customHeight="1" x14ac:dyDescent="0.2">
      <c r="A145" s="160" t="s">
        <v>53</v>
      </c>
      <c r="B145" s="178" t="s">
        <v>311</v>
      </c>
      <c r="C145" s="174"/>
      <c r="D145" s="172"/>
      <c r="E145" s="172"/>
      <c r="F145" s="47"/>
      <c r="G145" s="172"/>
    </row>
    <row r="146" spans="1:7" s="250" customFormat="1" ht="18" customHeight="1" x14ac:dyDescent="0.2">
      <c r="A146" s="182"/>
      <c r="B146" s="178" t="s">
        <v>312</v>
      </c>
      <c r="C146" s="174" t="s">
        <v>7</v>
      </c>
      <c r="D146" s="172">
        <v>5</v>
      </c>
      <c r="E146" s="183">
        <v>20</v>
      </c>
      <c r="F146" s="47"/>
      <c r="G146" s="172">
        <f>D146*F146</f>
        <v>0</v>
      </c>
    </row>
    <row r="147" spans="1:7" s="196" customFormat="1" ht="71.099999999999994" customHeight="1" x14ac:dyDescent="0.2">
      <c r="A147" s="160" t="s">
        <v>418</v>
      </c>
      <c r="B147" s="184" t="s">
        <v>313</v>
      </c>
      <c r="C147" s="183"/>
      <c r="D147" s="183"/>
      <c r="E147" s="185"/>
      <c r="F147" s="44"/>
      <c r="G147" s="186"/>
    </row>
    <row r="148" spans="1:7" s="196" customFormat="1" ht="15.95" customHeight="1" x14ac:dyDescent="0.2">
      <c r="A148" s="180"/>
      <c r="B148" s="184" t="s">
        <v>314</v>
      </c>
      <c r="C148" s="183" t="s">
        <v>7</v>
      </c>
      <c r="D148" s="183">
        <v>5</v>
      </c>
      <c r="E148" s="183">
        <v>27</v>
      </c>
      <c r="F148" s="47"/>
      <c r="G148" s="172">
        <f>D148*F148</f>
        <v>0</v>
      </c>
    </row>
    <row r="149" spans="1:7" s="196" customFormat="1" ht="71.099999999999994" customHeight="1" x14ac:dyDescent="0.2">
      <c r="A149" s="160" t="s">
        <v>419</v>
      </c>
      <c r="B149" s="188" t="s">
        <v>315</v>
      </c>
      <c r="C149" s="186"/>
      <c r="D149" s="183"/>
      <c r="E149" s="186"/>
      <c r="F149" s="44"/>
      <c r="G149" s="183"/>
    </row>
    <row r="150" spans="1:7" s="196" customFormat="1" ht="15.95" customHeight="1" x14ac:dyDescent="0.2">
      <c r="A150" s="189"/>
      <c r="B150" s="188" t="s">
        <v>316</v>
      </c>
      <c r="C150" s="186" t="s">
        <v>60</v>
      </c>
      <c r="D150" s="183">
        <v>16</v>
      </c>
      <c r="E150" s="181">
        <v>14.88</v>
      </c>
      <c r="F150" s="48"/>
      <c r="G150" s="165">
        <f>D150*F150</f>
        <v>0</v>
      </c>
    </row>
    <row r="151" spans="1:7" s="196" customFormat="1" ht="15.95" customHeight="1" x14ac:dyDescent="0.2">
      <c r="A151" s="189"/>
      <c r="B151" s="188" t="s">
        <v>317</v>
      </c>
      <c r="C151" s="186" t="s">
        <v>60</v>
      </c>
      <c r="D151" s="183">
        <v>2</v>
      </c>
      <c r="E151" s="181">
        <v>13</v>
      </c>
      <c r="F151" s="48"/>
      <c r="G151" s="165">
        <f>D151*F151</f>
        <v>0</v>
      </c>
    </row>
    <row r="152" spans="1:7" s="196" customFormat="1" ht="17.100000000000001" customHeight="1" x14ac:dyDescent="0.2">
      <c r="A152" s="189"/>
      <c r="B152" s="188" t="s">
        <v>318</v>
      </c>
      <c r="C152" s="186" t="s">
        <v>60</v>
      </c>
      <c r="D152" s="183">
        <v>34</v>
      </c>
      <c r="E152" s="181">
        <v>12</v>
      </c>
      <c r="F152" s="48"/>
      <c r="G152" s="165">
        <f>D152*F152</f>
        <v>0</v>
      </c>
    </row>
    <row r="153" spans="1:7" s="196" customFormat="1" ht="15" customHeight="1" x14ac:dyDescent="0.2">
      <c r="A153" s="189"/>
      <c r="B153" s="188" t="s">
        <v>412</v>
      </c>
      <c r="C153" s="186" t="s">
        <v>60</v>
      </c>
      <c r="D153" s="183">
        <v>26</v>
      </c>
      <c r="E153" s="181">
        <v>11</v>
      </c>
      <c r="F153" s="48"/>
      <c r="G153" s="165">
        <f>D153*F153</f>
        <v>0</v>
      </c>
    </row>
    <row r="154" spans="1:7" s="263" customFormat="1" ht="29.1" customHeight="1" x14ac:dyDescent="0.2">
      <c r="A154" s="160" t="s">
        <v>420</v>
      </c>
      <c r="B154" s="178" t="s">
        <v>319</v>
      </c>
      <c r="C154" s="181"/>
      <c r="D154" s="190"/>
      <c r="E154" s="181"/>
      <c r="F154" s="48"/>
      <c r="G154" s="190"/>
    </row>
    <row r="155" spans="1:7" s="263" customFormat="1" ht="18.95" customHeight="1" x14ac:dyDescent="0.2">
      <c r="A155" s="192"/>
      <c r="B155" s="178" t="s">
        <v>320</v>
      </c>
      <c r="C155" s="181" t="s">
        <v>7</v>
      </c>
      <c r="D155" s="190">
        <v>2</v>
      </c>
      <c r="E155" s="181">
        <v>15</v>
      </c>
      <c r="F155" s="48"/>
      <c r="G155" s="193">
        <f t="shared" ref="G155:G162" si="10">D155*F155</f>
        <v>0</v>
      </c>
    </row>
    <row r="156" spans="1:7" s="196" customFormat="1" ht="68.25" customHeight="1" x14ac:dyDescent="0.2">
      <c r="A156" s="160" t="s">
        <v>421</v>
      </c>
      <c r="B156" s="194" t="s">
        <v>321</v>
      </c>
      <c r="C156" s="183" t="s">
        <v>301</v>
      </c>
      <c r="D156" s="183">
        <v>1</v>
      </c>
      <c r="E156" s="186"/>
      <c r="F156" s="44"/>
      <c r="G156" s="183">
        <f t="shared" si="10"/>
        <v>0</v>
      </c>
    </row>
    <row r="157" spans="1:7" s="196" customFormat="1" ht="45.95" customHeight="1" x14ac:dyDescent="0.2">
      <c r="A157" s="160" t="s">
        <v>422</v>
      </c>
      <c r="B157" s="197" t="s">
        <v>323</v>
      </c>
      <c r="C157" s="183" t="s">
        <v>7</v>
      </c>
      <c r="D157" s="183">
        <v>4</v>
      </c>
      <c r="E157" s="186"/>
      <c r="F157" s="44"/>
      <c r="G157" s="183">
        <f t="shared" si="10"/>
        <v>0</v>
      </c>
    </row>
    <row r="158" spans="1:7" s="196" customFormat="1" ht="71.099999999999994" customHeight="1" x14ac:dyDescent="0.2">
      <c r="A158" s="160" t="s">
        <v>423</v>
      </c>
      <c r="B158" s="197" t="s">
        <v>413</v>
      </c>
      <c r="C158" s="183" t="s">
        <v>7</v>
      </c>
      <c r="D158" s="183">
        <v>1</v>
      </c>
      <c r="E158" s="186"/>
      <c r="F158" s="44"/>
      <c r="G158" s="183">
        <f t="shared" si="10"/>
        <v>0</v>
      </c>
    </row>
    <row r="159" spans="1:7" s="196" customFormat="1" ht="45" customHeight="1" x14ac:dyDescent="0.2">
      <c r="A159" s="160" t="s">
        <v>424</v>
      </c>
      <c r="B159" s="197" t="s">
        <v>325</v>
      </c>
      <c r="C159" s="183" t="s">
        <v>326</v>
      </c>
      <c r="D159" s="183">
        <v>4</v>
      </c>
      <c r="E159" s="186"/>
      <c r="F159" s="44"/>
      <c r="G159" s="183">
        <f t="shared" si="10"/>
        <v>0</v>
      </c>
    </row>
    <row r="160" spans="1:7" s="196" customFormat="1" ht="59.1" customHeight="1" x14ac:dyDescent="0.2">
      <c r="A160" s="160" t="s">
        <v>425</v>
      </c>
      <c r="B160" s="194" t="s">
        <v>414</v>
      </c>
      <c r="C160" s="183" t="s">
        <v>301</v>
      </c>
      <c r="D160" s="183">
        <v>1</v>
      </c>
      <c r="E160" s="186"/>
      <c r="F160" s="44"/>
      <c r="G160" s="183">
        <f t="shared" si="10"/>
        <v>0</v>
      </c>
    </row>
    <row r="161" spans="1:7" s="196" customFormat="1" ht="48" customHeight="1" x14ac:dyDescent="0.2">
      <c r="A161" s="160" t="s">
        <v>426</v>
      </c>
      <c r="B161" s="197" t="s">
        <v>415</v>
      </c>
      <c r="C161" s="183" t="s">
        <v>301</v>
      </c>
      <c r="D161" s="183">
        <v>1</v>
      </c>
      <c r="E161" s="186"/>
      <c r="F161" s="44"/>
      <c r="G161" s="183">
        <f t="shared" si="10"/>
        <v>0</v>
      </c>
    </row>
    <row r="162" spans="1:7" s="196" customFormat="1" ht="27.75" customHeight="1" x14ac:dyDescent="0.2">
      <c r="A162" s="160" t="s">
        <v>427</v>
      </c>
      <c r="B162" s="197" t="s">
        <v>428</v>
      </c>
      <c r="C162" s="183" t="s">
        <v>301</v>
      </c>
      <c r="D162" s="183">
        <v>1</v>
      </c>
      <c r="E162" s="186"/>
      <c r="F162" s="44"/>
      <c r="G162" s="183">
        <f t="shared" si="10"/>
        <v>0</v>
      </c>
    </row>
    <row r="163" spans="1:7" s="196" customFormat="1" ht="45" customHeight="1" x14ac:dyDescent="0.2">
      <c r="A163" s="160">
        <f>MAX($A$6:A161)+1</f>
        <v>7</v>
      </c>
      <c r="B163" s="194" t="s">
        <v>329</v>
      </c>
      <c r="C163" s="183"/>
      <c r="D163" s="183"/>
      <c r="E163" s="186"/>
      <c r="F163" s="44"/>
      <c r="G163" s="183"/>
    </row>
    <row r="164" spans="1:7" s="196" customFormat="1" ht="18.95" customHeight="1" x14ac:dyDescent="0.2">
      <c r="A164" s="183"/>
      <c r="B164" s="198"/>
      <c r="C164" s="186" t="s">
        <v>301</v>
      </c>
      <c r="D164" s="183">
        <v>1</v>
      </c>
      <c r="E164" s="181"/>
      <c r="F164" s="199" t="s">
        <v>358</v>
      </c>
      <c r="G164" s="200">
        <f>0.05*SUM(G122:G162)</f>
        <v>0</v>
      </c>
    </row>
    <row r="165" spans="1:7" x14ac:dyDescent="0.25">
      <c r="A165" s="143"/>
      <c r="B165" s="143"/>
      <c r="C165" s="143"/>
      <c r="D165" s="143"/>
      <c r="E165" s="143"/>
      <c r="F165" s="144" t="s">
        <v>101</v>
      </c>
      <c r="G165" s="145">
        <f>SUM(G122:G164)</f>
        <v>0</v>
      </c>
    </row>
    <row r="166" spans="1:7" x14ac:dyDescent="0.25">
      <c r="A166" s="153"/>
      <c r="B166" s="153"/>
      <c r="C166" s="153"/>
      <c r="D166" s="153"/>
      <c r="E166" s="153"/>
      <c r="F166" s="144"/>
      <c r="G166" s="145"/>
    </row>
    <row r="167" spans="1:7" s="131" customFormat="1" ht="18" customHeight="1" x14ac:dyDescent="0.25">
      <c r="A167" s="129" t="s">
        <v>51</v>
      </c>
      <c r="B167" s="130" t="s">
        <v>152</v>
      </c>
      <c r="C167" s="130"/>
      <c r="D167" s="130"/>
      <c r="E167" s="130"/>
      <c r="F167" s="130"/>
      <c r="G167" s="130"/>
    </row>
    <row r="168" spans="1:7" s="135" customFormat="1" ht="20.100000000000001" customHeight="1" x14ac:dyDescent="0.25">
      <c r="A168" s="132"/>
      <c r="B168" s="133" t="s">
        <v>97</v>
      </c>
      <c r="C168" s="133" t="s">
        <v>98</v>
      </c>
      <c r="D168" s="133" t="s">
        <v>99</v>
      </c>
      <c r="E168" s="134"/>
      <c r="F168" s="133" t="s">
        <v>100</v>
      </c>
      <c r="G168" s="133" t="s">
        <v>101</v>
      </c>
    </row>
    <row r="169" spans="1:7" ht="33.950000000000003" customHeight="1" x14ac:dyDescent="0.25">
      <c r="A169" s="136" t="s">
        <v>52</v>
      </c>
      <c r="B169" s="123" t="s">
        <v>204</v>
      </c>
      <c r="C169" s="124" t="s">
        <v>6</v>
      </c>
      <c r="D169" s="125">
        <v>1</v>
      </c>
      <c r="E169" s="126">
        <v>8.5</v>
      </c>
      <c r="F169" s="120"/>
      <c r="G169" s="127">
        <f>+D169*F169</f>
        <v>0</v>
      </c>
    </row>
    <row r="170" spans="1:7" ht="28.5" x14ac:dyDescent="0.25">
      <c r="A170" s="136" t="s">
        <v>194</v>
      </c>
      <c r="B170" s="137" t="s">
        <v>156</v>
      </c>
      <c r="C170" s="124"/>
      <c r="D170" s="125"/>
      <c r="E170" s="126"/>
      <c r="F170" s="120"/>
      <c r="G170" s="127"/>
    </row>
    <row r="171" spans="1:7" x14ac:dyDescent="0.25">
      <c r="A171" s="136"/>
      <c r="B171" s="137" t="s">
        <v>157</v>
      </c>
      <c r="C171" s="124" t="s">
        <v>60</v>
      </c>
      <c r="D171" s="125">
        <v>250</v>
      </c>
      <c r="E171" s="126">
        <v>1.8</v>
      </c>
      <c r="F171" s="120"/>
      <c r="G171" s="127">
        <f t="shared" ref="G171:G189" si="11">D171*F171</f>
        <v>0</v>
      </c>
    </row>
    <row r="172" spans="1:7" x14ac:dyDescent="0.25">
      <c r="A172" s="136"/>
      <c r="B172" s="137" t="s">
        <v>158</v>
      </c>
      <c r="C172" s="124" t="s">
        <v>60</v>
      </c>
      <c r="D172" s="125">
        <v>150</v>
      </c>
      <c r="E172" s="126">
        <v>1.8</v>
      </c>
      <c r="F172" s="120"/>
      <c r="G172" s="127">
        <f t="shared" si="11"/>
        <v>0</v>
      </c>
    </row>
    <row r="173" spans="1:7" x14ac:dyDescent="0.25">
      <c r="A173" s="136"/>
      <c r="B173" s="137" t="s">
        <v>159</v>
      </c>
      <c r="C173" s="124" t="s">
        <v>60</v>
      </c>
      <c r="D173" s="125">
        <v>50</v>
      </c>
      <c r="E173" s="126">
        <v>1.8</v>
      </c>
      <c r="F173" s="120"/>
      <c r="G173" s="127">
        <f>D173*F173</f>
        <v>0</v>
      </c>
    </row>
    <row r="174" spans="1:7" ht="15.95" customHeight="1" x14ac:dyDescent="0.25">
      <c r="A174" s="136"/>
      <c r="B174" s="137" t="s">
        <v>160</v>
      </c>
      <c r="C174" s="124" t="s">
        <v>60</v>
      </c>
      <c r="D174" s="125">
        <v>50</v>
      </c>
      <c r="E174" s="126">
        <v>1.8</v>
      </c>
      <c r="F174" s="120"/>
      <c r="G174" s="127">
        <f t="shared" si="11"/>
        <v>0</v>
      </c>
    </row>
    <row r="175" spans="1:7" ht="15.95" customHeight="1" x14ac:dyDescent="0.25">
      <c r="A175" s="136"/>
      <c r="B175" s="137" t="s">
        <v>161</v>
      </c>
      <c r="C175" s="124" t="s">
        <v>60</v>
      </c>
      <c r="D175" s="125">
        <v>50</v>
      </c>
      <c r="E175" s="126">
        <v>1.8</v>
      </c>
      <c r="F175" s="120"/>
      <c r="G175" s="127">
        <f t="shared" si="11"/>
        <v>0</v>
      </c>
    </row>
    <row r="176" spans="1:7" ht="17.100000000000001" customHeight="1" x14ac:dyDescent="0.25">
      <c r="A176" s="136"/>
      <c r="B176" s="137" t="s">
        <v>162</v>
      </c>
      <c r="C176" s="124" t="s">
        <v>60</v>
      </c>
      <c r="D176" s="125">
        <v>80</v>
      </c>
      <c r="E176" s="126">
        <v>1.8</v>
      </c>
      <c r="F176" s="120"/>
      <c r="G176" s="127">
        <f t="shared" si="11"/>
        <v>0</v>
      </c>
    </row>
    <row r="177" spans="1:7" ht="15" customHeight="1" x14ac:dyDescent="0.25">
      <c r="A177" s="136"/>
      <c r="B177" s="137" t="s">
        <v>163</v>
      </c>
      <c r="C177" s="124" t="s">
        <v>60</v>
      </c>
      <c r="D177" s="125">
        <v>30</v>
      </c>
      <c r="E177" s="126">
        <v>1.8</v>
      </c>
      <c r="F177" s="120"/>
      <c r="G177" s="127">
        <f t="shared" si="11"/>
        <v>0</v>
      </c>
    </row>
    <row r="178" spans="1:7" ht="28.5" x14ac:dyDescent="0.25">
      <c r="A178" s="136" t="s">
        <v>196</v>
      </c>
      <c r="B178" s="137" t="s">
        <v>166</v>
      </c>
      <c r="C178" s="124"/>
      <c r="D178" s="125"/>
      <c r="E178" s="126"/>
      <c r="F178" s="120"/>
      <c r="G178" s="127"/>
    </row>
    <row r="179" spans="1:7" ht="28.5" x14ac:dyDescent="0.25">
      <c r="A179" s="136"/>
      <c r="B179" s="137" t="s">
        <v>244</v>
      </c>
      <c r="C179" s="124" t="s">
        <v>7</v>
      </c>
      <c r="D179" s="125">
        <v>1</v>
      </c>
      <c r="E179" s="126">
        <v>1.8</v>
      </c>
      <c r="F179" s="120"/>
      <c r="G179" s="127">
        <f t="shared" ref="G179" si="12">D179*F179</f>
        <v>0</v>
      </c>
    </row>
    <row r="180" spans="1:7" x14ac:dyDescent="0.25">
      <c r="A180" s="136"/>
      <c r="B180" s="137" t="s">
        <v>168</v>
      </c>
      <c r="C180" s="124" t="s">
        <v>7</v>
      </c>
      <c r="D180" s="125">
        <v>8</v>
      </c>
      <c r="E180" s="126">
        <v>1.8</v>
      </c>
      <c r="F180" s="120"/>
      <c r="G180" s="127">
        <f t="shared" ref="G180:G187" si="13">D180*F180</f>
        <v>0</v>
      </c>
    </row>
    <row r="181" spans="1:7" x14ac:dyDescent="0.25">
      <c r="A181" s="136"/>
      <c r="B181" s="137" t="s">
        <v>169</v>
      </c>
      <c r="C181" s="124" t="s">
        <v>7</v>
      </c>
      <c r="D181" s="125">
        <v>2</v>
      </c>
      <c r="E181" s="126">
        <v>1.8</v>
      </c>
      <c r="F181" s="120"/>
      <c r="G181" s="127">
        <f t="shared" si="13"/>
        <v>0</v>
      </c>
    </row>
    <row r="182" spans="1:7" ht="15.95" customHeight="1" x14ac:dyDescent="0.25">
      <c r="A182" s="136"/>
      <c r="B182" s="137" t="s">
        <v>170</v>
      </c>
      <c r="C182" s="124" t="s">
        <v>7</v>
      </c>
      <c r="D182" s="125">
        <v>2</v>
      </c>
      <c r="E182" s="126">
        <v>1.8</v>
      </c>
      <c r="F182" s="120"/>
      <c r="G182" s="127">
        <f t="shared" si="13"/>
        <v>0</v>
      </c>
    </row>
    <row r="183" spans="1:7" ht="15.95" customHeight="1" x14ac:dyDescent="0.25">
      <c r="A183" s="136"/>
      <c r="B183" s="137" t="s">
        <v>171</v>
      </c>
      <c r="C183" s="124" t="s">
        <v>7</v>
      </c>
      <c r="D183" s="125">
        <v>1</v>
      </c>
      <c r="E183" s="126">
        <v>1.8</v>
      </c>
      <c r="F183" s="120"/>
      <c r="G183" s="127">
        <f t="shared" si="13"/>
        <v>0</v>
      </c>
    </row>
    <row r="184" spans="1:7" ht="17.100000000000001" customHeight="1" x14ac:dyDescent="0.25">
      <c r="A184" s="136"/>
      <c r="B184" s="137" t="s">
        <v>172</v>
      </c>
      <c r="C184" s="124" t="s">
        <v>7</v>
      </c>
      <c r="D184" s="125">
        <v>20</v>
      </c>
      <c r="E184" s="126">
        <v>1.8</v>
      </c>
      <c r="F184" s="120"/>
      <c r="G184" s="127">
        <f t="shared" si="13"/>
        <v>0</v>
      </c>
    </row>
    <row r="185" spans="1:7" ht="15" customHeight="1" x14ac:dyDescent="0.25">
      <c r="A185" s="136"/>
      <c r="B185" s="137" t="s">
        <v>173</v>
      </c>
      <c r="C185" s="124" t="s">
        <v>7</v>
      </c>
      <c r="D185" s="125">
        <v>5</v>
      </c>
      <c r="E185" s="126">
        <v>1.8</v>
      </c>
      <c r="F185" s="120"/>
      <c r="G185" s="127">
        <f t="shared" si="13"/>
        <v>0</v>
      </c>
    </row>
    <row r="186" spans="1:7" ht="15" customHeight="1" x14ac:dyDescent="0.25">
      <c r="A186" s="136"/>
      <c r="B186" s="137" t="s">
        <v>174</v>
      </c>
      <c r="C186" s="124" t="s">
        <v>7</v>
      </c>
      <c r="D186" s="125">
        <v>5</v>
      </c>
      <c r="E186" s="126">
        <v>1.8</v>
      </c>
      <c r="F186" s="120"/>
      <c r="G186" s="127">
        <f t="shared" si="13"/>
        <v>0</v>
      </c>
    </row>
    <row r="187" spans="1:7" ht="15" customHeight="1" x14ac:dyDescent="0.25">
      <c r="A187" s="136"/>
      <c r="B187" s="137" t="s">
        <v>175</v>
      </c>
      <c r="C187" s="124" t="s">
        <v>7</v>
      </c>
      <c r="D187" s="125">
        <v>5</v>
      </c>
      <c r="E187" s="126">
        <v>1.8</v>
      </c>
      <c r="F187" s="120"/>
      <c r="G187" s="127">
        <f t="shared" si="13"/>
        <v>0</v>
      </c>
    </row>
    <row r="188" spans="1:7" ht="28.5" x14ac:dyDescent="0.25">
      <c r="A188" s="136" t="s">
        <v>197</v>
      </c>
      <c r="B188" s="123" t="s">
        <v>213</v>
      </c>
      <c r="C188" s="124" t="s">
        <v>6</v>
      </c>
      <c r="D188" s="125">
        <v>6</v>
      </c>
      <c r="E188" s="126">
        <v>6.8</v>
      </c>
      <c r="F188" s="120"/>
      <c r="G188" s="127">
        <f t="shared" si="11"/>
        <v>0</v>
      </c>
    </row>
    <row r="189" spans="1:7" ht="28.5" x14ac:dyDescent="0.25">
      <c r="A189" s="138" t="s">
        <v>195</v>
      </c>
      <c r="B189" s="123" t="s">
        <v>222</v>
      </c>
      <c r="C189" s="139" t="s">
        <v>6</v>
      </c>
      <c r="D189" s="140">
        <v>1</v>
      </c>
      <c r="E189" s="141">
        <v>45</v>
      </c>
      <c r="F189" s="121"/>
      <c r="G189" s="142">
        <f t="shared" si="11"/>
        <v>0</v>
      </c>
    </row>
    <row r="190" spans="1:7" x14ac:dyDescent="0.25">
      <c r="A190" s="143"/>
      <c r="B190" s="143"/>
      <c r="C190" s="143"/>
      <c r="D190" s="143"/>
      <c r="E190" s="143"/>
      <c r="F190" s="144" t="s">
        <v>101</v>
      </c>
      <c r="G190" s="145">
        <f>SUM(G169:G189)</f>
        <v>0</v>
      </c>
    </row>
    <row r="191" spans="1:7" s="131" customFormat="1" ht="18" customHeight="1" x14ac:dyDescent="0.25">
      <c r="A191" s="129" t="s">
        <v>53</v>
      </c>
      <c r="B191" s="130" t="s">
        <v>130</v>
      </c>
      <c r="C191" s="130"/>
      <c r="D191" s="130"/>
      <c r="E191" s="130"/>
      <c r="F191" s="130"/>
      <c r="G191" s="130"/>
    </row>
    <row r="192" spans="1:7" s="135" customFormat="1" ht="20.100000000000001" customHeight="1" x14ac:dyDescent="0.25">
      <c r="A192" s="132"/>
      <c r="B192" s="133" t="s">
        <v>97</v>
      </c>
      <c r="C192" s="133" t="s">
        <v>98</v>
      </c>
      <c r="D192" s="133" t="s">
        <v>99</v>
      </c>
      <c r="E192" s="134"/>
      <c r="F192" s="133" t="s">
        <v>100</v>
      </c>
      <c r="G192" s="133" t="s">
        <v>101</v>
      </c>
    </row>
    <row r="193" spans="1:7" ht="30" customHeight="1" x14ac:dyDescent="0.25">
      <c r="A193" s="136" t="s">
        <v>54</v>
      </c>
      <c r="B193" s="123" t="s">
        <v>131</v>
      </c>
      <c r="C193" s="124" t="s">
        <v>6</v>
      </c>
      <c r="D193" s="125">
        <v>1</v>
      </c>
      <c r="E193" s="126">
        <v>8.5</v>
      </c>
      <c r="F193" s="120">
        <v>0</v>
      </c>
      <c r="G193" s="127">
        <f>+D193*F193</f>
        <v>0</v>
      </c>
    </row>
    <row r="194" spans="1:7" ht="28.5" x14ac:dyDescent="0.25">
      <c r="A194" s="138" t="s">
        <v>55</v>
      </c>
      <c r="B194" s="137" t="s">
        <v>223</v>
      </c>
      <c r="C194" s="139" t="s">
        <v>6</v>
      </c>
      <c r="D194" s="140">
        <v>1</v>
      </c>
      <c r="E194" s="141">
        <v>45</v>
      </c>
      <c r="F194" s="121">
        <v>0</v>
      </c>
      <c r="G194" s="142">
        <f>+D194*F194</f>
        <v>0</v>
      </c>
    </row>
    <row r="195" spans="1:7" x14ac:dyDescent="0.25">
      <c r="A195" s="143"/>
      <c r="B195" s="143"/>
      <c r="C195" s="143"/>
      <c r="D195" s="143"/>
      <c r="E195" s="143"/>
      <c r="F195" s="144" t="s">
        <v>101</v>
      </c>
      <c r="G195" s="145">
        <f>SUM(G193:G194)</f>
        <v>0</v>
      </c>
    </row>
    <row r="196" spans="1:7" ht="15.75" thickBot="1" x14ac:dyDescent="0.3">
      <c r="A196" s="153"/>
      <c r="B196" s="153"/>
      <c r="C196" s="153"/>
      <c r="D196" s="153"/>
      <c r="E196" s="153"/>
      <c r="F196" s="144"/>
      <c r="G196" s="145"/>
    </row>
    <row r="197" spans="1:7" ht="15.75" thickBot="1" x14ac:dyDescent="0.3">
      <c r="A197" s="154" t="s">
        <v>180</v>
      </c>
      <c r="B197" s="155"/>
      <c r="C197" s="155"/>
      <c r="D197" s="155"/>
      <c r="E197" s="155"/>
      <c r="F197" s="156" t="s">
        <v>101</v>
      </c>
      <c r="G197" s="157">
        <f>G91+G165+G190+G195</f>
        <v>0</v>
      </c>
    </row>
    <row r="198" spans="1:7" x14ac:dyDescent="0.25">
      <c r="A198" s="153"/>
      <c r="B198" s="153"/>
      <c r="C198" s="153"/>
      <c r="D198" s="153"/>
      <c r="E198" s="153"/>
      <c r="F198" s="144"/>
      <c r="G198" s="145"/>
    </row>
    <row r="199" spans="1:7" ht="15.75" thickBot="1" x14ac:dyDescent="0.3">
      <c r="A199" s="153"/>
      <c r="B199" s="153"/>
      <c r="C199" s="153"/>
      <c r="D199" s="153"/>
      <c r="E199" s="153"/>
      <c r="F199" s="144"/>
      <c r="G199" s="145"/>
    </row>
    <row r="200" spans="1:7" s="203" customFormat="1" x14ac:dyDescent="0.25">
      <c r="A200" s="227" t="s">
        <v>177</v>
      </c>
      <c r="B200" s="228"/>
      <c r="C200" s="228"/>
      <c r="D200" s="228"/>
      <c r="E200" s="228"/>
      <c r="F200" s="229"/>
      <c r="G200" s="230">
        <f>G9+G22+G32+G38+G48+G54+G64+G70+G75+G91+G165+G190+G195</f>
        <v>0</v>
      </c>
    </row>
    <row r="201" spans="1:7" s="203" customFormat="1" ht="15.75" thickBot="1" x14ac:dyDescent="0.3">
      <c r="A201" s="231"/>
      <c r="B201" s="232"/>
      <c r="C201" s="232"/>
      <c r="D201" s="232"/>
      <c r="E201" s="232"/>
      <c r="F201" s="233"/>
      <c r="G201" s="234"/>
    </row>
  </sheetData>
  <sheetProtection algorithmName="SHA-512" hashValue="QGiCVqEaSifr2cwkthG87UUpQFKUEeI96Q5JFyCwZ+nVOhFw1nUzzX/jtZ+Ue93OODv/rYg/zp96yf6AEh4rQA==" saltValue="DU/T+RHo4WioIHcPcrTWBg==" spinCount="100000" sheet="1" objects="1" scenarios="1"/>
  <mergeCells count="32">
    <mergeCell ref="A200:E200"/>
    <mergeCell ref="A201:E201"/>
    <mergeCell ref="A165:E165"/>
    <mergeCell ref="B167:G167"/>
    <mergeCell ref="A190:E190"/>
    <mergeCell ref="B191:G191"/>
    <mergeCell ref="A195:E195"/>
    <mergeCell ref="A197:E197"/>
    <mergeCell ref="B93:G93"/>
    <mergeCell ref="B50:G50"/>
    <mergeCell ref="A54:E54"/>
    <mergeCell ref="B56:G56"/>
    <mergeCell ref="A64:E64"/>
    <mergeCell ref="B66:G66"/>
    <mergeCell ref="A70:E70"/>
    <mergeCell ref="B72:G72"/>
    <mergeCell ref="A75:E75"/>
    <mergeCell ref="A77:E77"/>
    <mergeCell ref="B79:G79"/>
    <mergeCell ref="A91:E91"/>
    <mergeCell ref="A48:E48"/>
    <mergeCell ref="A2:G2"/>
    <mergeCell ref="B4:G4"/>
    <mergeCell ref="A9:E9"/>
    <mergeCell ref="B10:G10"/>
    <mergeCell ref="A22:E22"/>
    <mergeCell ref="B24:G24"/>
    <mergeCell ref="A32:E32"/>
    <mergeCell ref="B34:G34"/>
    <mergeCell ref="A38:E38"/>
    <mergeCell ref="A40:E40"/>
    <mergeCell ref="B43:G43"/>
  </mergeCells>
  <pageMargins left="0.7" right="0.7" top="0.75" bottom="0.75" header="0.3" footer="0.3"/>
  <pageSetup paperSize="9" scale="9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42A72-66A9-4702-8CC8-CEAB95C3FB30}">
  <dimension ref="A1:G138"/>
  <sheetViews>
    <sheetView view="pageBreakPreview" zoomScaleNormal="100" zoomScaleSheetLayoutView="100" workbookViewId="0">
      <selection activeCell="F6" sqref="F6"/>
    </sheetView>
  </sheetViews>
  <sheetFormatPr defaultColWidth="8.85546875" defaultRowHeight="15" x14ac:dyDescent="0.25"/>
  <cols>
    <col min="1" max="1" width="7" style="235" customWidth="1"/>
    <col min="2" max="2" width="38" style="236" customWidth="1"/>
    <col min="3" max="3" width="9.140625" style="237"/>
    <col min="4" max="4" width="8.7109375" style="238" customWidth="1"/>
    <col min="5" max="5" width="0.140625" style="239" hidden="1" customWidth="1"/>
    <col min="6" max="6" width="13.7109375" style="238" customWidth="1"/>
    <col min="7" max="7" width="12.28515625" style="240" customWidth="1"/>
    <col min="8" max="16384" width="8.85546875" style="65"/>
  </cols>
  <sheetData>
    <row r="1" spans="1:7" x14ac:dyDescent="0.25">
      <c r="A1" s="122"/>
      <c r="B1" s="123"/>
      <c r="C1" s="124"/>
      <c r="D1" s="125"/>
      <c r="E1" s="126"/>
      <c r="F1" s="125"/>
      <c r="G1" s="127"/>
    </row>
    <row r="2" spans="1:7" x14ac:dyDescent="0.25">
      <c r="A2" s="128" t="s">
        <v>440</v>
      </c>
      <c r="B2" s="128"/>
      <c r="C2" s="128"/>
      <c r="D2" s="128"/>
      <c r="E2" s="128"/>
      <c r="F2" s="128"/>
      <c r="G2" s="128"/>
    </row>
    <row r="3" spans="1:7" x14ac:dyDescent="0.25">
      <c r="A3" s="122"/>
      <c r="B3" s="123"/>
      <c r="C3" s="124"/>
      <c r="D3" s="125"/>
      <c r="E3" s="126"/>
      <c r="F3" s="125"/>
      <c r="G3" s="127"/>
    </row>
    <row r="4" spans="1:7" s="131" customFormat="1" ht="18" customHeight="1" x14ac:dyDescent="0.25">
      <c r="A4" s="129" t="s">
        <v>122</v>
      </c>
      <c r="B4" s="130" t="s">
        <v>123</v>
      </c>
      <c r="C4" s="130"/>
      <c r="D4" s="130"/>
      <c r="E4" s="130"/>
      <c r="F4" s="130"/>
      <c r="G4" s="130"/>
    </row>
    <row r="5" spans="1:7" s="135" customFormat="1" ht="20.100000000000001" customHeight="1" x14ac:dyDescent="0.25">
      <c r="A5" s="132"/>
      <c r="B5" s="133" t="s">
        <v>97</v>
      </c>
      <c r="C5" s="133" t="s">
        <v>98</v>
      </c>
      <c r="D5" s="133" t="s">
        <v>99</v>
      </c>
      <c r="E5" s="134"/>
      <c r="F5" s="133" t="s">
        <v>100</v>
      </c>
      <c r="G5" s="133" t="s">
        <v>101</v>
      </c>
    </row>
    <row r="6" spans="1:7" ht="25.5" customHeight="1" x14ac:dyDescent="0.25">
      <c r="A6" s="136" t="s">
        <v>124</v>
      </c>
      <c r="B6" s="123" t="s">
        <v>127</v>
      </c>
      <c r="C6" s="124" t="s">
        <v>6</v>
      </c>
      <c r="D6" s="125">
        <v>1</v>
      </c>
      <c r="E6" s="126">
        <v>8.5</v>
      </c>
      <c r="F6" s="120"/>
      <c r="G6" s="127">
        <f>+D6*F6</f>
        <v>0</v>
      </c>
    </row>
    <row r="7" spans="1:7" ht="29.1" customHeight="1" x14ac:dyDescent="0.25">
      <c r="A7" s="136" t="s">
        <v>125</v>
      </c>
      <c r="B7" s="137" t="s">
        <v>128</v>
      </c>
      <c r="C7" s="124" t="s">
        <v>6</v>
      </c>
      <c r="D7" s="125">
        <v>1</v>
      </c>
      <c r="E7" s="126">
        <v>1.8</v>
      </c>
      <c r="F7" s="120"/>
      <c r="G7" s="127">
        <f>+D7*F7</f>
        <v>0</v>
      </c>
    </row>
    <row r="8" spans="1:7" ht="28.5" x14ac:dyDescent="0.25">
      <c r="A8" s="138" t="s">
        <v>126</v>
      </c>
      <c r="B8" s="137" t="s">
        <v>129</v>
      </c>
      <c r="C8" s="139" t="s">
        <v>6</v>
      </c>
      <c r="D8" s="140">
        <v>1</v>
      </c>
      <c r="E8" s="141">
        <v>45</v>
      </c>
      <c r="F8" s="121"/>
      <c r="G8" s="142">
        <f>+D8*F8</f>
        <v>0</v>
      </c>
    </row>
    <row r="9" spans="1:7" x14ac:dyDescent="0.25">
      <c r="A9" s="143"/>
      <c r="B9" s="143"/>
      <c r="C9" s="143"/>
      <c r="D9" s="143"/>
      <c r="E9" s="143"/>
      <c r="F9" s="144" t="s">
        <v>101</v>
      </c>
      <c r="G9" s="145">
        <f>SUM(G6:G8)</f>
        <v>0</v>
      </c>
    </row>
    <row r="10" spans="1:7" s="131" customFormat="1" ht="18" customHeight="1" x14ac:dyDescent="0.25">
      <c r="A10" s="129" t="s">
        <v>0</v>
      </c>
      <c r="B10" s="130" t="s">
        <v>56</v>
      </c>
      <c r="C10" s="130"/>
      <c r="D10" s="130"/>
      <c r="E10" s="130"/>
      <c r="F10" s="130"/>
      <c r="G10" s="130"/>
    </row>
    <row r="11" spans="1:7" s="135" customFormat="1" ht="20.100000000000001" customHeight="1" x14ac:dyDescent="0.25">
      <c r="A11" s="132"/>
      <c r="B11" s="133" t="s">
        <v>97</v>
      </c>
      <c r="C11" s="133" t="s">
        <v>98</v>
      </c>
      <c r="D11" s="133" t="s">
        <v>99</v>
      </c>
      <c r="E11" s="134"/>
      <c r="F11" s="133" t="s">
        <v>100</v>
      </c>
      <c r="G11" s="133" t="s">
        <v>101</v>
      </c>
    </row>
    <row r="12" spans="1:7" ht="45.75" customHeight="1" x14ac:dyDescent="0.25">
      <c r="A12" s="136" t="s">
        <v>28</v>
      </c>
      <c r="B12" s="146" t="s">
        <v>57</v>
      </c>
      <c r="C12" s="124" t="s">
        <v>5</v>
      </c>
      <c r="D12" s="125">
        <v>14.5</v>
      </c>
      <c r="E12" s="126">
        <v>8.5</v>
      </c>
      <c r="F12" s="120"/>
      <c r="G12" s="127">
        <f>D12*F12</f>
        <v>0</v>
      </c>
    </row>
    <row r="13" spans="1:7" ht="44.1" customHeight="1" x14ac:dyDescent="0.25">
      <c r="A13" s="136" t="s">
        <v>29</v>
      </c>
      <c r="B13" s="137" t="s">
        <v>206</v>
      </c>
      <c r="C13" s="124" t="s">
        <v>5</v>
      </c>
      <c r="D13" s="125">
        <v>42.5</v>
      </c>
      <c r="E13" s="126">
        <v>1.8</v>
      </c>
      <c r="F13" s="120"/>
      <c r="G13" s="127">
        <f t="shared" ref="G13:G21" si="0">D13*F13</f>
        <v>0</v>
      </c>
    </row>
    <row r="14" spans="1:7" ht="27.95" customHeight="1" x14ac:dyDescent="0.25">
      <c r="A14" s="136" t="s">
        <v>30</v>
      </c>
      <c r="B14" s="137" t="s">
        <v>280</v>
      </c>
      <c r="C14" s="124" t="s">
        <v>6</v>
      </c>
      <c r="D14" s="125">
        <v>1</v>
      </c>
      <c r="E14" s="126">
        <v>1.8</v>
      </c>
      <c r="F14" s="120"/>
      <c r="G14" s="127">
        <f t="shared" ref="G14" si="1">D14*F14</f>
        <v>0</v>
      </c>
    </row>
    <row r="15" spans="1:7" ht="30" customHeight="1" x14ac:dyDescent="0.25">
      <c r="A15" s="136" t="s">
        <v>31</v>
      </c>
      <c r="B15" s="137" t="s">
        <v>216</v>
      </c>
      <c r="C15" s="124" t="s">
        <v>6</v>
      </c>
      <c r="D15" s="125">
        <v>1</v>
      </c>
      <c r="E15" s="126">
        <v>120</v>
      </c>
      <c r="F15" s="120"/>
      <c r="G15" s="127">
        <f t="shared" si="0"/>
        <v>0</v>
      </c>
    </row>
    <row r="16" spans="1:7" ht="28.5" x14ac:dyDescent="0.25">
      <c r="A16" s="136" t="s">
        <v>32</v>
      </c>
      <c r="B16" s="123" t="s">
        <v>212</v>
      </c>
      <c r="C16" s="124" t="s">
        <v>6</v>
      </c>
      <c r="D16" s="125">
        <v>9</v>
      </c>
      <c r="E16" s="126">
        <v>6.8</v>
      </c>
      <c r="F16" s="120"/>
      <c r="G16" s="127">
        <f t="shared" si="0"/>
        <v>0</v>
      </c>
    </row>
    <row r="17" spans="1:7" ht="42.95" customHeight="1" x14ac:dyDescent="0.25">
      <c r="A17" s="136" t="s">
        <v>33</v>
      </c>
      <c r="B17" s="123" t="s">
        <v>245</v>
      </c>
      <c r="C17" s="124" t="s">
        <v>5</v>
      </c>
      <c r="D17" s="125">
        <v>5.5</v>
      </c>
      <c r="E17" s="126">
        <v>136</v>
      </c>
      <c r="F17" s="120"/>
      <c r="G17" s="127">
        <f t="shared" si="0"/>
        <v>0</v>
      </c>
    </row>
    <row r="18" spans="1:7" ht="42.75" x14ac:dyDescent="0.25">
      <c r="A18" s="136" t="s">
        <v>34</v>
      </c>
      <c r="B18" s="123" t="s">
        <v>276</v>
      </c>
      <c r="C18" s="124" t="s">
        <v>6</v>
      </c>
      <c r="D18" s="125">
        <v>1</v>
      </c>
      <c r="E18" s="126">
        <v>5</v>
      </c>
      <c r="F18" s="120"/>
      <c r="G18" s="127">
        <f t="shared" si="0"/>
        <v>0</v>
      </c>
    </row>
    <row r="19" spans="1:7" ht="28.5" x14ac:dyDescent="0.25">
      <c r="A19" s="136" t="s">
        <v>35</v>
      </c>
      <c r="B19" s="123" t="s">
        <v>153</v>
      </c>
      <c r="C19" s="124" t="s">
        <v>6</v>
      </c>
      <c r="D19" s="125">
        <v>1</v>
      </c>
      <c r="E19" s="126">
        <v>245</v>
      </c>
      <c r="F19" s="120"/>
      <c r="G19" s="127">
        <f t="shared" si="0"/>
        <v>0</v>
      </c>
    </row>
    <row r="20" spans="1:7" ht="28.5" x14ac:dyDescent="0.25">
      <c r="A20" s="136" t="s">
        <v>36</v>
      </c>
      <c r="B20" s="123" t="s">
        <v>61</v>
      </c>
      <c r="C20" s="124" t="s">
        <v>105</v>
      </c>
      <c r="D20" s="125">
        <v>150</v>
      </c>
      <c r="E20" s="126">
        <v>8.5</v>
      </c>
      <c r="F20" s="120"/>
      <c r="G20" s="127">
        <f t="shared" si="0"/>
        <v>0</v>
      </c>
    </row>
    <row r="21" spans="1:7" ht="28.5" x14ac:dyDescent="0.25">
      <c r="A21" s="138" t="s">
        <v>37</v>
      </c>
      <c r="B21" s="147" t="s">
        <v>103</v>
      </c>
      <c r="C21" s="139" t="s">
        <v>105</v>
      </c>
      <c r="D21" s="140">
        <v>60</v>
      </c>
      <c r="E21" s="141">
        <v>45</v>
      </c>
      <c r="F21" s="121"/>
      <c r="G21" s="142">
        <f t="shared" si="0"/>
        <v>0</v>
      </c>
    </row>
    <row r="22" spans="1:7" x14ac:dyDescent="0.25">
      <c r="A22" s="143"/>
      <c r="B22" s="143"/>
      <c r="C22" s="143"/>
      <c r="D22" s="143"/>
      <c r="E22" s="143"/>
      <c r="F22" s="144" t="s">
        <v>101</v>
      </c>
      <c r="G22" s="145">
        <f>SUM(G12:G21)</f>
        <v>0</v>
      </c>
    </row>
    <row r="23" spans="1:7" x14ac:dyDescent="0.25">
      <c r="A23" s="148"/>
      <c r="B23" s="123"/>
      <c r="C23" s="124"/>
      <c r="D23" s="125"/>
      <c r="E23" s="126"/>
      <c r="F23" s="125"/>
      <c r="G23" s="127"/>
    </row>
    <row r="24" spans="1:7" s="131" customFormat="1" ht="18" customHeight="1" x14ac:dyDescent="0.25">
      <c r="A24" s="129" t="s">
        <v>1</v>
      </c>
      <c r="B24" s="130" t="s">
        <v>102</v>
      </c>
      <c r="C24" s="130"/>
      <c r="D24" s="130"/>
      <c r="E24" s="130"/>
      <c r="F24" s="130"/>
      <c r="G24" s="130"/>
    </row>
    <row r="25" spans="1:7" s="135" customFormat="1" ht="20.100000000000001" customHeight="1" x14ac:dyDescent="0.25">
      <c r="A25" s="132"/>
      <c r="B25" s="133" t="s">
        <v>97</v>
      </c>
      <c r="C25" s="133" t="s">
        <v>98</v>
      </c>
      <c r="D25" s="133" t="s">
        <v>99</v>
      </c>
      <c r="E25" s="134"/>
      <c r="F25" s="133" t="s">
        <v>100</v>
      </c>
      <c r="G25" s="133" t="s">
        <v>101</v>
      </c>
    </row>
    <row r="26" spans="1:7" ht="57" customHeight="1" x14ac:dyDescent="0.25">
      <c r="A26" s="136" t="s">
        <v>8</v>
      </c>
      <c r="B26" s="123" t="s">
        <v>246</v>
      </c>
      <c r="C26" s="124" t="s">
        <v>5</v>
      </c>
      <c r="D26" s="125">
        <v>14.5</v>
      </c>
      <c r="E26" s="126">
        <v>8.5</v>
      </c>
      <c r="F26" s="120"/>
      <c r="G26" s="127">
        <f>D26*F26</f>
        <v>0</v>
      </c>
    </row>
    <row r="27" spans="1:7" ht="29.1" customHeight="1" x14ac:dyDescent="0.25">
      <c r="A27" s="136" t="s">
        <v>9</v>
      </c>
      <c r="B27" s="137" t="s">
        <v>247</v>
      </c>
      <c r="C27" s="124" t="s">
        <v>5</v>
      </c>
      <c r="D27" s="125">
        <v>2</v>
      </c>
      <c r="E27" s="126">
        <v>1.8</v>
      </c>
      <c r="F27" s="120"/>
      <c r="G27" s="127">
        <f t="shared" ref="G27:G31" si="2">D27*F27</f>
        <v>0</v>
      </c>
    </row>
    <row r="28" spans="1:7" ht="42.75" x14ac:dyDescent="0.25">
      <c r="A28" s="136" t="s">
        <v>10</v>
      </c>
      <c r="B28" s="137" t="s">
        <v>104</v>
      </c>
      <c r="C28" s="124" t="s">
        <v>105</v>
      </c>
      <c r="D28" s="125">
        <v>210</v>
      </c>
      <c r="E28" s="126">
        <v>1.8</v>
      </c>
      <c r="F28" s="120"/>
      <c r="G28" s="127">
        <f t="shared" si="2"/>
        <v>0</v>
      </c>
    </row>
    <row r="29" spans="1:7" ht="42.75" x14ac:dyDescent="0.25">
      <c r="A29" s="136" t="s">
        <v>11</v>
      </c>
      <c r="B29" s="123" t="s">
        <v>248</v>
      </c>
      <c r="C29" s="124" t="s">
        <v>5</v>
      </c>
      <c r="D29" s="125">
        <v>5.5</v>
      </c>
      <c r="E29" s="126">
        <v>6.8</v>
      </c>
      <c r="F29" s="120"/>
      <c r="G29" s="127">
        <f t="shared" si="2"/>
        <v>0</v>
      </c>
    </row>
    <row r="30" spans="1:7" ht="57.95" customHeight="1" x14ac:dyDescent="0.25">
      <c r="A30" s="136" t="s">
        <v>12</v>
      </c>
      <c r="B30" s="123" t="s">
        <v>249</v>
      </c>
      <c r="C30" s="124" t="s">
        <v>5</v>
      </c>
      <c r="D30" s="125">
        <v>5.5</v>
      </c>
      <c r="E30" s="126">
        <v>1.35</v>
      </c>
      <c r="F30" s="120"/>
      <c r="G30" s="127">
        <f t="shared" si="2"/>
        <v>0</v>
      </c>
    </row>
    <row r="31" spans="1:7" ht="57" x14ac:dyDescent="0.25">
      <c r="A31" s="138" t="s">
        <v>39</v>
      </c>
      <c r="B31" s="123" t="s">
        <v>277</v>
      </c>
      <c r="C31" s="139" t="s">
        <v>5</v>
      </c>
      <c r="D31" s="140">
        <v>16.5</v>
      </c>
      <c r="E31" s="141">
        <v>45</v>
      </c>
      <c r="F31" s="121"/>
      <c r="G31" s="142">
        <f t="shared" si="2"/>
        <v>0</v>
      </c>
    </row>
    <row r="32" spans="1:7" x14ac:dyDescent="0.25">
      <c r="A32" s="143"/>
      <c r="B32" s="143"/>
      <c r="C32" s="143"/>
      <c r="D32" s="143"/>
      <c r="E32" s="143"/>
      <c r="F32" s="144" t="s">
        <v>101</v>
      </c>
      <c r="G32" s="145">
        <f>SUM(G26:G31)</f>
        <v>0</v>
      </c>
    </row>
    <row r="33" spans="1:7" x14ac:dyDescent="0.25">
      <c r="A33" s="149"/>
      <c r="B33" s="150"/>
      <c r="C33" s="124"/>
      <c r="D33" s="125"/>
      <c r="E33" s="126"/>
      <c r="F33" s="125"/>
      <c r="G33" s="127"/>
    </row>
    <row r="34" spans="1:7" s="131" customFormat="1" ht="18" customHeight="1" x14ac:dyDescent="0.25">
      <c r="A34" s="129" t="s">
        <v>2</v>
      </c>
      <c r="B34" s="130" t="s">
        <v>109</v>
      </c>
      <c r="C34" s="130"/>
      <c r="D34" s="130"/>
      <c r="E34" s="130"/>
      <c r="F34" s="130"/>
      <c r="G34" s="130"/>
    </row>
    <row r="35" spans="1:7" s="135" customFormat="1" ht="20.100000000000001" customHeight="1" x14ac:dyDescent="0.25">
      <c r="A35" s="132"/>
      <c r="B35" s="133" t="s">
        <v>97</v>
      </c>
      <c r="C35" s="133" t="s">
        <v>98</v>
      </c>
      <c r="D35" s="133" t="s">
        <v>99</v>
      </c>
      <c r="E35" s="134"/>
      <c r="F35" s="133" t="s">
        <v>100</v>
      </c>
      <c r="G35" s="133" t="s">
        <v>101</v>
      </c>
    </row>
    <row r="36" spans="1:7" ht="33" customHeight="1" x14ac:dyDescent="0.25">
      <c r="A36" s="136" t="s">
        <v>41</v>
      </c>
      <c r="B36" s="123" t="s">
        <v>199</v>
      </c>
      <c r="C36" s="124" t="s">
        <v>6</v>
      </c>
      <c r="D36" s="125">
        <v>1</v>
      </c>
      <c r="E36" s="126">
        <v>8.5</v>
      </c>
      <c r="F36" s="120"/>
      <c r="G36" s="127">
        <f>D36*F36</f>
        <v>0</v>
      </c>
    </row>
    <row r="37" spans="1:7" ht="28.5" x14ac:dyDescent="0.25">
      <c r="A37" s="138" t="s">
        <v>42</v>
      </c>
      <c r="B37" s="151" t="s">
        <v>200</v>
      </c>
      <c r="C37" s="139" t="s">
        <v>6</v>
      </c>
      <c r="D37" s="140">
        <v>2</v>
      </c>
      <c r="E37" s="126">
        <v>45</v>
      </c>
      <c r="F37" s="121"/>
      <c r="G37" s="142">
        <f>D37*F37</f>
        <v>0</v>
      </c>
    </row>
    <row r="38" spans="1:7" x14ac:dyDescent="0.25">
      <c r="A38" s="152"/>
      <c r="B38" s="152"/>
      <c r="C38" s="152"/>
      <c r="D38" s="152"/>
      <c r="E38" s="152"/>
      <c r="F38" s="144" t="s">
        <v>101</v>
      </c>
      <c r="G38" s="145">
        <f>SUM(G36:G37)</f>
        <v>0</v>
      </c>
    </row>
    <row r="39" spans="1:7" ht="15.75" thickBot="1" x14ac:dyDescent="0.3">
      <c r="A39" s="153"/>
      <c r="B39" s="153"/>
      <c r="C39" s="153"/>
      <c r="D39" s="153"/>
      <c r="E39" s="153"/>
      <c r="F39" s="144"/>
      <c r="G39" s="145"/>
    </row>
    <row r="40" spans="1:7" ht="15.75" thickBot="1" x14ac:dyDescent="0.3">
      <c r="A40" s="154" t="s">
        <v>178</v>
      </c>
      <c r="B40" s="155"/>
      <c r="C40" s="155"/>
      <c r="D40" s="155"/>
      <c r="E40" s="155"/>
      <c r="F40" s="156" t="s">
        <v>101</v>
      </c>
      <c r="G40" s="157">
        <f>G9+G22+G32+G38</f>
        <v>0</v>
      </c>
    </row>
    <row r="41" spans="1:7" x14ac:dyDescent="0.25">
      <c r="A41" s="153"/>
      <c r="B41" s="153"/>
      <c r="C41" s="153"/>
      <c r="D41" s="153"/>
      <c r="E41" s="153"/>
      <c r="F41" s="144"/>
      <c r="G41" s="145"/>
    </row>
    <row r="42" spans="1:7" x14ac:dyDescent="0.25">
      <c r="A42" s="153"/>
      <c r="B42" s="153"/>
      <c r="C42" s="153"/>
      <c r="D42" s="153"/>
      <c r="E42" s="153"/>
      <c r="F42" s="144"/>
      <c r="G42" s="145"/>
    </row>
    <row r="43" spans="1:7" s="131" customFormat="1" ht="18" customHeight="1" x14ac:dyDescent="0.25">
      <c r="A43" s="129" t="s">
        <v>43</v>
      </c>
      <c r="B43" s="130" t="s">
        <v>112</v>
      </c>
      <c r="C43" s="130"/>
      <c r="D43" s="130"/>
      <c r="E43" s="130"/>
      <c r="F43" s="130"/>
      <c r="G43" s="130"/>
    </row>
    <row r="44" spans="1:7" s="135" customFormat="1" ht="20.100000000000001" customHeight="1" x14ac:dyDescent="0.25">
      <c r="A44" s="132"/>
      <c r="B44" s="133" t="s">
        <v>97</v>
      </c>
      <c r="C44" s="133" t="s">
        <v>98</v>
      </c>
      <c r="D44" s="133" t="s">
        <v>99</v>
      </c>
      <c r="E44" s="134"/>
      <c r="F44" s="133" t="s">
        <v>100</v>
      </c>
      <c r="G44" s="133" t="s">
        <v>101</v>
      </c>
    </row>
    <row r="45" spans="1:7" ht="32.1" customHeight="1" x14ac:dyDescent="0.25">
      <c r="A45" s="136" t="s">
        <v>44</v>
      </c>
      <c r="B45" s="123" t="s">
        <v>273</v>
      </c>
      <c r="C45" s="124" t="s">
        <v>5</v>
      </c>
      <c r="D45" s="125">
        <v>35.5</v>
      </c>
      <c r="E45" s="126">
        <v>8.5</v>
      </c>
      <c r="F45" s="120"/>
      <c r="G45" s="127">
        <f>D45*F45</f>
        <v>0</v>
      </c>
    </row>
    <row r="46" spans="1:7" ht="42.75" x14ac:dyDescent="0.25">
      <c r="A46" s="136" t="s">
        <v>13</v>
      </c>
      <c r="B46" s="137" t="s">
        <v>113</v>
      </c>
      <c r="C46" s="124" t="s">
        <v>5</v>
      </c>
      <c r="D46" s="125">
        <v>59.5</v>
      </c>
      <c r="E46" s="126">
        <v>1.8</v>
      </c>
      <c r="F46" s="120"/>
      <c r="G46" s="127">
        <f t="shared" ref="G46:G47" si="3">D46*F46</f>
        <v>0</v>
      </c>
    </row>
    <row r="47" spans="1:7" ht="42.75" x14ac:dyDescent="0.25">
      <c r="A47" s="138" t="s">
        <v>14</v>
      </c>
      <c r="B47" s="137" t="s">
        <v>114</v>
      </c>
      <c r="C47" s="139" t="s">
        <v>105</v>
      </c>
      <c r="D47" s="140">
        <v>145</v>
      </c>
      <c r="E47" s="141">
        <v>45</v>
      </c>
      <c r="F47" s="121"/>
      <c r="G47" s="142">
        <f t="shared" si="3"/>
        <v>0</v>
      </c>
    </row>
    <row r="48" spans="1:7" x14ac:dyDescent="0.25">
      <c r="A48" s="143"/>
      <c r="B48" s="143"/>
      <c r="C48" s="143"/>
      <c r="D48" s="143"/>
      <c r="E48" s="143"/>
      <c r="F48" s="144" t="s">
        <v>101</v>
      </c>
      <c r="G48" s="145">
        <f>SUM(G45:G47)</f>
        <v>0</v>
      </c>
    </row>
    <row r="49" spans="1:7" x14ac:dyDescent="0.25">
      <c r="A49" s="153"/>
      <c r="B49" s="153"/>
      <c r="C49" s="153"/>
      <c r="D49" s="153"/>
      <c r="E49" s="153"/>
      <c r="F49" s="144"/>
      <c r="G49" s="145"/>
    </row>
    <row r="50" spans="1:7" s="131" customFormat="1" ht="18" customHeight="1" x14ac:dyDescent="0.25">
      <c r="A50" s="129" t="s">
        <v>45</v>
      </c>
      <c r="B50" s="130" t="s">
        <v>115</v>
      </c>
      <c r="C50" s="130"/>
      <c r="D50" s="130"/>
      <c r="E50" s="130"/>
      <c r="F50" s="130"/>
      <c r="G50" s="130"/>
    </row>
    <row r="51" spans="1:7" s="135" customFormat="1" ht="20.100000000000001" customHeight="1" x14ac:dyDescent="0.25">
      <c r="A51" s="132"/>
      <c r="B51" s="133" t="s">
        <v>97</v>
      </c>
      <c r="C51" s="133" t="s">
        <v>98</v>
      </c>
      <c r="D51" s="133" t="s">
        <v>99</v>
      </c>
      <c r="E51" s="134"/>
      <c r="F51" s="133" t="s">
        <v>100</v>
      </c>
      <c r="G51" s="133" t="s">
        <v>101</v>
      </c>
    </row>
    <row r="52" spans="1:7" ht="45.75" customHeight="1" x14ac:dyDescent="0.25">
      <c r="A52" s="136" t="s">
        <v>15</v>
      </c>
      <c r="B52" s="123" t="s">
        <v>116</v>
      </c>
      <c r="C52" s="124" t="s">
        <v>5</v>
      </c>
      <c r="D52" s="125">
        <v>12.5</v>
      </c>
      <c r="E52" s="126">
        <v>8.5</v>
      </c>
      <c r="F52" s="120"/>
      <c r="G52" s="127">
        <f>D52*F52</f>
        <v>0</v>
      </c>
    </row>
    <row r="53" spans="1:7" ht="71.25" x14ac:dyDescent="0.25">
      <c r="A53" s="138" t="s">
        <v>16</v>
      </c>
      <c r="B53" s="137" t="s">
        <v>434</v>
      </c>
      <c r="C53" s="139" t="s">
        <v>5</v>
      </c>
      <c r="D53" s="140">
        <v>7.5</v>
      </c>
      <c r="E53" s="141">
        <v>45</v>
      </c>
      <c r="F53" s="121"/>
      <c r="G53" s="142">
        <f t="shared" ref="G53" si="4">D53*F53</f>
        <v>0</v>
      </c>
    </row>
    <row r="54" spans="1:7" x14ac:dyDescent="0.25">
      <c r="A54" s="143"/>
      <c r="B54" s="143"/>
      <c r="C54" s="143"/>
      <c r="D54" s="143"/>
      <c r="E54" s="143"/>
      <c r="F54" s="144" t="s">
        <v>101</v>
      </c>
      <c r="G54" s="145">
        <f>SUM(G52:G53)</f>
        <v>0</v>
      </c>
    </row>
    <row r="55" spans="1:7" x14ac:dyDescent="0.25">
      <c r="A55" s="153"/>
      <c r="B55" s="153"/>
      <c r="C55" s="153"/>
      <c r="D55" s="153"/>
      <c r="E55" s="153"/>
      <c r="F55" s="144"/>
      <c r="G55" s="145"/>
    </row>
    <row r="56" spans="1:7" s="131" customFormat="1" ht="18" customHeight="1" x14ac:dyDescent="0.25">
      <c r="A56" s="129" t="s">
        <v>46</v>
      </c>
      <c r="B56" s="130" t="s">
        <v>118</v>
      </c>
      <c r="C56" s="130"/>
      <c r="D56" s="130"/>
      <c r="E56" s="130"/>
      <c r="F56" s="130"/>
      <c r="G56" s="130"/>
    </row>
    <row r="57" spans="1:7" s="135" customFormat="1" ht="20.100000000000001" customHeight="1" x14ac:dyDescent="0.25">
      <c r="A57" s="132"/>
      <c r="B57" s="133" t="s">
        <v>97</v>
      </c>
      <c r="C57" s="133" t="s">
        <v>98</v>
      </c>
      <c r="D57" s="133" t="s">
        <v>99</v>
      </c>
      <c r="E57" s="134"/>
      <c r="F57" s="133" t="s">
        <v>100</v>
      </c>
      <c r="G57" s="133" t="s">
        <v>101</v>
      </c>
    </row>
    <row r="58" spans="1:7" ht="29.25" customHeight="1" x14ac:dyDescent="0.25">
      <c r="A58" s="136" t="s">
        <v>17</v>
      </c>
      <c r="B58" s="123" t="s">
        <v>120</v>
      </c>
      <c r="C58" s="124" t="s">
        <v>5</v>
      </c>
      <c r="D58" s="125">
        <v>235</v>
      </c>
      <c r="E58" s="126">
        <v>8.5</v>
      </c>
      <c r="F58" s="120"/>
      <c r="G58" s="127">
        <f>D58*F58</f>
        <v>0</v>
      </c>
    </row>
    <row r="59" spans="1:7" ht="42.75" x14ac:dyDescent="0.25">
      <c r="A59" s="136" t="s">
        <v>18</v>
      </c>
      <c r="B59" s="137" t="s">
        <v>119</v>
      </c>
      <c r="C59" s="124" t="s">
        <v>5</v>
      </c>
      <c r="D59" s="125">
        <v>235</v>
      </c>
      <c r="E59" s="126">
        <v>1.8</v>
      </c>
      <c r="F59" s="120"/>
      <c r="G59" s="127">
        <f t="shared" ref="G59:G61" si="5">D59*F59</f>
        <v>0</v>
      </c>
    </row>
    <row r="60" spans="1:7" ht="42.75" x14ac:dyDescent="0.25">
      <c r="A60" s="136" t="s">
        <v>19</v>
      </c>
      <c r="B60" s="137" t="s">
        <v>121</v>
      </c>
      <c r="C60" s="124" t="s">
        <v>5</v>
      </c>
      <c r="D60" s="125">
        <v>235</v>
      </c>
      <c r="E60" s="126">
        <v>1.8</v>
      </c>
      <c r="F60" s="120"/>
      <c r="G60" s="127">
        <f t="shared" si="5"/>
        <v>0</v>
      </c>
    </row>
    <row r="61" spans="1:7" ht="71.25" x14ac:dyDescent="0.25">
      <c r="A61" s="138" t="s">
        <v>20</v>
      </c>
      <c r="B61" s="137" t="s">
        <v>221</v>
      </c>
      <c r="C61" s="139" t="s">
        <v>6</v>
      </c>
      <c r="D61" s="140">
        <v>1</v>
      </c>
      <c r="E61" s="141">
        <v>45</v>
      </c>
      <c r="F61" s="121"/>
      <c r="G61" s="142">
        <f t="shared" si="5"/>
        <v>0</v>
      </c>
    </row>
    <row r="62" spans="1:7" x14ac:dyDescent="0.25">
      <c r="A62" s="143"/>
      <c r="B62" s="143"/>
      <c r="C62" s="143"/>
      <c r="D62" s="143"/>
      <c r="E62" s="143"/>
      <c r="F62" s="144" t="s">
        <v>101</v>
      </c>
      <c r="G62" s="145">
        <f>SUM(G58:G61)</f>
        <v>0</v>
      </c>
    </row>
    <row r="63" spans="1:7" x14ac:dyDescent="0.25">
      <c r="A63" s="153"/>
      <c r="B63" s="153"/>
      <c r="C63" s="153"/>
      <c r="D63" s="153"/>
      <c r="E63" s="153"/>
      <c r="F63" s="144"/>
      <c r="G63" s="145"/>
    </row>
    <row r="64" spans="1:7" s="131" customFormat="1" ht="18" customHeight="1" x14ac:dyDescent="0.25">
      <c r="A64" s="129" t="s">
        <v>3</v>
      </c>
      <c r="B64" s="130" t="s">
        <v>132</v>
      </c>
      <c r="C64" s="130"/>
      <c r="D64" s="130"/>
      <c r="E64" s="130"/>
      <c r="F64" s="130"/>
      <c r="G64" s="130"/>
    </row>
    <row r="65" spans="1:7" s="135" customFormat="1" ht="20.100000000000001" customHeight="1" x14ac:dyDescent="0.25">
      <c r="A65" s="132"/>
      <c r="B65" s="133" t="s">
        <v>97</v>
      </c>
      <c r="C65" s="133" t="s">
        <v>98</v>
      </c>
      <c r="D65" s="133" t="s">
        <v>99</v>
      </c>
      <c r="E65" s="134"/>
      <c r="F65" s="133" t="s">
        <v>100</v>
      </c>
      <c r="G65" s="133" t="s">
        <v>101</v>
      </c>
    </row>
    <row r="66" spans="1:7" ht="57.95" customHeight="1" x14ac:dyDescent="0.25">
      <c r="A66" s="136" t="s">
        <v>21</v>
      </c>
      <c r="B66" s="123" t="s">
        <v>219</v>
      </c>
      <c r="C66" s="124" t="s">
        <v>6</v>
      </c>
      <c r="D66" s="125">
        <v>1</v>
      </c>
      <c r="E66" s="126">
        <v>8.5</v>
      </c>
      <c r="F66" s="120"/>
      <c r="G66" s="127">
        <f>D66*F66</f>
        <v>0</v>
      </c>
    </row>
    <row r="67" spans="1:7" ht="71.25" x14ac:dyDescent="0.25">
      <c r="A67" s="138" t="s">
        <v>133</v>
      </c>
      <c r="B67" s="137" t="s">
        <v>201</v>
      </c>
      <c r="C67" s="139" t="s">
        <v>6</v>
      </c>
      <c r="D67" s="140">
        <v>6</v>
      </c>
      <c r="E67" s="141">
        <v>45</v>
      </c>
      <c r="F67" s="121"/>
      <c r="G67" s="142">
        <f t="shared" ref="G67" si="6">D67*F67</f>
        <v>0</v>
      </c>
    </row>
    <row r="68" spans="1:7" x14ac:dyDescent="0.25">
      <c r="A68" s="143"/>
      <c r="B68" s="143"/>
      <c r="C68" s="143"/>
      <c r="D68" s="143"/>
      <c r="E68" s="143"/>
      <c r="F68" s="144" t="s">
        <v>101</v>
      </c>
      <c r="G68" s="145">
        <f>SUM(G66:G67)</f>
        <v>0</v>
      </c>
    </row>
    <row r="69" spans="1:7" x14ac:dyDescent="0.25">
      <c r="A69" s="153"/>
      <c r="B69" s="153"/>
      <c r="C69" s="153"/>
      <c r="D69" s="153"/>
      <c r="E69" s="153"/>
      <c r="F69" s="144"/>
      <c r="G69" s="145"/>
    </row>
    <row r="70" spans="1:7" s="131" customFormat="1" ht="18" customHeight="1" x14ac:dyDescent="0.25">
      <c r="A70" s="129" t="s">
        <v>47</v>
      </c>
      <c r="B70" s="130" t="s">
        <v>134</v>
      </c>
      <c r="C70" s="130"/>
      <c r="D70" s="130"/>
      <c r="E70" s="130"/>
      <c r="F70" s="130"/>
      <c r="G70" s="130"/>
    </row>
    <row r="71" spans="1:7" s="135" customFormat="1" ht="20.100000000000001" customHeight="1" x14ac:dyDescent="0.25">
      <c r="A71" s="132"/>
      <c r="B71" s="133" t="s">
        <v>97</v>
      </c>
      <c r="C71" s="133" t="s">
        <v>98</v>
      </c>
      <c r="D71" s="133" t="s">
        <v>99</v>
      </c>
      <c r="E71" s="134"/>
      <c r="F71" s="133" t="s">
        <v>100</v>
      </c>
      <c r="G71" s="133" t="s">
        <v>101</v>
      </c>
    </row>
    <row r="72" spans="1:7" ht="57.95" customHeight="1" x14ac:dyDescent="0.25">
      <c r="A72" s="136" t="s">
        <v>22</v>
      </c>
      <c r="B72" s="123" t="s">
        <v>237</v>
      </c>
      <c r="C72" s="124" t="s">
        <v>6</v>
      </c>
      <c r="D72" s="125">
        <v>8</v>
      </c>
      <c r="E72" s="126">
        <v>8.5</v>
      </c>
      <c r="F72" s="120"/>
      <c r="G72" s="127">
        <f>D72*F72</f>
        <v>0</v>
      </c>
    </row>
    <row r="73" spans="1:7" ht="29.1" customHeight="1" x14ac:dyDescent="0.25">
      <c r="A73" s="136" t="s">
        <v>23</v>
      </c>
      <c r="B73" s="123" t="s">
        <v>278</v>
      </c>
      <c r="C73" s="124" t="s">
        <v>6</v>
      </c>
      <c r="D73" s="125">
        <v>1</v>
      </c>
      <c r="E73" s="126">
        <v>8.5</v>
      </c>
      <c r="F73" s="120"/>
      <c r="G73" s="127">
        <f>D73*F73</f>
        <v>0</v>
      </c>
    </row>
    <row r="74" spans="1:7" ht="57" x14ac:dyDescent="0.25">
      <c r="A74" s="138" t="s">
        <v>48</v>
      </c>
      <c r="B74" s="151" t="s">
        <v>250</v>
      </c>
      <c r="C74" s="139" t="s">
        <v>6</v>
      </c>
      <c r="D74" s="140">
        <v>1</v>
      </c>
      <c r="E74" s="141">
        <v>45</v>
      </c>
      <c r="F74" s="121"/>
      <c r="G74" s="142">
        <f t="shared" ref="G74" si="7">D74*F74</f>
        <v>0</v>
      </c>
    </row>
    <row r="75" spans="1:7" x14ac:dyDescent="0.25">
      <c r="A75" s="152"/>
      <c r="B75" s="152"/>
      <c r="C75" s="152"/>
      <c r="D75" s="152"/>
      <c r="E75" s="143"/>
      <c r="F75" s="144" t="s">
        <v>101</v>
      </c>
      <c r="G75" s="145">
        <f>SUM(G72:G74)</f>
        <v>0</v>
      </c>
    </row>
    <row r="76" spans="1:7" ht="15.75" thickBot="1" x14ac:dyDescent="0.3">
      <c r="A76" s="153"/>
      <c r="B76" s="153"/>
      <c r="C76" s="153"/>
      <c r="D76" s="153"/>
      <c r="E76" s="153"/>
      <c r="F76" s="144"/>
      <c r="G76" s="145"/>
    </row>
    <row r="77" spans="1:7" ht="15.75" thickBot="1" x14ac:dyDescent="0.3">
      <c r="A77" s="154" t="s">
        <v>179</v>
      </c>
      <c r="B77" s="155"/>
      <c r="C77" s="155"/>
      <c r="D77" s="155"/>
      <c r="E77" s="155"/>
      <c r="F77" s="156" t="s">
        <v>101</v>
      </c>
      <c r="G77" s="157">
        <f>G48+G54+G62+G68+G75</f>
        <v>0</v>
      </c>
    </row>
    <row r="78" spans="1:7" x14ac:dyDescent="0.25">
      <c r="A78" s="158"/>
      <c r="B78" s="153"/>
      <c r="C78" s="153"/>
      <c r="D78" s="153"/>
      <c r="E78" s="153"/>
      <c r="F78" s="144"/>
      <c r="G78" s="145"/>
    </row>
    <row r="79" spans="1:7" s="131" customFormat="1" ht="18" customHeight="1" x14ac:dyDescent="0.25">
      <c r="A79" s="129" t="s">
        <v>49</v>
      </c>
      <c r="B79" s="130" t="s">
        <v>135</v>
      </c>
      <c r="C79" s="130"/>
      <c r="D79" s="130"/>
      <c r="E79" s="130"/>
      <c r="F79" s="130"/>
      <c r="G79" s="130"/>
    </row>
    <row r="80" spans="1:7" s="135" customFormat="1" ht="20.100000000000001" customHeight="1" x14ac:dyDescent="0.25">
      <c r="A80" s="132"/>
      <c r="B80" s="133" t="s">
        <v>97</v>
      </c>
      <c r="C80" s="133" t="s">
        <v>98</v>
      </c>
      <c r="D80" s="133" t="s">
        <v>99</v>
      </c>
      <c r="E80" s="134"/>
      <c r="F80" s="133" t="s">
        <v>100</v>
      </c>
      <c r="G80" s="133" t="s">
        <v>101</v>
      </c>
    </row>
    <row r="81" spans="1:7" ht="69.75" customHeight="1" x14ac:dyDescent="0.25">
      <c r="A81" s="136" t="s">
        <v>24</v>
      </c>
      <c r="B81" s="123" t="s">
        <v>279</v>
      </c>
      <c r="C81" s="124" t="s">
        <v>6</v>
      </c>
      <c r="D81" s="125">
        <v>1</v>
      </c>
      <c r="E81" s="126">
        <v>8.5</v>
      </c>
      <c r="F81" s="120"/>
      <c r="G81" s="127">
        <f>D81*F81</f>
        <v>0</v>
      </c>
    </row>
    <row r="82" spans="1:7" ht="57" x14ac:dyDescent="0.25">
      <c r="A82" s="136" t="s">
        <v>25</v>
      </c>
      <c r="B82" s="137" t="s">
        <v>139</v>
      </c>
      <c r="C82" s="124"/>
      <c r="D82" s="125"/>
      <c r="E82" s="126"/>
      <c r="F82" s="120"/>
      <c r="G82" s="127"/>
    </row>
    <row r="83" spans="1:7" ht="42.75" x14ac:dyDescent="0.25">
      <c r="A83" s="136"/>
      <c r="B83" s="137" t="s">
        <v>251</v>
      </c>
      <c r="C83" s="124" t="s">
        <v>6</v>
      </c>
      <c r="D83" s="125">
        <v>1</v>
      </c>
      <c r="E83" s="126">
        <v>1.8</v>
      </c>
      <c r="F83" s="120"/>
      <c r="G83" s="127">
        <f t="shared" ref="G83:G86" si="8">D83*F83</f>
        <v>0</v>
      </c>
    </row>
    <row r="84" spans="1:7" ht="92.25" customHeight="1" x14ac:dyDescent="0.25">
      <c r="A84" s="136"/>
      <c r="B84" s="137" t="s">
        <v>436</v>
      </c>
      <c r="C84" s="124" t="s">
        <v>6</v>
      </c>
      <c r="D84" s="125">
        <v>1</v>
      </c>
      <c r="E84" s="126">
        <v>1.8</v>
      </c>
      <c r="F84" s="120"/>
      <c r="G84" s="127">
        <f t="shared" ref="G84" si="9">D84*F84</f>
        <v>0</v>
      </c>
    </row>
    <row r="85" spans="1:7" ht="28.5" x14ac:dyDescent="0.25">
      <c r="A85" s="136" t="s">
        <v>136</v>
      </c>
      <c r="B85" s="123" t="s">
        <v>143</v>
      </c>
      <c r="C85" s="124" t="s">
        <v>6</v>
      </c>
      <c r="D85" s="125">
        <v>1</v>
      </c>
      <c r="E85" s="126">
        <v>6.8</v>
      </c>
      <c r="F85" s="120"/>
      <c r="G85" s="127">
        <f t="shared" si="8"/>
        <v>0</v>
      </c>
    </row>
    <row r="86" spans="1:7" ht="42.75" x14ac:dyDescent="0.25">
      <c r="A86" s="138" t="s">
        <v>138</v>
      </c>
      <c r="B86" s="123" t="s">
        <v>144</v>
      </c>
      <c r="C86" s="139" t="s">
        <v>6</v>
      </c>
      <c r="D86" s="140">
        <v>1</v>
      </c>
      <c r="E86" s="141">
        <v>45</v>
      </c>
      <c r="F86" s="121"/>
      <c r="G86" s="142">
        <f t="shared" si="8"/>
        <v>0</v>
      </c>
    </row>
    <row r="87" spans="1:7" x14ac:dyDescent="0.25">
      <c r="A87" s="143"/>
      <c r="B87" s="143"/>
      <c r="C87" s="143"/>
      <c r="D87" s="143"/>
      <c r="E87" s="143"/>
      <c r="F87" s="144" t="s">
        <v>101</v>
      </c>
      <c r="G87" s="145">
        <f>SUM(G81:G86)</f>
        <v>0</v>
      </c>
    </row>
    <row r="88" spans="1:7" x14ac:dyDescent="0.25">
      <c r="A88" s="153"/>
      <c r="B88" s="153"/>
      <c r="C88" s="153"/>
      <c r="D88" s="153"/>
      <c r="E88" s="153"/>
      <c r="F88" s="144"/>
      <c r="G88" s="145"/>
    </row>
    <row r="89" spans="1:7" s="131" customFormat="1" ht="18" customHeight="1" x14ac:dyDescent="0.25">
      <c r="A89" s="129" t="s">
        <v>4</v>
      </c>
      <c r="B89" s="130" t="s">
        <v>146</v>
      </c>
      <c r="C89" s="130"/>
      <c r="D89" s="130"/>
      <c r="E89" s="130"/>
      <c r="F89" s="130"/>
      <c r="G89" s="130"/>
    </row>
    <row r="90" spans="1:7" s="135" customFormat="1" ht="20.100000000000001" customHeight="1" x14ac:dyDescent="0.25">
      <c r="A90" s="132"/>
      <c r="B90" s="133" t="s">
        <v>97</v>
      </c>
      <c r="C90" s="133" t="s">
        <v>98</v>
      </c>
      <c r="D90" s="133" t="s">
        <v>99</v>
      </c>
      <c r="E90" s="134"/>
      <c r="F90" s="133" t="s">
        <v>100</v>
      </c>
      <c r="G90" s="133" t="s">
        <v>101</v>
      </c>
    </row>
    <row r="91" spans="1:7" s="250" customFormat="1" ht="87.95" customHeight="1" x14ac:dyDescent="0.2">
      <c r="A91" s="160">
        <f>MAX($A$6:A90)+1</f>
        <v>1</v>
      </c>
      <c r="B91" s="178" t="s">
        <v>361</v>
      </c>
      <c r="C91" s="266" t="s">
        <v>6</v>
      </c>
      <c r="D91" s="267">
        <v>1</v>
      </c>
      <c r="E91" s="267"/>
      <c r="F91" s="275"/>
      <c r="G91" s="267">
        <f>D91*F91</f>
        <v>0</v>
      </c>
    </row>
    <row r="92" spans="1:7" s="250" customFormat="1" ht="56.1" customHeight="1" x14ac:dyDescent="0.2">
      <c r="A92" s="160">
        <f>MAX($A$6:A91)+1</f>
        <v>2</v>
      </c>
      <c r="B92" s="178" t="s">
        <v>362</v>
      </c>
      <c r="C92" s="266"/>
      <c r="D92" s="267"/>
      <c r="E92" s="267"/>
      <c r="F92" s="275"/>
      <c r="G92" s="267"/>
    </row>
    <row r="93" spans="1:7" s="250" customFormat="1" ht="12.75" customHeight="1" x14ac:dyDescent="0.2">
      <c r="A93" s="180"/>
      <c r="B93" s="178" t="s">
        <v>363</v>
      </c>
      <c r="C93" s="266" t="s">
        <v>60</v>
      </c>
      <c r="D93" s="267">
        <v>4</v>
      </c>
      <c r="E93" s="267">
        <v>15</v>
      </c>
      <c r="F93" s="275"/>
      <c r="G93" s="268">
        <f>D93*F93</f>
        <v>0</v>
      </c>
    </row>
    <row r="94" spans="1:7" s="250" customFormat="1" ht="99.95" customHeight="1" x14ac:dyDescent="0.2">
      <c r="A94" s="160">
        <f>MAX($A$6:A93)+1</f>
        <v>3</v>
      </c>
      <c r="B94" s="178" t="s">
        <v>364</v>
      </c>
      <c r="C94" s="266" t="s">
        <v>6</v>
      </c>
      <c r="D94" s="267">
        <v>2</v>
      </c>
      <c r="E94" s="267"/>
      <c r="F94" s="275"/>
      <c r="G94" s="267">
        <f>D94*F94</f>
        <v>0</v>
      </c>
    </row>
    <row r="95" spans="1:7" s="261" customFormat="1" ht="17.25" customHeight="1" x14ac:dyDescent="0.2">
      <c r="A95" s="160">
        <f>MAX($A$6:A94)+1</f>
        <v>4</v>
      </c>
      <c r="B95" s="258" t="s">
        <v>365</v>
      </c>
      <c r="C95" s="269"/>
      <c r="F95" s="51"/>
    </row>
    <row r="96" spans="1:7" s="261" customFormat="1" ht="12.75" customHeight="1" x14ac:dyDescent="0.2">
      <c r="A96" s="270"/>
      <c r="B96" s="258" t="s">
        <v>363</v>
      </c>
      <c r="C96" s="269" t="s">
        <v>7</v>
      </c>
      <c r="D96" s="261">
        <v>2</v>
      </c>
      <c r="E96" s="261">
        <v>25</v>
      </c>
      <c r="F96" s="51"/>
      <c r="G96" s="271">
        <f>D96*F96</f>
        <v>0</v>
      </c>
    </row>
    <row r="97" spans="1:7" s="261" customFormat="1" ht="14.1" customHeight="1" x14ac:dyDescent="0.2">
      <c r="A97" s="160">
        <f>MAX($A$6:A95)+1</f>
        <v>5</v>
      </c>
      <c r="B97" s="258" t="s">
        <v>366</v>
      </c>
      <c r="C97" s="269"/>
      <c r="F97" s="51"/>
    </row>
    <row r="98" spans="1:7" s="261" customFormat="1" ht="12.75" customHeight="1" x14ac:dyDescent="0.2">
      <c r="A98" s="270"/>
      <c r="B98" s="258" t="s">
        <v>363</v>
      </c>
      <c r="C98" s="269" t="s">
        <v>7</v>
      </c>
      <c r="D98" s="261">
        <v>2</v>
      </c>
      <c r="E98" s="261">
        <v>15</v>
      </c>
      <c r="F98" s="51"/>
      <c r="G98" s="271">
        <f>D98*F98</f>
        <v>0</v>
      </c>
    </row>
    <row r="99" spans="1:7" s="261" customFormat="1" ht="57" customHeight="1" x14ac:dyDescent="0.2">
      <c r="A99" s="180" t="s">
        <v>46</v>
      </c>
      <c r="B99" s="258" t="s">
        <v>367</v>
      </c>
      <c r="C99" s="269"/>
      <c r="F99" s="51"/>
    </row>
    <row r="100" spans="1:7" s="261" customFormat="1" ht="15" customHeight="1" x14ac:dyDescent="0.2">
      <c r="A100" s="270"/>
      <c r="B100" s="258" t="s">
        <v>368</v>
      </c>
      <c r="C100" s="269" t="s">
        <v>7</v>
      </c>
      <c r="D100" s="261">
        <v>2</v>
      </c>
      <c r="E100" s="261">
        <v>130</v>
      </c>
      <c r="F100" s="51"/>
      <c r="G100" s="271">
        <f>D100*F100</f>
        <v>0</v>
      </c>
    </row>
    <row r="101" spans="1:7" s="196" customFormat="1" ht="42.95" customHeight="1" x14ac:dyDescent="0.2">
      <c r="A101" s="160" t="s">
        <v>3</v>
      </c>
      <c r="B101" s="194" t="s">
        <v>329</v>
      </c>
      <c r="C101" s="196">
        <v>15</v>
      </c>
      <c r="E101" s="272"/>
      <c r="F101" s="43"/>
    </row>
    <row r="102" spans="1:7" s="196" customFormat="1" ht="14.25" x14ac:dyDescent="0.2">
      <c r="A102" s="189"/>
      <c r="C102" s="272"/>
      <c r="E102" s="272"/>
    </row>
    <row r="103" spans="1:7" s="196" customFormat="1" ht="14.25" x14ac:dyDescent="0.2">
      <c r="A103" s="183"/>
      <c r="B103" s="198"/>
      <c r="C103" s="272" t="s">
        <v>6</v>
      </c>
      <c r="D103" s="196">
        <v>1</v>
      </c>
      <c r="E103" s="268"/>
      <c r="F103" s="273">
        <v>0.05</v>
      </c>
      <c r="G103" s="274">
        <f>0.05*SUM(G85:G100)</f>
        <v>0</v>
      </c>
    </row>
    <row r="104" spans="1:7" x14ac:dyDescent="0.25">
      <c r="A104" s="143"/>
      <c r="B104" s="143"/>
      <c r="C104" s="143"/>
      <c r="D104" s="143"/>
      <c r="E104" s="143"/>
      <c r="F104" s="144" t="s">
        <v>101</v>
      </c>
      <c r="G104" s="145">
        <f>SUM(G91:G103)</f>
        <v>0</v>
      </c>
    </row>
    <row r="105" spans="1:7" s="131" customFormat="1" ht="18" customHeight="1" x14ac:dyDescent="0.25">
      <c r="A105" s="129" t="s">
        <v>51</v>
      </c>
      <c r="B105" s="130" t="s">
        <v>152</v>
      </c>
      <c r="C105" s="130"/>
      <c r="D105" s="130"/>
      <c r="E105" s="130"/>
      <c r="F105" s="130"/>
      <c r="G105" s="130"/>
    </row>
    <row r="106" spans="1:7" s="135" customFormat="1" ht="20.100000000000001" customHeight="1" x14ac:dyDescent="0.25">
      <c r="A106" s="132"/>
      <c r="B106" s="133" t="s">
        <v>97</v>
      </c>
      <c r="C106" s="133" t="s">
        <v>98</v>
      </c>
      <c r="D106" s="133" t="s">
        <v>99</v>
      </c>
      <c r="E106" s="134"/>
      <c r="F106" s="133" t="s">
        <v>100</v>
      </c>
      <c r="G106" s="133" t="s">
        <v>101</v>
      </c>
    </row>
    <row r="107" spans="1:7" ht="33.950000000000003" customHeight="1" x14ac:dyDescent="0.25">
      <c r="A107" s="136" t="s">
        <v>52</v>
      </c>
      <c r="B107" s="123" t="s">
        <v>204</v>
      </c>
      <c r="C107" s="124" t="s">
        <v>6</v>
      </c>
      <c r="D107" s="125">
        <v>1</v>
      </c>
      <c r="E107" s="126">
        <v>8.5</v>
      </c>
      <c r="F107" s="120"/>
      <c r="G107" s="127">
        <f>D107*F107</f>
        <v>0</v>
      </c>
    </row>
    <row r="108" spans="1:7" ht="28.5" x14ac:dyDescent="0.25">
      <c r="A108" s="136" t="s">
        <v>194</v>
      </c>
      <c r="B108" s="137" t="s">
        <v>156</v>
      </c>
      <c r="C108" s="124"/>
      <c r="D108" s="125"/>
      <c r="E108" s="126"/>
      <c r="F108" s="120"/>
      <c r="G108" s="127"/>
    </row>
    <row r="109" spans="1:7" x14ac:dyDescent="0.25">
      <c r="A109" s="136"/>
      <c r="B109" s="137" t="s">
        <v>157</v>
      </c>
      <c r="C109" s="124" t="s">
        <v>60</v>
      </c>
      <c r="D109" s="125">
        <v>250</v>
      </c>
      <c r="E109" s="126">
        <v>1.8</v>
      </c>
      <c r="F109" s="120"/>
      <c r="G109" s="127">
        <f t="shared" ref="G109:G126" si="10">D109*F109</f>
        <v>0</v>
      </c>
    </row>
    <row r="110" spans="1:7" x14ac:dyDescent="0.25">
      <c r="A110" s="136"/>
      <c r="B110" s="137" t="s">
        <v>158</v>
      </c>
      <c r="C110" s="124" t="s">
        <v>60</v>
      </c>
      <c r="D110" s="125">
        <v>150</v>
      </c>
      <c r="E110" s="126">
        <v>1.8</v>
      </c>
      <c r="F110" s="120"/>
      <c r="G110" s="127">
        <f t="shared" si="10"/>
        <v>0</v>
      </c>
    </row>
    <row r="111" spans="1:7" x14ac:dyDescent="0.25">
      <c r="A111" s="136"/>
      <c r="B111" s="137" t="s">
        <v>159</v>
      </c>
      <c r="C111" s="124" t="s">
        <v>60</v>
      </c>
      <c r="D111" s="125">
        <v>50</v>
      </c>
      <c r="E111" s="126">
        <v>1.8</v>
      </c>
      <c r="F111" s="120"/>
      <c r="G111" s="127">
        <f>D111*F111</f>
        <v>0</v>
      </c>
    </row>
    <row r="112" spans="1:7" ht="15.95" customHeight="1" x14ac:dyDescent="0.25">
      <c r="A112" s="136"/>
      <c r="B112" s="137" t="s">
        <v>160</v>
      </c>
      <c r="C112" s="124" t="s">
        <v>60</v>
      </c>
      <c r="D112" s="125">
        <v>50</v>
      </c>
      <c r="E112" s="126">
        <v>1.8</v>
      </c>
      <c r="F112" s="120"/>
      <c r="G112" s="127">
        <f t="shared" si="10"/>
        <v>0</v>
      </c>
    </row>
    <row r="113" spans="1:7" ht="15.95" customHeight="1" x14ac:dyDescent="0.25">
      <c r="A113" s="136"/>
      <c r="B113" s="137" t="s">
        <v>161</v>
      </c>
      <c r="C113" s="124" t="s">
        <v>60</v>
      </c>
      <c r="D113" s="125">
        <v>50</v>
      </c>
      <c r="E113" s="126">
        <v>1.8</v>
      </c>
      <c r="F113" s="120"/>
      <c r="G113" s="127">
        <f t="shared" si="10"/>
        <v>0</v>
      </c>
    </row>
    <row r="114" spans="1:7" ht="17.100000000000001" customHeight="1" x14ac:dyDescent="0.25">
      <c r="A114" s="136"/>
      <c r="B114" s="137" t="s">
        <v>162</v>
      </c>
      <c r="C114" s="124" t="s">
        <v>60</v>
      </c>
      <c r="D114" s="125">
        <v>50</v>
      </c>
      <c r="E114" s="126">
        <v>1.8</v>
      </c>
      <c r="F114" s="120"/>
      <c r="G114" s="127">
        <f t="shared" si="10"/>
        <v>0</v>
      </c>
    </row>
    <row r="115" spans="1:7" ht="15" customHeight="1" x14ac:dyDescent="0.25">
      <c r="A115" s="136"/>
      <c r="B115" s="137" t="s">
        <v>163</v>
      </c>
      <c r="C115" s="124" t="s">
        <v>60</v>
      </c>
      <c r="D115" s="125">
        <v>30</v>
      </c>
      <c r="E115" s="126">
        <v>1.8</v>
      </c>
      <c r="F115" s="120"/>
      <c r="G115" s="127">
        <f t="shared" ref="G115" si="11">D115*F115</f>
        <v>0</v>
      </c>
    </row>
    <row r="116" spans="1:7" ht="28.5" x14ac:dyDescent="0.25">
      <c r="A116" s="136" t="s">
        <v>196</v>
      </c>
      <c r="B116" s="137" t="s">
        <v>166</v>
      </c>
      <c r="C116" s="124"/>
      <c r="D116" s="125"/>
      <c r="E116" s="126"/>
      <c r="F116" s="120"/>
      <c r="G116" s="127"/>
    </row>
    <row r="117" spans="1:7" x14ac:dyDescent="0.25">
      <c r="A117" s="136"/>
      <c r="B117" s="137" t="s">
        <v>168</v>
      </c>
      <c r="C117" s="124" t="s">
        <v>7</v>
      </c>
      <c r="D117" s="125">
        <v>12</v>
      </c>
      <c r="E117" s="126">
        <v>1.8</v>
      </c>
      <c r="F117" s="120"/>
      <c r="G117" s="127">
        <f t="shared" ref="G117:G122" si="12">D117*F117</f>
        <v>0</v>
      </c>
    </row>
    <row r="118" spans="1:7" x14ac:dyDescent="0.25">
      <c r="A118" s="136"/>
      <c r="B118" s="137" t="s">
        <v>169</v>
      </c>
      <c r="C118" s="124" t="s">
        <v>7</v>
      </c>
      <c r="D118" s="125">
        <v>3</v>
      </c>
      <c r="E118" s="126">
        <v>1.8</v>
      </c>
      <c r="F118" s="120"/>
      <c r="G118" s="127">
        <f t="shared" si="12"/>
        <v>0</v>
      </c>
    </row>
    <row r="119" spans="1:7" ht="15.95" customHeight="1" x14ac:dyDescent="0.25">
      <c r="A119" s="136"/>
      <c r="B119" s="137" t="s">
        <v>170</v>
      </c>
      <c r="C119" s="124" t="s">
        <v>7</v>
      </c>
      <c r="D119" s="125">
        <v>2</v>
      </c>
      <c r="E119" s="126">
        <v>1.8</v>
      </c>
      <c r="F119" s="120"/>
      <c r="G119" s="127">
        <f t="shared" si="12"/>
        <v>0</v>
      </c>
    </row>
    <row r="120" spans="1:7" ht="15.95" customHeight="1" x14ac:dyDescent="0.25">
      <c r="A120" s="136"/>
      <c r="B120" s="137" t="s">
        <v>171</v>
      </c>
      <c r="C120" s="124" t="s">
        <v>7</v>
      </c>
      <c r="D120" s="125">
        <v>1</v>
      </c>
      <c r="E120" s="126">
        <v>1.8</v>
      </c>
      <c r="F120" s="120"/>
      <c r="G120" s="127">
        <f t="shared" si="12"/>
        <v>0</v>
      </c>
    </row>
    <row r="121" spans="1:7" ht="17.100000000000001" customHeight="1" x14ac:dyDescent="0.25">
      <c r="A121" s="136"/>
      <c r="B121" s="137" t="s">
        <v>172</v>
      </c>
      <c r="C121" s="124" t="s">
        <v>7</v>
      </c>
      <c r="D121" s="125">
        <v>20</v>
      </c>
      <c r="E121" s="126">
        <v>1.8</v>
      </c>
      <c r="F121" s="120"/>
      <c r="G121" s="127">
        <f t="shared" si="12"/>
        <v>0</v>
      </c>
    </row>
    <row r="122" spans="1:7" ht="15" customHeight="1" x14ac:dyDescent="0.25">
      <c r="A122" s="136"/>
      <c r="B122" s="137" t="s">
        <v>173</v>
      </c>
      <c r="C122" s="124" t="s">
        <v>7</v>
      </c>
      <c r="D122" s="125">
        <v>5</v>
      </c>
      <c r="E122" s="126">
        <v>1.8</v>
      </c>
      <c r="F122" s="120"/>
      <c r="G122" s="127">
        <f t="shared" si="12"/>
        <v>0</v>
      </c>
    </row>
    <row r="123" spans="1:7" ht="15" customHeight="1" x14ac:dyDescent="0.25">
      <c r="A123" s="136"/>
      <c r="B123" s="137" t="s">
        <v>174</v>
      </c>
      <c r="C123" s="124" t="s">
        <v>7</v>
      </c>
      <c r="D123" s="125">
        <v>5</v>
      </c>
      <c r="E123" s="126">
        <v>1.8</v>
      </c>
      <c r="F123" s="120"/>
      <c r="G123" s="127">
        <f t="shared" ref="G123" si="13">D123*F123</f>
        <v>0</v>
      </c>
    </row>
    <row r="124" spans="1:7" ht="15" customHeight="1" x14ac:dyDescent="0.25">
      <c r="A124" s="136"/>
      <c r="B124" s="137" t="s">
        <v>175</v>
      </c>
      <c r="C124" s="124" t="s">
        <v>7</v>
      </c>
      <c r="D124" s="125">
        <v>5</v>
      </c>
      <c r="E124" s="126">
        <v>1.8</v>
      </c>
      <c r="F124" s="120"/>
      <c r="G124" s="127">
        <f t="shared" ref="G124" si="14">D124*F124</f>
        <v>0</v>
      </c>
    </row>
    <row r="125" spans="1:7" ht="28.5" x14ac:dyDescent="0.25">
      <c r="A125" s="136" t="s">
        <v>197</v>
      </c>
      <c r="B125" s="123" t="s">
        <v>213</v>
      </c>
      <c r="C125" s="124" t="s">
        <v>6</v>
      </c>
      <c r="D125" s="125">
        <v>11</v>
      </c>
      <c r="E125" s="126">
        <v>6.8</v>
      </c>
      <c r="F125" s="120"/>
      <c r="G125" s="127">
        <f t="shared" si="10"/>
        <v>0</v>
      </c>
    </row>
    <row r="126" spans="1:7" ht="28.5" x14ac:dyDescent="0.25">
      <c r="A126" s="138" t="s">
        <v>195</v>
      </c>
      <c r="B126" s="123" t="s">
        <v>222</v>
      </c>
      <c r="C126" s="139" t="s">
        <v>6</v>
      </c>
      <c r="D126" s="140">
        <v>1</v>
      </c>
      <c r="E126" s="141">
        <v>45</v>
      </c>
      <c r="F126" s="121"/>
      <c r="G126" s="142">
        <f t="shared" si="10"/>
        <v>0</v>
      </c>
    </row>
    <row r="127" spans="1:7" x14ac:dyDescent="0.25">
      <c r="A127" s="143"/>
      <c r="B127" s="143"/>
      <c r="C127" s="143"/>
      <c r="D127" s="143"/>
      <c r="E127" s="143"/>
      <c r="F127" s="144" t="s">
        <v>101</v>
      </c>
      <c r="G127" s="145">
        <f>SUM(G107:G126)</f>
        <v>0</v>
      </c>
    </row>
    <row r="128" spans="1:7" s="131" customFormat="1" ht="18" customHeight="1" x14ac:dyDescent="0.25">
      <c r="A128" s="129" t="s">
        <v>53</v>
      </c>
      <c r="B128" s="130" t="s">
        <v>130</v>
      </c>
      <c r="C128" s="130"/>
      <c r="D128" s="130"/>
      <c r="E128" s="130"/>
      <c r="F128" s="130"/>
      <c r="G128" s="130"/>
    </row>
    <row r="129" spans="1:7" s="135" customFormat="1" ht="20.100000000000001" customHeight="1" x14ac:dyDescent="0.25">
      <c r="A129" s="132"/>
      <c r="B129" s="133" t="s">
        <v>97</v>
      </c>
      <c r="C129" s="133" t="s">
        <v>98</v>
      </c>
      <c r="D129" s="133" t="s">
        <v>99</v>
      </c>
      <c r="E129" s="134"/>
      <c r="F129" s="133" t="s">
        <v>100</v>
      </c>
      <c r="G129" s="133" t="s">
        <v>101</v>
      </c>
    </row>
    <row r="130" spans="1:7" ht="30" customHeight="1" x14ac:dyDescent="0.25">
      <c r="A130" s="136" t="s">
        <v>54</v>
      </c>
      <c r="B130" s="123" t="s">
        <v>131</v>
      </c>
      <c r="C130" s="124" t="s">
        <v>6</v>
      </c>
      <c r="D130" s="125">
        <v>1</v>
      </c>
      <c r="E130" s="126">
        <v>8.5</v>
      </c>
      <c r="F130" s="120">
        <v>0</v>
      </c>
      <c r="G130" s="127">
        <f>+D130*F130</f>
        <v>0</v>
      </c>
    </row>
    <row r="131" spans="1:7" ht="28.5" x14ac:dyDescent="0.25">
      <c r="A131" s="138" t="s">
        <v>55</v>
      </c>
      <c r="B131" s="137" t="s">
        <v>223</v>
      </c>
      <c r="C131" s="139" t="s">
        <v>6</v>
      </c>
      <c r="D131" s="140">
        <v>1</v>
      </c>
      <c r="E131" s="141">
        <v>45</v>
      </c>
      <c r="F131" s="121">
        <v>0</v>
      </c>
      <c r="G131" s="142">
        <f>+D131*F131</f>
        <v>0</v>
      </c>
    </row>
    <row r="132" spans="1:7" x14ac:dyDescent="0.25">
      <c r="A132" s="143"/>
      <c r="B132" s="143"/>
      <c r="C132" s="143"/>
      <c r="D132" s="143"/>
      <c r="E132" s="143"/>
      <c r="F132" s="144" t="s">
        <v>101</v>
      </c>
      <c r="G132" s="145">
        <f>SUM(G130:G131)</f>
        <v>0</v>
      </c>
    </row>
    <row r="133" spans="1:7" ht="15.75" thickBot="1" x14ac:dyDescent="0.3">
      <c r="A133" s="153"/>
      <c r="B133" s="153"/>
      <c r="C133" s="153"/>
      <c r="D133" s="153"/>
      <c r="E133" s="153"/>
      <c r="F133" s="144"/>
      <c r="G133" s="145"/>
    </row>
    <row r="134" spans="1:7" ht="15.75" thickBot="1" x14ac:dyDescent="0.3">
      <c r="A134" s="154" t="s">
        <v>180</v>
      </c>
      <c r="B134" s="155"/>
      <c r="C134" s="155"/>
      <c r="D134" s="155"/>
      <c r="E134" s="155"/>
      <c r="F134" s="156" t="s">
        <v>101</v>
      </c>
      <c r="G134" s="157">
        <f>G87+G104+G127+G132</f>
        <v>0</v>
      </c>
    </row>
    <row r="135" spans="1:7" x14ac:dyDescent="0.25">
      <c r="A135" s="153"/>
      <c r="B135" s="153"/>
      <c r="C135" s="153"/>
      <c r="D135" s="153"/>
      <c r="E135" s="153"/>
      <c r="F135" s="144"/>
      <c r="G135" s="145"/>
    </row>
    <row r="136" spans="1:7" ht="15.75" thickBot="1" x14ac:dyDescent="0.3">
      <c r="A136" s="153"/>
      <c r="B136" s="153"/>
      <c r="C136" s="153"/>
      <c r="D136" s="153"/>
      <c r="E136" s="153"/>
      <c r="F136" s="144"/>
      <c r="G136" s="145"/>
    </row>
    <row r="137" spans="1:7" s="203" customFormat="1" x14ac:dyDescent="0.25">
      <c r="A137" s="227" t="s">
        <v>177</v>
      </c>
      <c r="B137" s="228"/>
      <c r="C137" s="228"/>
      <c r="D137" s="228"/>
      <c r="E137" s="228"/>
      <c r="F137" s="229"/>
      <c r="G137" s="230">
        <f>G9+G22+G32+G38+G48+G54+G62+G68+G75+G87+G104+G127+G132</f>
        <v>0</v>
      </c>
    </row>
    <row r="138" spans="1:7" s="203" customFormat="1" ht="15.75" thickBot="1" x14ac:dyDescent="0.3">
      <c r="A138" s="231"/>
      <c r="B138" s="232"/>
      <c r="C138" s="232"/>
      <c r="D138" s="232"/>
      <c r="E138" s="232"/>
      <c r="F138" s="233"/>
      <c r="G138" s="234"/>
    </row>
  </sheetData>
  <sheetProtection algorithmName="SHA-512" hashValue="wq+zWQbYOi4fhPUEAR8yFcQgzY0V+S8pgBHcfAQmnzJ2hMWav8cnAQgm78+OwDAXejHMSMFOA1jhgsa5TP5cUg==" saltValue="Y5CED6Th47+2PWTht6Bmdw==" spinCount="100000" sheet="1" objects="1" scenarios="1"/>
  <mergeCells count="32">
    <mergeCell ref="A138:E138"/>
    <mergeCell ref="B56:G56"/>
    <mergeCell ref="A62:E62"/>
    <mergeCell ref="B4:G4"/>
    <mergeCell ref="A9:E9"/>
    <mergeCell ref="A137:E137"/>
    <mergeCell ref="B34:G34"/>
    <mergeCell ref="A38:E38"/>
    <mergeCell ref="B43:G43"/>
    <mergeCell ref="A48:E48"/>
    <mergeCell ref="B50:G50"/>
    <mergeCell ref="A40:E40"/>
    <mergeCell ref="A77:E77"/>
    <mergeCell ref="A134:E134"/>
    <mergeCell ref="B128:G128"/>
    <mergeCell ref="A132:E132"/>
    <mergeCell ref="A2:G2"/>
    <mergeCell ref="B10:G10"/>
    <mergeCell ref="A22:E22"/>
    <mergeCell ref="B24:G24"/>
    <mergeCell ref="A32:E32"/>
    <mergeCell ref="A127:E127"/>
    <mergeCell ref="B64:G64"/>
    <mergeCell ref="A68:E68"/>
    <mergeCell ref="B70:G70"/>
    <mergeCell ref="A75:E75"/>
    <mergeCell ref="B79:G79"/>
    <mergeCell ref="A54:E54"/>
    <mergeCell ref="A87:E87"/>
    <mergeCell ref="B89:G89"/>
    <mergeCell ref="A104:E104"/>
    <mergeCell ref="B105:G105"/>
  </mergeCells>
  <pageMargins left="0.7" right="0.7" top="0.75" bottom="0.75" header="0.3" footer="0.3"/>
  <pageSetup paperSize="9" scale="9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1AD71-8091-214F-8392-B4387812B974}">
  <dimension ref="A1:G150"/>
  <sheetViews>
    <sheetView view="pageBreakPreview" topLeftCell="A119" zoomScale="95" zoomScaleNormal="100" zoomScaleSheetLayoutView="95" workbookViewId="0">
      <selection activeCell="F6" sqref="F6"/>
    </sheetView>
  </sheetViews>
  <sheetFormatPr defaultColWidth="11.42578125" defaultRowHeight="15" x14ac:dyDescent="0.25"/>
  <cols>
    <col min="1" max="1" width="7" style="65" customWidth="1"/>
    <col min="2" max="2" width="38" style="65" customWidth="1"/>
    <col min="3" max="3" width="11.42578125" style="65"/>
    <col min="4" max="4" width="8.7109375" style="65" customWidth="1"/>
    <col min="5" max="5" width="0" style="65" hidden="1" customWidth="1"/>
    <col min="6" max="6" width="13.7109375" style="65" customWidth="1"/>
    <col min="7" max="7" width="12.28515625" style="65" customWidth="1"/>
    <col min="8" max="16384" width="11.42578125" style="65"/>
  </cols>
  <sheetData>
    <row r="1" spans="1:7" x14ac:dyDescent="0.25">
      <c r="A1" s="122"/>
      <c r="B1" s="123"/>
      <c r="C1" s="124"/>
      <c r="D1" s="125"/>
      <c r="E1" s="126"/>
      <c r="F1" s="125"/>
      <c r="G1" s="127"/>
    </row>
    <row r="2" spans="1:7" x14ac:dyDescent="0.25">
      <c r="A2" s="128" t="s">
        <v>430</v>
      </c>
      <c r="B2" s="128"/>
      <c r="C2" s="128"/>
      <c r="D2" s="128"/>
      <c r="E2" s="128"/>
      <c r="F2" s="128"/>
      <c r="G2" s="128"/>
    </row>
    <row r="3" spans="1:7" x14ac:dyDescent="0.25">
      <c r="A3" s="122"/>
      <c r="B3" s="123"/>
      <c r="C3" s="124"/>
      <c r="D3" s="125"/>
      <c r="E3" s="126"/>
      <c r="F3" s="125"/>
      <c r="G3" s="127"/>
    </row>
    <row r="4" spans="1:7" x14ac:dyDescent="0.25">
      <c r="A4" s="129" t="s">
        <v>122</v>
      </c>
      <c r="B4" s="130" t="s">
        <v>123</v>
      </c>
      <c r="C4" s="130"/>
      <c r="D4" s="130"/>
      <c r="E4" s="130"/>
      <c r="F4" s="130"/>
      <c r="G4" s="130"/>
    </row>
    <row r="5" spans="1:7" ht="18" customHeight="1" x14ac:dyDescent="0.25">
      <c r="A5" s="132"/>
      <c r="B5" s="133" t="s">
        <v>97</v>
      </c>
      <c r="C5" s="133" t="s">
        <v>98</v>
      </c>
      <c r="D5" s="133" t="s">
        <v>99</v>
      </c>
      <c r="E5" s="134"/>
      <c r="F5" s="133" t="s">
        <v>100</v>
      </c>
      <c r="G5" s="133" t="s">
        <v>101</v>
      </c>
    </row>
    <row r="6" spans="1:7" ht="27.75" customHeight="1" x14ac:dyDescent="0.25">
      <c r="A6" s="136" t="s">
        <v>124</v>
      </c>
      <c r="B6" s="123" t="s">
        <v>127</v>
      </c>
      <c r="C6" s="124" t="s">
        <v>6</v>
      </c>
      <c r="D6" s="125">
        <v>1</v>
      </c>
      <c r="E6" s="126">
        <v>8.5</v>
      </c>
      <c r="F6" s="120"/>
      <c r="G6" s="127">
        <f>D6*F6</f>
        <v>0</v>
      </c>
    </row>
    <row r="7" spans="1:7" ht="27" customHeight="1" x14ac:dyDescent="0.25">
      <c r="A7" s="136" t="s">
        <v>125</v>
      </c>
      <c r="B7" s="137" t="s">
        <v>128</v>
      </c>
      <c r="C7" s="124" t="s">
        <v>6</v>
      </c>
      <c r="D7" s="125">
        <v>1</v>
      </c>
      <c r="E7" s="126">
        <v>1.8</v>
      </c>
      <c r="F7" s="120"/>
      <c r="G7" s="127">
        <f>D7*F7</f>
        <v>0</v>
      </c>
    </row>
    <row r="8" spans="1:7" ht="28.5" x14ac:dyDescent="0.25">
      <c r="A8" s="138" t="s">
        <v>126</v>
      </c>
      <c r="B8" s="137" t="s">
        <v>129</v>
      </c>
      <c r="C8" s="139" t="s">
        <v>6</v>
      </c>
      <c r="D8" s="140">
        <v>1</v>
      </c>
      <c r="E8" s="141">
        <v>45</v>
      </c>
      <c r="F8" s="121"/>
      <c r="G8" s="142">
        <f t="shared" ref="G8" si="0">D8*F8</f>
        <v>0</v>
      </c>
    </row>
    <row r="9" spans="1:7" x14ac:dyDescent="0.25">
      <c r="A9" s="143"/>
      <c r="B9" s="143"/>
      <c r="C9" s="143"/>
      <c r="D9" s="143"/>
      <c r="E9" s="143"/>
      <c r="F9" s="144" t="s">
        <v>101</v>
      </c>
      <c r="G9" s="145">
        <f>SUM(G6:G8)</f>
        <v>0</v>
      </c>
    </row>
    <row r="10" spans="1:7" x14ac:dyDescent="0.25">
      <c r="A10" s="129" t="s">
        <v>0</v>
      </c>
      <c r="B10" s="130" t="s">
        <v>56</v>
      </c>
      <c r="C10" s="130"/>
      <c r="D10" s="130"/>
      <c r="E10" s="130"/>
      <c r="F10" s="130"/>
      <c r="G10" s="130"/>
    </row>
    <row r="11" spans="1:7" ht="18" customHeight="1" x14ac:dyDescent="0.25">
      <c r="A11" s="132"/>
      <c r="B11" s="133" t="s">
        <v>97</v>
      </c>
      <c r="C11" s="133" t="s">
        <v>98</v>
      </c>
      <c r="D11" s="133" t="s">
        <v>99</v>
      </c>
      <c r="E11" s="134"/>
      <c r="F11" s="133" t="s">
        <v>100</v>
      </c>
      <c r="G11" s="133" t="s">
        <v>101</v>
      </c>
    </row>
    <row r="12" spans="1:7" ht="57" x14ac:dyDescent="0.25">
      <c r="A12" s="136" t="s">
        <v>28</v>
      </c>
      <c r="B12" s="123" t="s">
        <v>57</v>
      </c>
      <c r="C12" s="124" t="s">
        <v>5</v>
      </c>
      <c r="D12" s="125">
        <v>23</v>
      </c>
      <c r="E12" s="126">
        <v>8.5</v>
      </c>
      <c r="F12" s="120"/>
      <c r="G12" s="127">
        <f>D12*F12</f>
        <v>0</v>
      </c>
    </row>
    <row r="13" spans="1:7" ht="57.75" customHeight="1" x14ac:dyDescent="0.25">
      <c r="A13" s="136" t="s">
        <v>29</v>
      </c>
      <c r="B13" s="137" t="s">
        <v>206</v>
      </c>
      <c r="C13" s="124" t="s">
        <v>5</v>
      </c>
      <c r="D13" s="125">
        <v>52</v>
      </c>
      <c r="E13" s="126">
        <v>1.8</v>
      </c>
      <c r="F13" s="120"/>
      <c r="G13" s="127">
        <f t="shared" ref="G13:G21" si="1">D13*F13</f>
        <v>0</v>
      </c>
    </row>
    <row r="14" spans="1:7" ht="57" customHeight="1" x14ac:dyDescent="0.25">
      <c r="A14" s="136" t="s">
        <v>30</v>
      </c>
      <c r="B14" s="137" t="s">
        <v>145</v>
      </c>
      <c r="C14" s="124" t="s">
        <v>5</v>
      </c>
      <c r="D14" s="125">
        <v>5.5</v>
      </c>
      <c r="E14" s="126">
        <v>1.8</v>
      </c>
      <c r="F14" s="120"/>
      <c r="G14" s="127">
        <f t="shared" si="1"/>
        <v>0</v>
      </c>
    </row>
    <row r="15" spans="1:7" ht="28.5" x14ac:dyDescent="0.25">
      <c r="A15" s="136" t="s">
        <v>31</v>
      </c>
      <c r="B15" s="123" t="s">
        <v>58</v>
      </c>
      <c r="C15" s="124" t="s">
        <v>6</v>
      </c>
      <c r="D15" s="125">
        <v>4</v>
      </c>
      <c r="E15" s="126">
        <v>6.8</v>
      </c>
      <c r="F15" s="120"/>
      <c r="G15" s="127">
        <f t="shared" si="1"/>
        <v>0</v>
      </c>
    </row>
    <row r="16" spans="1:7" ht="42.75" x14ac:dyDescent="0.25">
      <c r="A16" s="136" t="s">
        <v>32</v>
      </c>
      <c r="B16" s="123" t="s">
        <v>59</v>
      </c>
      <c r="C16" s="124" t="s">
        <v>5</v>
      </c>
      <c r="D16" s="125">
        <v>5.5</v>
      </c>
      <c r="E16" s="126">
        <v>136</v>
      </c>
      <c r="F16" s="120"/>
      <c r="G16" s="127">
        <f t="shared" si="1"/>
        <v>0</v>
      </c>
    </row>
    <row r="17" spans="1:7" ht="30.95" customHeight="1" x14ac:dyDescent="0.25">
      <c r="A17" s="136" t="s">
        <v>33</v>
      </c>
      <c r="B17" s="123" t="s">
        <v>435</v>
      </c>
      <c r="C17" s="124" t="s">
        <v>5</v>
      </c>
      <c r="D17" s="125">
        <v>1</v>
      </c>
      <c r="E17" s="126">
        <v>136</v>
      </c>
      <c r="F17" s="120"/>
      <c r="G17" s="127">
        <f t="shared" ref="G17" si="2">D17*F17</f>
        <v>0</v>
      </c>
    </row>
    <row r="18" spans="1:7" ht="28.5" x14ac:dyDescent="0.25">
      <c r="A18" s="136" t="s">
        <v>34</v>
      </c>
      <c r="B18" s="123" t="s">
        <v>151</v>
      </c>
      <c r="C18" s="124" t="s">
        <v>6</v>
      </c>
      <c r="D18" s="125">
        <v>1</v>
      </c>
      <c r="E18" s="126">
        <v>5</v>
      </c>
      <c r="F18" s="120"/>
      <c r="G18" s="127">
        <f t="shared" si="1"/>
        <v>0</v>
      </c>
    </row>
    <row r="19" spans="1:7" ht="28.5" x14ac:dyDescent="0.25">
      <c r="A19" s="136" t="s">
        <v>35</v>
      </c>
      <c r="B19" s="123" t="s">
        <v>153</v>
      </c>
      <c r="C19" s="124" t="s">
        <v>6</v>
      </c>
      <c r="D19" s="125">
        <v>1</v>
      </c>
      <c r="E19" s="126">
        <v>245</v>
      </c>
      <c r="F19" s="120"/>
      <c r="G19" s="127">
        <f t="shared" si="1"/>
        <v>0</v>
      </c>
    </row>
    <row r="20" spans="1:7" ht="28.5" x14ac:dyDescent="0.25">
      <c r="A20" s="136" t="s">
        <v>36</v>
      </c>
      <c r="B20" s="123" t="s">
        <v>61</v>
      </c>
      <c r="C20" s="124" t="s">
        <v>105</v>
      </c>
      <c r="D20" s="125">
        <v>150</v>
      </c>
      <c r="E20" s="126">
        <v>8.5</v>
      </c>
      <c r="F20" s="120"/>
      <c r="G20" s="127">
        <f t="shared" si="1"/>
        <v>0</v>
      </c>
    </row>
    <row r="21" spans="1:7" ht="28.5" x14ac:dyDescent="0.25">
      <c r="A21" s="138" t="s">
        <v>37</v>
      </c>
      <c r="B21" s="147" t="s">
        <v>103</v>
      </c>
      <c r="C21" s="139" t="s">
        <v>105</v>
      </c>
      <c r="D21" s="140">
        <v>50</v>
      </c>
      <c r="E21" s="141">
        <v>45</v>
      </c>
      <c r="F21" s="121"/>
      <c r="G21" s="142">
        <f t="shared" si="1"/>
        <v>0</v>
      </c>
    </row>
    <row r="22" spans="1:7" x14ac:dyDescent="0.25">
      <c r="A22" s="143"/>
      <c r="B22" s="143"/>
      <c r="C22" s="143"/>
      <c r="D22" s="143"/>
      <c r="E22" s="143"/>
      <c r="F22" s="144" t="s">
        <v>101</v>
      </c>
      <c r="G22" s="145">
        <f>SUM(G12:G21)</f>
        <v>0</v>
      </c>
    </row>
    <row r="23" spans="1:7" x14ac:dyDescent="0.25">
      <c r="A23" s="148"/>
      <c r="B23" s="123"/>
      <c r="C23" s="124"/>
      <c r="D23" s="125"/>
      <c r="E23" s="126"/>
      <c r="F23" s="125"/>
      <c r="G23" s="127"/>
    </row>
    <row r="24" spans="1:7" x14ac:dyDescent="0.25">
      <c r="A24" s="129" t="s">
        <v>1</v>
      </c>
      <c r="B24" s="130" t="s">
        <v>102</v>
      </c>
      <c r="C24" s="130"/>
      <c r="D24" s="130"/>
      <c r="E24" s="130"/>
      <c r="F24" s="130"/>
      <c r="G24" s="130"/>
    </row>
    <row r="25" spans="1:7" x14ac:dyDescent="0.25">
      <c r="A25" s="132"/>
      <c r="B25" s="133" t="s">
        <v>97</v>
      </c>
      <c r="C25" s="133" t="s">
        <v>98</v>
      </c>
      <c r="D25" s="133" t="s">
        <v>99</v>
      </c>
      <c r="E25" s="134"/>
      <c r="F25" s="133" t="s">
        <v>100</v>
      </c>
      <c r="G25" s="133" t="s">
        <v>101</v>
      </c>
    </row>
    <row r="26" spans="1:7" ht="45" customHeight="1" x14ac:dyDescent="0.25">
      <c r="A26" s="136" t="s">
        <v>8</v>
      </c>
      <c r="B26" s="123" t="s">
        <v>205</v>
      </c>
      <c r="C26" s="124" t="s">
        <v>5</v>
      </c>
      <c r="D26" s="125">
        <v>23</v>
      </c>
      <c r="E26" s="126">
        <v>8.5</v>
      </c>
      <c r="F26" s="120"/>
      <c r="G26" s="127">
        <f>D26*F26</f>
        <v>0</v>
      </c>
    </row>
    <row r="27" spans="1:7" ht="42.75" x14ac:dyDescent="0.25">
      <c r="A27" s="136" t="s">
        <v>9</v>
      </c>
      <c r="B27" s="137" t="s">
        <v>104</v>
      </c>
      <c r="C27" s="124" t="s">
        <v>105</v>
      </c>
      <c r="D27" s="125">
        <v>210</v>
      </c>
      <c r="E27" s="126">
        <v>1.8</v>
      </c>
      <c r="F27" s="120"/>
      <c r="G27" s="127">
        <f t="shared" ref="G27:G31" si="3">D27*F27</f>
        <v>0</v>
      </c>
    </row>
    <row r="28" spans="1:7" ht="20.100000000000001" customHeight="1" x14ac:dyDescent="0.25">
      <c r="A28" s="136" t="s">
        <v>10</v>
      </c>
      <c r="B28" s="137" t="s">
        <v>106</v>
      </c>
      <c r="C28" s="124" t="s">
        <v>6</v>
      </c>
      <c r="D28" s="125">
        <v>1</v>
      </c>
      <c r="E28" s="126">
        <v>120</v>
      </c>
      <c r="F28" s="120"/>
      <c r="G28" s="127">
        <f t="shared" si="3"/>
        <v>0</v>
      </c>
    </row>
    <row r="29" spans="1:7" ht="28.5" x14ac:dyDescent="0.25">
      <c r="A29" s="136" t="s">
        <v>11</v>
      </c>
      <c r="B29" s="123" t="s">
        <v>107</v>
      </c>
      <c r="C29" s="124" t="s">
        <v>5</v>
      </c>
      <c r="D29" s="125">
        <v>5.5</v>
      </c>
      <c r="E29" s="126">
        <v>6.8</v>
      </c>
      <c r="F29" s="120"/>
      <c r="G29" s="127">
        <f t="shared" si="3"/>
        <v>0</v>
      </c>
    </row>
    <row r="30" spans="1:7" ht="29.1" customHeight="1" x14ac:dyDescent="0.25">
      <c r="A30" s="136" t="s">
        <v>12</v>
      </c>
      <c r="B30" s="137" t="s">
        <v>247</v>
      </c>
      <c r="C30" s="124" t="s">
        <v>5</v>
      </c>
      <c r="D30" s="125">
        <v>2</v>
      </c>
      <c r="E30" s="126">
        <v>1.8</v>
      </c>
      <c r="F30" s="120"/>
      <c r="G30" s="127">
        <f t="shared" si="3"/>
        <v>0</v>
      </c>
    </row>
    <row r="31" spans="1:7" ht="59.1" customHeight="1" x14ac:dyDescent="0.25">
      <c r="A31" s="138" t="s">
        <v>39</v>
      </c>
      <c r="B31" s="137" t="s">
        <v>108</v>
      </c>
      <c r="C31" s="139" t="s">
        <v>5</v>
      </c>
      <c r="D31" s="140">
        <v>5.5</v>
      </c>
      <c r="E31" s="141">
        <v>45</v>
      </c>
      <c r="F31" s="121"/>
      <c r="G31" s="142">
        <f t="shared" si="3"/>
        <v>0</v>
      </c>
    </row>
    <row r="32" spans="1:7" x14ac:dyDescent="0.25">
      <c r="A32" s="143"/>
      <c r="B32" s="143"/>
      <c r="C32" s="143"/>
      <c r="D32" s="143"/>
      <c r="E32" s="143"/>
      <c r="F32" s="144" t="s">
        <v>101</v>
      </c>
      <c r="G32" s="145">
        <f>SUM(G26:G31)</f>
        <v>0</v>
      </c>
    </row>
    <row r="33" spans="1:7" x14ac:dyDescent="0.25">
      <c r="A33" s="149"/>
      <c r="B33" s="150"/>
      <c r="C33" s="124"/>
      <c r="D33" s="125"/>
      <c r="E33" s="126"/>
      <c r="F33" s="125"/>
      <c r="G33" s="127"/>
    </row>
    <row r="34" spans="1:7" x14ac:dyDescent="0.25">
      <c r="A34" s="129" t="s">
        <v>2</v>
      </c>
      <c r="B34" s="277" t="s">
        <v>109</v>
      </c>
      <c r="C34" s="277"/>
      <c r="D34" s="277"/>
      <c r="E34" s="277"/>
      <c r="F34" s="277"/>
      <c r="G34" s="277"/>
    </row>
    <row r="35" spans="1:7" ht="18.75" customHeight="1" x14ac:dyDescent="0.25">
      <c r="A35" s="132"/>
      <c r="B35" s="133" t="s">
        <v>97</v>
      </c>
      <c r="C35" s="133" t="s">
        <v>98</v>
      </c>
      <c r="D35" s="133" t="s">
        <v>99</v>
      </c>
      <c r="E35" s="134"/>
      <c r="F35" s="133" t="s">
        <v>100</v>
      </c>
      <c r="G35" s="133" t="s">
        <v>101</v>
      </c>
    </row>
    <row r="36" spans="1:7" ht="28.5" x14ac:dyDescent="0.25">
      <c r="A36" s="136" t="s">
        <v>41</v>
      </c>
      <c r="B36" s="123" t="s">
        <v>110</v>
      </c>
      <c r="C36" s="124" t="s">
        <v>6</v>
      </c>
      <c r="D36" s="125">
        <v>1</v>
      </c>
      <c r="E36" s="126">
        <v>8.5</v>
      </c>
      <c r="F36" s="120"/>
      <c r="G36" s="127">
        <f>D36*F36</f>
        <v>0</v>
      </c>
    </row>
    <row r="37" spans="1:7" ht="28.5" x14ac:dyDescent="0.25">
      <c r="A37" s="138" t="s">
        <v>42</v>
      </c>
      <c r="B37" s="151" t="s">
        <v>111</v>
      </c>
      <c r="C37" s="139" t="s">
        <v>6</v>
      </c>
      <c r="D37" s="140">
        <v>1</v>
      </c>
      <c r="E37" s="126">
        <v>45</v>
      </c>
      <c r="F37" s="121"/>
      <c r="G37" s="142">
        <f t="shared" ref="G37" si="4">D37*F37</f>
        <v>0</v>
      </c>
    </row>
    <row r="38" spans="1:7" x14ac:dyDescent="0.25">
      <c r="A38" s="152"/>
      <c r="B38" s="152"/>
      <c r="C38" s="152"/>
      <c r="D38" s="152"/>
      <c r="E38" s="152"/>
      <c r="F38" s="144" t="s">
        <v>101</v>
      </c>
      <c r="G38" s="145">
        <f>SUM(G36:G37)</f>
        <v>0</v>
      </c>
    </row>
    <row r="39" spans="1:7" ht="15.75" thickBot="1" x14ac:dyDescent="0.3">
      <c r="A39" s="153"/>
      <c r="B39" s="153"/>
      <c r="C39" s="153"/>
      <c r="D39" s="153"/>
      <c r="E39" s="153"/>
      <c r="F39" s="144"/>
      <c r="G39" s="145"/>
    </row>
    <row r="40" spans="1:7" ht="15.75" thickBot="1" x14ac:dyDescent="0.3">
      <c r="A40" s="154" t="s">
        <v>178</v>
      </c>
      <c r="B40" s="155"/>
      <c r="C40" s="155"/>
      <c r="D40" s="155"/>
      <c r="E40" s="155"/>
      <c r="F40" s="156" t="s">
        <v>101</v>
      </c>
      <c r="G40" s="157">
        <f>G9+G22+G32+G38</f>
        <v>0</v>
      </c>
    </row>
    <row r="41" spans="1:7" x14ac:dyDescent="0.25">
      <c r="A41" s="153"/>
      <c r="B41" s="153"/>
      <c r="C41" s="153"/>
      <c r="D41" s="153"/>
      <c r="E41" s="153"/>
      <c r="F41" s="144"/>
      <c r="G41" s="145"/>
    </row>
    <row r="42" spans="1:7" x14ac:dyDescent="0.25">
      <c r="A42" s="129" t="s">
        <v>43</v>
      </c>
      <c r="B42" s="130" t="s">
        <v>112</v>
      </c>
      <c r="C42" s="130"/>
      <c r="D42" s="130"/>
      <c r="E42" s="130"/>
      <c r="F42" s="130"/>
      <c r="G42" s="130"/>
    </row>
    <row r="43" spans="1:7" ht="18" customHeight="1" x14ac:dyDescent="0.25">
      <c r="A43" s="132"/>
      <c r="B43" s="133" t="s">
        <v>97</v>
      </c>
      <c r="C43" s="133" t="s">
        <v>98</v>
      </c>
      <c r="D43" s="133" t="s">
        <v>99</v>
      </c>
      <c r="E43" s="134"/>
      <c r="F43" s="133" t="s">
        <v>100</v>
      </c>
      <c r="G43" s="133" t="s">
        <v>101</v>
      </c>
    </row>
    <row r="44" spans="1:7" ht="60" customHeight="1" x14ac:dyDescent="0.25">
      <c r="A44" s="136" t="s">
        <v>44</v>
      </c>
      <c r="B44" s="123" t="s">
        <v>281</v>
      </c>
      <c r="C44" s="124" t="s">
        <v>5</v>
      </c>
      <c r="D44" s="125">
        <v>51</v>
      </c>
      <c r="E44" s="126">
        <v>8.5</v>
      </c>
      <c r="F44" s="120"/>
      <c r="G44" s="127">
        <f>D44*F44</f>
        <v>0</v>
      </c>
    </row>
    <row r="45" spans="1:7" ht="42.75" x14ac:dyDescent="0.25">
      <c r="A45" s="136" t="s">
        <v>13</v>
      </c>
      <c r="B45" s="137" t="s">
        <v>113</v>
      </c>
      <c r="C45" s="124" t="s">
        <v>5</v>
      </c>
      <c r="D45" s="125">
        <v>51</v>
      </c>
      <c r="E45" s="126">
        <v>1.8</v>
      </c>
      <c r="F45" s="120"/>
      <c r="G45" s="127">
        <f t="shared" ref="G45:G46" si="5">D45*F45</f>
        <v>0</v>
      </c>
    </row>
    <row r="46" spans="1:7" ht="42.75" x14ac:dyDescent="0.25">
      <c r="A46" s="138" t="s">
        <v>14</v>
      </c>
      <c r="B46" s="137" t="s">
        <v>114</v>
      </c>
      <c r="C46" s="139" t="s">
        <v>60</v>
      </c>
      <c r="D46" s="140">
        <v>85</v>
      </c>
      <c r="E46" s="141">
        <v>45</v>
      </c>
      <c r="F46" s="121"/>
      <c r="G46" s="142">
        <f t="shared" si="5"/>
        <v>0</v>
      </c>
    </row>
    <row r="47" spans="1:7" x14ac:dyDescent="0.25">
      <c r="A47" s="143"/>
      <c r="B47" s="143"/>
      <c r="C47" s="143"/>
      <c r="D47" s="143"/>
      <c r="E47" s="143"/>
      <c r="F47" s="144" t="s">
        <v>101</v>
      </c>
      <c r="G47" s="145">
        <f>SUM(G44:G46)</f>
        <v>0</v>
      </c>
    </row>
    <row r="48" spans="1:7" x14ac:dyDescent="0.25">
      <c r="A48" s="153"/>
      <c r="B48" s="153"/>
      <c r="C48" s="153"/>
      <c r="D48" s="153"/>
      <c r="E48" s="153"/>
      <c r="F48" s="144"/>
      <c r="G48" s="145"/>
    </row>
    <row r="49" spans="1:7" x14ac:dyDescent="0.25">
      <c r="A49" s="129" t="s">
        <v>45</v>
      </c>
      <c r="B49" s="130" t="s">
        <v>115</v>
      </c>
      <c r="C49" s="130"/>
      <c r="D49" s="130"/>
      <c r="E49" s="130"/>
      <c r="F49" s="130"/>
      <c r="G49" s="130"/>
    </row>
    <row r="50" spans="1:7" ht="19.5" customHeight="1" x14ac:dyDescent="0.25">
      <c r="A50" s="132"/>
      <c r="B50" s="133" t="s">
        <v>97</v>
      </c>
      <c r="C50" s="133" t="s">
        <v>98</v>
      </c>
      <c r="D50" s="133" t="s">
        <v>99</v>
      </c>
      <c r="E50" s="134"/>
      <c r="F50" s="133" t="s">
        <v>100</v>
      </c>
      <c r="G50" s="133" t="s">
        <v>101</v>
      </c>
    </row>
    <row r="51" spans="1:7" ht="57" x14ac:dyDescent="0.25">
      <c r="A51" s="136" t="s">
        <v>15</v>
      </c>
      <c r="B51" s="123" t="s">
        <v>116</v>
      </c>
      <c r="C51" s="124" t="s">
        <v>5</v>
      </c>
      <c r="D51" s="125">
        <v>23</v>
      </c>
      <c r="E51" s="126">
        <v>8.5</v>
      </c>
      <c r="F51" s="120"/>
      <c r="G51" s="127">
        <f>D51*F51</f>
        <v>0</v>
      </c>
    </row>
    <row r="52" spans="1:7" ht="57" x14ac:dyDescent="0.25">
      <c r="A52" s="138" t="s">
        <v>16</v>
      </c>
      <c r="B52" s="137" t="s">
        <v>117</v>
      </c>
      <c r="C52" s="139" t="s">
        <v>5</v>
      </c>
      <c r="D52" s="140">
        <v>5.5</v>
      </c>
      <c r="E52" s="141">
        <v>45</v>
      </c>
      <c r="F52" s="121"/>
      <c r="G52" s="142">
        <f t="shared" ref="G52" si="6">D52*F52</f>
        <v>0</v>
      </c>
    </row>
    <row r="53" spans="1:7" x14ac:dyDescent="0.25">
      <c r="A53" s="143"/>
      <c r="B53" s="143"/>
      <c r="C53" s="143"/>
      <c r="D53" s="143"/>
      <c r="E53" s="143"/>
      <c r="F53" s="144" t="s">
        <v>101</v>
      </c>
      <c r="G53" s="145">
        <f>SUM(G51:G52)</f>
        <v>0</v>
      </c>
    </row>
    <row r="54" spans="1:7" x14ac:dyDescent="0.25">
      <c r="A54" s="153"/>
      <c r="B54" s="153"/>
      <c r="C54" s="153"/>
      <c r="D54" s="153"/>
      <c r="E54" s="153"/>
      <c r="F54" s="144"/>
      <c r="G54" s="145"/>
    </row>
    <row r="55" spans="1:7" x14ac:dyDescent="0.25">
      <c r="A55" s="129" t="s">
        <v>46</v>
      </c>
      <c r="B55" s="130" t="s">
        <v>118</v>
      </c>
      <c r="C55" s="130"/>
      <c r="D55" s="130"/>
      <c r="E55" s="130"/>
      <c r="F55" s="130"/>
      <c r="G55" s="130"/>
    </row>
    <row r="56" spans="1:7" ht="19.5" customHeight="1" x14ac:dyDescent="0.25">
      <c r="A56" s="132"/>
      <c r="B56" s="133" t="s">
        <v>97</v>
      </c>
      <c r="C56" s="133" t="s">
        <v>98</v>
      </c>
      <c r="D56" s="133" t="s">
        <v>99</v>
      </c>
      <c r="E56" s="134"/>
      <c r="F56" s="133" t="s">
        <v>100</v>
      </c>
      <c r="G56" s="133" t="s">
        <v>101</v>
      </c>
    </row>
    <row r="57" spans="1:7" ht="28.5" x14ac:dyDescent="0.25">
      <c r="A57" s="136" t="s">
        <v>17</v>
      </c>
      <c r="B57" s="123" t="s">
        <v>120</v>
      </c>
      <c r="C57" s="124" t="s">
        <v>5</v>
      </c>
      <c r="D57" s="125">
        <v>178</v>
      </c>
      <c r="E57" s="126">
        <v>8.5</v>
      </c>
      <c r="F57" s="120"/>
      <c r="G57" s="127">
        <f>D57*F57</f>
        <v>0</v>
      </c>
    </row>
    <row r="58" spans="1:7" ht="42.75" x14ac:dyDescent="0.25">
      <c r="A58" s="136" t="s">
        <v>18</v>
      </c>
      <c r="B58" s="137" t="s">
        <v>119</v>
      </c>
      <c r="C58" s="124" t="s">
        <v>5</v>
      </c>
      <c r="D58" s="125">
        <v>178</v>
      </c>
      <c r="E58" s="126">
        <v>1.8</v>
      </c>
      <c r="F58" s="120"/>
      <c r="G58" s="127">
        <f t="shared" ref="G58:G60" si="7">D58*F58</f>
        <v>0</v>
      </c>
    </row>
    <row r="59" spans="1:7" ht="42.75" x14ac:dyDescent="0.25">
      <c r="A59" s="136" t="s">
        <v>19</v>
      </c>
      <c r="B59" s="137" t="s">
        <v>121</v>
      </c>
      <c r="C59" s="124" t="s">
        <v>5</v>
      </c>
      <c r="D59" s="125">
        <v>178</v>
      </c>
      <c r="E59" s="126">
        <v>1.8</v>
      </c>
      <c r="F59" s="120"/>
      <c r="G59" s="127">
        <f t="shared" si="7"/>
        <v>0</v>
      </c>
    </row>
    <row r="60" spans="1:7" ht="57" x14ac:dyDescent="0.25">
      <c r="A60" s="138" t="s">
        <v>20</v>
      </c>
      <c r="B60" s="137" t="s">
        <v>208</v>
      </c>
      <c r="C60" s="139" t="s">
        <v>6</v>
      </c>
      <c r="D60" s="140">
        <v>1</v>
      </c>
      <c r="E60" s="141">
        <v>45</v>
      </c>
      <c r="F60" s="121"/>
      <c r="G60" s="142">
        <f t="shared" si="7"/>
        <v>0</v>
      </c>
    </row>
    <row r="61" spans="1:7" x14ac:dyDescent="0.25">
      <c r="A61" s="143"/>
      <c r="B61" s="143"/>
      <c r="C61" s="143"/>
      <c r="D61" s="143"/>
      <c r="E61" s="143"/>
      <c r="F61" s="144" t="s">
        <v>101</v>
      </c>
      <c r="G61" s="145">
        <f>SUM(G57:G60)</f>
        <v>0</v>
      </c>
    </row>
    <row r="62" spans="1:7" x14ac:dyDescent="0.25">
      <c r="A62" s="153"/>
      <c r="B62" s="153"/>
      <c r="C62" s="153"/>
      <c r="D62" s="153"/>
      <c r="E62" s="153"/>
      <c r="F62" s="144"/>
      <c r="G62" s="145"/>
    </row>
    <row r="63" spans="1:7" x14ac:dyDescent="0.25">
      <c r="A63" s="129" t="s">
        <v>3</v>
      </c>
      <c r="B63" s="130" t="s">
        <v>132</v>
      </c>
      <c r="C63" s="130"/>
      <c r="D63" s="130"/>
      <c r="E63" s="130"/>
      <c r="F63" s="130"/>
      <c r="G63" s="130"/>
    </row>
    <row r="64" spans="1:7" ht="18.75" customHeight="1" x14ac:dyDescent="0.25">
      <c r="A64" s="132"/>
      <c r="B64" s="133" t="s">
        <v>97</v>
      </c>
      <c r="C64" s="133" t="s">
        <v>98</v>
      </c>
      <c r="D64" s="133" t="s">
        <v>99</v>
      </c>
      <c r="E64" s="134"/>
      <c r="F64" s="133" t="s">
        <v>100</v>
      </c>
      <c r="G64" s="133" t="s">
        <v>101</v>
      </c>
    </row>
    <row r="65" spans="1:7" ht="60" customHeight="1" x14ac:dyDescent="0.25">
      <c r="A65" s="138" t="s">
        <v>21</v>
      </c>
      <c r="B65" s="137" t="s">
        <v>219</v>
      </c>
      <c r="C65" s="139" t="s">
        <v>6</v>
      </c>
      <c r="D65" s="140">
        <v>1</v>
      </c>
      <c r="E65" s="141">
        <v>45</v>
      </c>
      <c r="F65" s="121"/>
      <c r="G65" s="142">
        <f t="shared" ref="G65" si="8">D65*F65</f>
        <v>0</v>
      </c>
    </row>
    <row r="66" spans="1:7" ht="75" customHeight="1" x14ac:dyDescent="0.25">
      <c r="A66" s="138" t="s">
        <v>133</v>
      </c>
      <c r="B66" s="137" t="s">
        <v>201</v>
      </c>
      <c r="C66" s="139" t="s">
        <v>6</v>
      </c>
      <c r="D66" s="140">
        <v>4</v>
      </c>
      <c r="E66" s="141">
        <v>45</v>
      </c>
      <c r="F66" s="121"/>
      <c r="G66" s="142">
        <f t="shared" ref="G66" si="9">D66*F66</f>
        <v>0</v>
      </c>
    </row>
    <row r="67" spans="1:7" x14ac:dyDescent="0.25">
      <c r="A67" s="143"/>
      <c r="B67" s="143"/>
      <c r="C67" s="143"/>
      <c r="D67" s="143"/>
      <c r="E67" s="143"/>
      <c r="F67" s="144" t="s">
        <v>101</v>
      </c>
      <c r="G67" s="145">
        <f>SUM(G65:G66)</f>
        <v>0</v>
      </c>
    </row>
    <row r="68" spans="1:7" x14ac:dyDescent="0.25">
      <c r="A68" s="153"/>
      <c r="B68" s="153"/>
      <c r="C68" s="153"/>
      <c r="D68" s="153"/>
      <c r="E68" s="153"/>
      <c r="F68" s="144"/>
      <c r="G68" s="145"/>
    </row>
    <row r="69" spans="1:7" x14ac:dyDescent="0.25">
      <c r="A69" s="129" t="s">
        <v>47</v>
      </c>
      <c r="B69" s="130" t="s">
        <v>134</v>
      </c>
      <c r="C69" s="130"/>
      <c r="D69" s="130"/>
      <c r="E69" s="130"/>
      <c r="F69" s="130"/>
      <c r="G69" s="130"/>
    </row>
    <row r="70" spans="1:7" ht="19.5" customHeight="1" x14ac:dyDescent="0.25">
      <c r="A70" s="132"/>
      <c r="B70" s="133" t="s">
        <v>97</v>
      </c>
      <c r="C70" s="133" t="s">
        <v>98</v>
      </c>
      <c r="D70" s="133" t="s">
        <v>99</v>
      </c>
      <c r="E70" s="134"/>
      <c r="F70" s="133" t="s">
        <v>100</v>
      </c>
      <c r="G70" s="133" t="s">
        <v>101</v>
      </c>
    </row>
    <row r="71" spans="1:7" ht="56.25" customHeight="1" x14ac:dyDescent="0.25">
      <c r="A71" s="138" t="s">
        <v>48</v>
      </c>
      <c r="B71" s="151" t="s">
        <v>253</v>
      </c>
      <c r="C71" s="139" t="s">
        <v>6</v>
      </c>
      <c r="D71" s="140">
        <v>6</v>
      </c>
      <c r="E71" s="141">
        <v>45</v>
      </c>
      <c r="F71" s="121"/>
      <c r="G71" s="142">
        <f t="shared" ref="G71" si="10">D71*F71</f>
        <v>0</v>
      </c>
    </row>
    <row r="72" spans="1:7" ht="33" customHeight="1" x14ac:dyDescent="0.25">
      <c r="A72" s="138" t="s">
        <v>48</v>
      </c>
      <c r="B72" s="151" t="s">
        <v>254</v>
      </c>
      <c r="C72" s="139" t="s">
        <v>6</v>
      </c>
      <c r="D72" s="140">
        <v>6</v>
      </c>
      <c r="E72" s="141">
        <v>45</v>
      </c>
      <c r="F72" s="121"/>
      <c r="G72" s="142">
        <f t="shared" ref="G72" si="11">D72*F72</f>
        <v>0</v>
      </c>
    </row>
    <row r="73" spans="1:7" x14ac:dyDescent="0.25">
      <c r="A73" s="152"/>
      <c r="B73" s="152"/>
      <c r="C73" s="152"/>
      <c r="D73" s="152"/>
      <c r="E73" s="143"/>
      <c r="F73" s="144" t="s">
        <v>101</v>
      </c>
      <c r="G73" s="145">
        <f>SUM(G71:G72)</f>
        <v>0</v>
      </c>
    </row>
    <row r="74" spans="1:7" ht="15.75" thickBot="1" x14ac:dyDescent="0.3">
      <c r="A74" s="153"/>
      <c r="B74" s="153"/>
      <c r="C74" s="153"/>
      <c r="D74" s="153"/>
      <c r="E74" s="153"/>
      <c r="F74" s="144"/>
      <c r="G74" s="145"/>
    </row>
    <row r="75" spans="1:7" ht="15.75" thickBot="1" x14ac:dyDescent="0.3">
      <c r="A75" s="154" t="s">
        <v>179</v>
      </c>
      <c r="B75" s="155"/>
      <c r="C75" s="155"/>
      <c r="D75" s="155"/>
      <c r="E75" s="155"/>
      <c r="F75" s="156" t="s">
        <v>101</v>
      </c>
      <c r="G75" s="157">
        <f>G47+G53+G61+G67+G73</f>
        <v>0</v>
      </c>
    </row>
    <row r="76" spans="1:7" x14ac:dyDescent="0.25">
      <c r="A76" s="158"/>
      <c r="B76" s="153"/>
      <c r="C76" s="153"/>
      <c r="D76" s="153"/>
      <c r="E76" s="153"/>
      <c r="F76" s="144"/>
      <c r="G76" s="145"/>
    </row>
    <row r="77" spans="1:7" x14ac:dyDescent="0.25">
      <c r="A77" s="129" t="s">
        <v>49</v>
      </c>
      <c r="B77" s="130" t="s">
        <v>135</v>
      </c>
      <c r="C77" s="130"/>
      <c r="D77" s="130"/>
      <c r="E77" s="130"/>
      <c r="F77" s="130"/>
      <c r="G77" s="130"/>
    </row>
    <row r="78" spans="1:7" ht="18.75" customHeight="1" x14ac:dyDescent="0.25">
      <c r="A78" s="132"/>
      <c r="B78" s="133" t="s">
        <v>97</v>
      </c>
      <c r="C78" s="133" t="s">
        <v>98</v>
      </c>
      <c r="D78" s="133" t="s">
        <v>99</v>
      </c>
      <c r="E78" s="134"/>
      <c r="F78" s="133" t="s">
        <v>100</v>
      </c>
      <c r="G78" s="133" t="s">
        <v>101</v>
      </c>
    </row>
    <row r="79" spans="1:7" ht="71.25" customHeight="1" x14ac:dyDescent="0.25">
      <c r="A79" s="136" t="s">
        <v>24</v>
      </c>
      <c r="B79" s="123" t="s">
        <v>154</v>
      </c>
      <c r="C79" s="124" t="s">
        <v>6</v>
      </c>
      <c r="D79" s="125">
        <v>1</v>
      </c>
      <c r="E79" s="126">
        <v>8.5</v>
      </c>
      <c r="F79" s="120"/>
      <c r="G79" s="127">
        <f>D79*F79</f>
        <v>0</v>
      </c>
    </row>
    <row r="80" spans="1:7" ht="57" x14ac:dyDescent="0.25">
      <c r="A80" s="136" t="s">
        <v>25</v>
      </c>
      <c r="B80" s="137" t="s">
        <v>139</v>
      </c>
      <c r="C80" s="124"/>
      <c r="D80" s="125"/>
      <c r="E80" s="126"/>
      <c r="F80" s="120"/>
      <c r="G80" s="127"/>
    </row>
    <row r="81" spans="1:7" ht="30" customHeight="1" x14ac:dyDescent="0.25">
      <c r="A81" s="136"/>
      <c r="B81" s="137" t="s">
        <v>140</v>
      </c>
      <c r="C81" s="124" t="s">
        <v>6</v>
      </c>
      <c r="D81" s="125">
        <v>1</v>
      </c>
      <c r="E81" s="126">
        <v>1.8</v>
      </c>
      <c r="F81" s="120"/>
      <c r="G81" s="127">
        <f t="shared" ref="G81:G88" si="12">D81*F81</f>
        <v>0</v>
      </c>
    </row>
    <row r="82" spans="1:7" ht="85.5" x14ac:dyDescent="0.25">
      <c r="A82" s="136"/>
      <c r="B82" s="137" t="s">
        <v>441</v>
      </c>
      <c r="C82" s="124" t="s">
        <v>6</v>
      </c>
      <c r="D82" s="125">
        <v>1</v>
      </c>
      <c r="E82" s="126">
        <v>1.8</v>
      </c>
      <c r="F82" s="120"/>
      <c r="G82" s="127">
        <f t="shared" si="12"/>
        <v>0</v>
      </c>
    </row>
    <row r="83" spans="1:7" ht="28.5" x14ac:dyDescent="0.25">
      <c r="A83" s="136"/>
      <c r="B83" s="137" t="s">
        <v>141</v>
      </c>
      <c r="C83" s="124" t="s">
        <v>6</v>
      </c>
      <c r="D83" s="125">
        <v>1</v>
      </c>
      <c r="E83" s="126">
        <v>1.8</v>
      </c>
      <c r="F83" s="120"/>
      <c r="G83" s="127">
        <f t="shared" si="12"/>
        <v>0</v>
      </c>
    </row>
    <row r="84" spans="1:7" ht="45.75" customHeight="1" x14ac:dyDescent="0.25">
      <c r="A84" s="136"/>
      <c r="B84" s="137" t="s">
        <v>142</v>
      </c>
      <c r="C84" s="124" t="s">
        <v>6</v>
      </c>
      <c r="D84" s="125">
        <v>1</v>
      </c>
      <c r="E84" s="126">
        <v>1.8</v>
      </c>
      <c r="F84" s="120"/>
      <c r="G84" s="127">
        <f t="shared" si="12"/>
        <v>0</v>
      </c>
    </row>
    <row r="85" spans="1:7" ht="45.95" customHeight="1" x14ac:dyDescent="0.25">
      <c r="A85" s="136"/>
      <c r="B85" s="137" t="s">
        <v>207</v>
      </c>
      <c r="C85" s="124" t="s">
        <v>6</v>
      </c>
      <c r="D85" s="125">
        <v>1</v>
      </c>
      <c r="E85" s="126">
        <v>1.8</v>
      </c>
      <c r="F85" s="120"/>
      <c r="G85" s="127">
        <f t="shared" si="12"/>
        <v>0</v>
      </c>
    </row>
    <row r="86" spans="1:7" ht="71.25" x14ac:dyDescent="0.25">
      <c r="A86" s="136" t="s">
        <v>26</v>
      </c>
      <c r="B86" s="137" t="s">
        <v>439</v>
      </c>
      <c r="C86" s="124" t="s">
        <v>6</v>
      </c>
      <c r="D86" s="125">
        <v>2.9</v>
      </c>
      <c r="E86" s="126">
        <v>120</v>
      </c>
      <c r="F86" s="120"/>
      <c r="G86" s="127">
        <f t="shared" si="12"/>
        <v>0</v>
      </c>
    </row>
    <row r="87" spans="1:7" ht="28.5" x14ac:dyDescent="0.25">
      <c r="A87" s="136" t="s">
        <v>136</v>
      </c>
      <c r="B87" s="123" t="s">
        <v>143</v>
      </c>
      <c r="C87" s="124" t="s">
        <v>6</v>
      </c>
      <c r="D87" s="125">
        <v>30</v>
      </c>
      <c r="E87" s="126">
        <v>6.8</v>
      </c>
      <c r="F87" s="120"/>
      <c r="G87" s="127">
        <f t="shared" si="12"/>
        <v>0</v>
      </c>
    </row>
    <row r="88" spans="1:7" ht="42.75" x14ac:dyDescent="0.25">
      <c r="A88" s="138" t="s">
        <v>137</v>
      </c>
      <c r="B88" s="123" t="s">
        <v>144</v>
      </c>
      <c r="C88" s="139" t="s">
        <v>6</v>
      </c>
      <c r="D88" s="140">
        <v>1</v>
      </c>
      <c r="E88" s="141">
        <v>45</v>
      </c>
      <c r="F88" s="121"/>
      <c r="G88" s="142">
        <f t="shared" si="12"/>
        <v>0</v>
      </c>
    </row>
    <row r="89" spans="1:7" x14ac:dyDescent="0.25">
      <c r="A89" s="143"/>
      <c r="B89" s="143"/>
      <c r="C89" s="143"/>
      <c r="D89" s="143"/>
      <c r="E89" s="143"/>
      <c r="F89" s="144" t="s">
        <v>101</v>
      </c>
      <c r="G89" s="145">
        <f>SUM(G79:G88)</f>
        <v>0</v>
      </c>
    </row>
    <row r="90" spans="1:7" x14ac:dyDescent="0.25">
      <c r="A90" s="153"/>
      <c r="B90" s="153"/>
      <c r="C90" s="153"/>
      <c r="D90" s="153"/>
      <c r="E90" s="153"/>
      <c r="F90" s="144"/>
      <c r="G90" s="145"/>
    </row>
    <row r="91" spans="1:7" x14ac:dyDescent="0.25">
      <c r="A91" s="129" t="s">
        <v>4</v>
      </c>
      <c r="B91" s="130" t="s">
        <v>146</v>
      </c>
      <c r="C91" s="130"/>
      <c r="D91" s="130"/>
      <c r="E91" s="130"/>
      <c r="F91" s="130"/>
      <c r="G91" s="130"/>
    </row>
    <row r="92" spans="1:7" ht="21.75" customHeight="1" x14ac:dyDescent="0.25">
      <c r="A92" s="132"/>
      <c r="B92" s="133" t="s">
        <v>97</v>
      </c>
      <c r="C92" s="133" t="s">
        <v>98</v>
      </c>
      <c r="D92" s="133" t="s">
        <v>99</v>
      </c>
      <c r="E92" s="134"/>
      <c r="F92" s="133" t="s">
        <v>100</v>
      </c>
      <c r="G92" s="133" t="s">
        <v>101</v>
      </c>
    </row>
    <row r="93" spans="1:7" ht="57" customHeight="1" x14ac:dyDescent="0.25">
      <c r="A93" s="136" t="s">
        <v>27</v>
      </c>
      <c r="B93" s="123" t="s">
        <v>267</v>
      </c>
      <c r="C93" s="124" t="s">
        <v>6</v>
      </c>
      <c r="D93" s="125">
        <v>5</v>
      </c>
      <c r="E93" s="126">
        <v>8.5</v>
      </c>
      <c r="F93" s="120"/>
      <c r="G93" s="127">
        <f>D93*F93</f>
        <v>0</v>
      </c>
    </row>
    <row r="94" spans="1:7" ht="45.95" customHeight="1" x14ac:dyDescent="0.25">
      <c r="A94" s="136" t="s">
        <v>147</v>
      </c>
      <c r="B94" s="123" t="s">
        <v>429</v>
      </c>
      <c r="C94" s="124"/>
      <c r="D94" s="125"/>
      <c r="E94" s="126"/>
      <c r="F94" s="120"/>
      <c r="G94" s="127"/>
    </row>
    <row r="95" spans="1:7" x14ac:dyDescent="0.25">
      <c r="A95" s="136"/>
      <c r="B95" s="137" t="s">
        <v>220</v>
      </c>
      <c r="C95" s="124" t="s">
        <v>6</v>
      </c>
      <c r="D95" s="125">
        <v>1</v>
      </c>
      <c r="E95" s="126">
        <v>1.8</v>
      </c>
      <c r="F95" s="120"/>
      <c r="G95" s="127">
        <f t="shared" ref="G95:G97" si="13">D95*F95</f>
        <v>0</v>
      </c>
    </row>
    <row r="96" spans="1:7" ht="28.5" x14ac:dyDescent="0.25">
      <c r="A96" s="136" t="s">
        <v>148</v>
      </c>
      <c r="B96" s="137" t="s">
        <v>226</v>
      </c>
      <c r="C96" s="124" t="s">
        <v>6</v>
      </c>
      <c r="D96" s="125">
        <v>1</v>
      </c>
      <c r="E96" s="126">
        <v>1.8</v>
      </c>
      <c r="F96" s="120"/>
      <c r="G96" s="127">
        <f t="shared" si="13"/>
        <v>0</v>
      </c>
    </row>
    <row r="97" spans="1:7" ht="42" customHeight="1" x14ac:dyDescent="0.25">
      <c r="A97" s="136" t="s">
        <v>149</v>
      </c>
      <c r="B97" s="137" t="s">
        <v>268</v>
      </c>
      <c r="C97" s="124" t="s">
        <v>6</v>
      </c>
      <c r="D97" s="125">
        <v>1</v>
      </c>
      <c r="E97" s="126">
        <v>45</v>
      </c>
      <c r="F97" s="120"/>
      <c r="G97" s="127">
        <f t="shared" si="13"/>
        <v>0</v>
      </c>
    </row>
    <row r="98" spans="1:7" s="243" customFormat="1" ht="72.95" customHeight="1" x14ac:dyDescent="0.25">
      <c r="A98" s="160" t="s">
        <v>4</v>
      </c>
      <c r="B98" s="161" t="s">
        <v>282</v>
      </c>
      <c r="C98" s="162"/>
      <c r="D98" s="163"/>
      <c r="E98" s="164"/>
      <c r="F98" s="46"/>
      <c r="G98" s="165"/>
    </row>
    <row r="99" spans="1:7" s="243" customFormat="1" ht="15.95" customHeight="1" x14ac:dyDescent="0.25">
      <c r="A99" s="167"/>
      <c r="B99" s="161" t="s">
        <v>283</v>
      </c>
      <c r="C99" s="162"/>
      <c r="D99" s="163"/>
      <c r="E99" s="164"/>
      <c r="F99" s="46"/>
      <c r="G99" s="165"/>
    </row>
    <row r="100" spans="1:7" s="243" customFormat="1" ht="30.95" customHeight="1" x14ac:dyDescent="0.25">
      <c r="A100" s="167"/>
      <c r="B100" s="161" t="s">
        <v>284</v>
      </c>
      <c r="C100" s="162"/>
      <c r="D100" s="163"/>
      <c r="E100" s="164"/>
      <c r="F100" s="46"/>
      <c r="G100" s="165"/>
    </row>
    <row r="101" spans="1:7" s="243" customFormat="1" ht="30.95" customHeight="1" x14ac:dyDescent="0.25">
      <c r="A101" s="167"/>
      <c r="B101" s="168" t="s">
        <v>285</v>
      </c>
      <c r="C101" s="162"/>
      <c r="D101" s="163"/>
      <c r="E101" s="164"/>
      <c r="F101" s="46"/>
      <c r="G101" s="165"/>
    </row>
    <row r="102" spans="1:7" s="243" customFormat="1" ht="15.95" customHeight="1" x14ac:dyDescent="0.25">
      <c r="A102" s="167"/>
      <c r="B102" s="161" t="s">
        <v>286</v>
      </c>
      <c r="C102" s="162"/>
      <c r="D102" s="163"/>
      <c r="E102" s="164"/>
      <c r="F102" s="46"/>
      <c r="G102" s="165"/>
    </row>
    <row r="103" spans="1:7" s="243" customFormat="1" ht="15.95" customHeight="1" x14ac:dyDescent="0.25">
      <c r="A103" s="167"/>
      <c r="B103" s="161" t="s">
        <v>287</v>
      </c>
      <c r="C103" s="162"/>
      <c r="D103" s="163"/>
      <c r="E103" s="164"/>
      <c r="F103" s="46"/>
      <c r="G103" s="165"/>
    </row>
    <row r="104" spans="1:7" s="243" customFormat="1" ht="15" customHeight="1" x14ac:dyDescent="0.25">
      <c r="A104" s="167"/>
      <c r="B104" s="161" t="s">
        <v>288</v>
      </c>
      <c r="C104" s="165"/>
      <c r="D104" s="163"/>
      <c r="E104" s="164"/>
      <c r="F104" s="46"/>
      <c r="G104" s="165"/>
    </row>
    <row r="105" spans="1:7" s="243" customFormat="1" ht="17.100000000000001" customHeight="1" x14ac:dyDescent="0.25">
      <c r="A105" s="167"/>
      <c r="B105" s="168" t="s">
        <v>289</v>
      </c>
      <c r="C105" s="164" t="s">
        <v>7</v>
      </c>
      <c r="D105" s="163">
        <v>1</v>
      </c>
      <c r="E105" s="164"/>
      <c r="F105" s="163" t="s">
        <v>292</v>
      </c>
      <c r="G105" s="165"/>
    </row>
    <row r="106" spans="1:7" s="243" customFormat="1" ht="15" customHeight="1" x14ac:dyDescent="0.25">
      <c r="A106" s="160"/>
      <c r="B106" s="170" t="s">
        <v>290</v>
      </c>
      <c r="C106" s="162"/>
      <c r="D106" s="163"/>
      <c r="E106" s="164"/>
      <c r="F106" s="163"/>
      <c r="G106" s="165"/>
    </row>
    <row r="107" spans="1:7" s="243" customFormat="1" ht="15.95" customHeight="1" x14ac:dyDescent="0.25">
      <c r="A107" s="167"/>
      <c r="B107" s="170" t="s">
        <v>291</v>
      </c>
      <c r="C107" s="164" t="s">
        <v>7</v>
      </c>
      <c r="D107" s="163">
        <v>1</v>
      </c>
      <c r="E107" s="164" t="s">
        <v>292</v>
      </c>
      <c r="F107" s="163" t="s">
        <v>292</v>
      </c>
      <c r="G107" s="165"/>
    </row>
    <row r="108" spans="1:7" s="243" customFormat="1" ht="15.75" customHeight="1" x14ac:dyDescent="0.25">
      <c r="A108" s="160"/>
      <c r="B108" s="170" t="s">
        <v>293</v>
      </c>
      <c r="C108" s="162"/>
      <c r="D108" s="163"/>
      <c r="E108" s="164"/>
      <c r="F108" s="46"/>
      <c r="G108" s="165"/>
    </row>
    <row r="109" spans="1:7" s="243" customFormat="1" ht="17.100000000000001" customHeight="1" x14ac:dyDescent="0.25">
      <c r="A109" s="167"/>
      <c r="B109" s="170">
        <v>7719002091</v>
      </c>
      <c r="C109" s="164"/>
      <c r="D109" s="163"/>
      <c r="E109" s="164" t="s">
        <v>292</v>
      </c>
      <c r="F109" s="46"/>
      <c r="G109" s="165"/>
    </row>
    <row r="110" spans="1:7" s="243" customFormat="1" ht="32.1" customHeight="1" x14ac:dyDescent="0.25">
      <c r="A110" s="160"/>
      <c r="B110" s="170" t="s">
        <v>294</v>
      </c>
      <c r="C110" s="162"/>
      <c r="D110" s="163"/>
      <c r="E110" s="164"/>
      <c r="F110" s="46"/>
      <c r="G110" s="165"/>
    </row>
    <row r="111" spans="1:7" s="243" customFormat="1" ht="17.100000000000001" customHeight="1" x14ac:dyDescent="0.25">
      <c r="A111" s="167"/>
      <c r="B111" s="170">
        <v>38112223</v>
      </c>
      <c r="C111" s="164" t="s">
        <v>7</v>
      </c>
      <c r="D111" s="163">
        <v>1</v>
      </c>
      <c r="E111" s="164" t="s">
        <v>292</v>
      </c>
      <c r="F111" s="163" t="s">
        <v>292</v>
      </c>
      <c r="G111" s="165"/>
    </row>
    <row r="112" spans="1:7" s="243" customFormat="1" ht="15.95" customHeight="1" x14ac:dyDescent="0.25">
      <c r="A112" s="167"/>
      <c r="B112" s="170" t="s">
        <v>295</v>
      </c>
      <c r="C112" s="164" t="s">
        <v>7</v>
      </c>
      <c r="D112" s="163">
        <v>1</v>
      </c>
      <c r="E112" s="164">
        <v>2190</v>
      </c>
      <c r="F112" s="52"/>
      <c r="G112" s="276">
        <f>D112*F112</f>
        <v>0</v>
      </c>
    </row>
    <row r="113" spans="1:7" x14ac:dyDescent="0.25">
      <c r="A113" s="201"/>
      <c r="B113" s="201"/>
      <c r="C113" s="201"/>
      <c r="D113" s="201"/>
      <c r="E113" s="201"/>
      <c r="F113" s="144" t="s">
        <v>101</v>
      </c>
      <c r="G113" s="145">
        <f>SUM(G93:G112)</f>
        <v>0</v>
      </c>
    </row>
    <row r="114" spans="1:7" x14ac:dyDescent="0.25">
      <c r="A114" s="153"/>
      <c r="B114" s="153"/>
      <c r="C114" s="153"/>
      <c r="D114" s="153"/>
      <c r="E114" s="153"/>
      <c r="F114" s="144"/>
      <c r="G114" s="145"/>
    </row>
    <row r="115" spans="1:7" x14ac:dyDescent="0.25">
      <c r="A115" s="129" t="s">
        <v>51</v>
      </c>
      <c r="B115" s="130" t="s">
        <v>152</v>
      </c>
      <c r="C115" s="130"/>
      <c r="D115" s="130"/>
      <c r="E115" s="130"/>
      <c r="F115" s="130"/>
      <c r="G115" s="130"/>
    </row>
    <row r="116" spans="1:7" x14ac:dyDescent="0.25">
      <c r="A116" s="132"/>
      <c r="B116" s="133" t="s">
        <v>97</v>
      </c>
      <c r="C116" s="133" t="s">
        <v>98</v>
      </c>
      <c r="D116" s="133" t="s">
        <v>99</v>
      </c>
      <c r="E116" s="134"/>
      <c r="F116" s="133" t="s">
        <v>100</v>
      </c>
      <c r="G116" s="133" t="s">
        <v>101</v>
      </c>
    </row>
    <row r="117" spans="1:7" ht="42.75" x14ac:dyDescent="0.25">
      <c r="A117" s="136" t="s">
        <v>52</v>
      </c>
      <c r="B117" s="123" t="s">
        <v>155</v>
      </c>
      <c r="C117" s="124" t="s">
        <v>6</v>
      </c>
      <c r="D117" s="125">
        <v>1</v>
      </c>
      <c r="E117" s="126">
        <v>8.5</v>
      </c>
      <c r="F117" s="120"/>
      <c r="G117" s="127">
        <f>D117*F117</f>
        <v>0</v>
      </c>
    </row>
    <row r="118" spans="1:7" ht="28.5" x14ac:dyDescent="0.25">
      <c r="A118" s="136" t="s">
        <v>194</v>
      </c>
      <c r="B118" s="137" t="s">
        <v>156</v>
      </c>
      <c r="C118" s="124"/>
      <c r="D118" s="125"/>
      <c r="E118" s="126"/>
      <c r="F118" s="120"/>
      <c r="G118" s="127"/>
    </row>
    <row r="119" spans="1:7" x14ac:dyDescent="0.25">
      <c r="A119" s="136"/>
      <c r="B119" s="137" t="s">
        <v>157</v>
      </c>
      <c r="C119" s="124" t="s">
        <v>60</v>
      </c>
      <c r="D119" s="125">
        <v>150</v>
      </c>
      <c r="E119" s="126">
        <v>1.8</v>
      </c>
      <c r="F119" s="120"/>
      <c r="G119" s="127">
        <f t="shared" ref="G119:G137" si="14">D119*F119</f>
        <v>0</v>
      </c>
    </row>
    <row r="120" spans="1:7" x14ac:dyDescent="0.25">
      <c r="A120" s="136"/>
      <c r="B120" s="137" t="s">
        <v>158</v>
      </c>
      <c r="C120" s="124" t="s">
        <v>60</v>
      </c>
      <c r="D120" s="125">
        <v>250</v>
      </c>
      <c r="E120" s="126">
        <v>1.8</v>
      </c>
      <c r="F120" s="120"/>
      <c r="G120" s="127">
        <f t="shared" si="14"/>
        <v>0</v>
      </c>
    </row>
    <row r="121" spans="1:7" x14ac:dyDescent="0.25">
      <c r="A121" s="136"/>
      <c r="B121" s="137" t="s">
        <v>159</v>
      </c>
      <c r="C121" s="124" t="s">
        <v>60</v>
      </c>
      <c r="D121" s="125">
        <v>50</v>
      </c>
      <c r="E121" s="126">
        <v>1.8</v>
      </c>
      <c r="F121" s="120"/>
      <c r="G121" s="127">
        <f t="shared" si="14"/>
        <v>0</v>
      </c>
    </row>
    <row r="122" spans="1:7" x14ac:dyDescent="0.25">
      <c r="A122" s="136"/>
      <c r="B122" s="137" t="s">
        <v>160</v>
      </c>
      <c r="C122" s="124" t="s">
        <v>60</v>
      </c>
      <c r="D122" s="125">
        <v>50</v>
      </c>
      <c r="E122" s="126">
        <v>1.8</v>
      </c>
      <c r="F122" s="120"/>
      <c r="G122" s="127">
        <f t="shared" si="14"/>
        <v>0</v>
      </c>
    </row>
    <row r="123" spans="1:7" x14ac:dyDescent="0.25">
      <c r="A123" s="136"/>
      <c r="B123" s="137" t="s">
        <v>161</v>
      </c>
      <c r="C123" s="124" t="s">
        <v>60</v>
      </c>
      <c r="D123" s="125">
        <v>50</v>
      </c>
      <c r="E123" s="126">
        <v>1.8</v>
      </c>
      <c r="F123" s="120"/>
      <c r="G123" s="127">
        <f t="shared" si="14"/>
        <v>0</v>
      </c>
    </row>
    <row r="124" spans="1:7" x14ac:dyDescent="0.25">
      <c r="A124" s="136"/>
      <c r="B124" s="137" t="s">
        <v>162</v>
      </c>
      <c r="C124" s="124" t="s">
        <v>60</v>
      </c>
      <c r="D124" s="125">
        <v>50</v>
      </c>
      <c r="E124" s="126">
        <v>1.8</v>
      </c>
      <c r="F124" s="120"/>
      <c r="G124" s="127">
        <f t="shared" si="14"/>
        <v>0</v>
      </c>
    </row>
    <row r="125" spans="1:7" x14ac:dyDescent="0.25">
      <c r="A125" s="136"/>
      <c r="B125" s="137" t="s">
        <v>163</v>
      </c>
      <c r="C125" s="124" t="s">
        <v>60</v>
      </c>
      <c r="D125" s="125">
        <v>50</v>
      </c>
      <c r="E125" s="126">
        <v>1.8</v>
      </c>
      <c r="F125" s="120"/>
      <c r="G125" s="127">
        <f t="shared" si="14"/>
        <v>0</v>
      </c>
    </row>
    <row r="126" spans="1:7" ht="28.5" x14ac:dyDescent="0.25">
      <c r="A126" s="136" t="s">
        <v>196</v>
      </c>
      <c r="B126" s="137" t="s">
        <v>166</v>
      </c>
      <c r="C126" s="124"/>
      <c r="D126" s="125"/>
      <c r="E126" s="126"/>
      <c r="F126" s="120"/>
      <c r="G126" s="127"/>
    </row>
    <row r="127" spans="1:7" x14ac:dyDescent="0.25">
      <c r="A127" s="136"/>
      <c r="B127" s="137" t="s">
        <v>255</v>
      </c>
      <c r="C127" s="124" t="s">
        <v>7</v>
      </c>
      <c r="D127" s="125">
        <v>1</v>
      </c>
      <c r="E127" s="126">
        <v>1.8</v>
      </c>
      <c r="F127" s="120"/>
      <c r="G127" s="127">
        <f t="shared" ref="G127:G135" si="15">D127*F127</f>
        <v>0</v>
      </c>
    </row>
    <row r="128" spans="1:7" x14ac:dyDescent="0.25">
      <c r="A128" s="136"/>
      <c r="B128" s="137" t="s">
        <v>168</v>
      </c>
      <c r="C128" s="124" t="s">
        <v>7</v>
      </c>
      <c r="D128" s="125">
        <v>8</v>
      </c>
      <c r="E128" s="126">
        <v>1.8</v>
      </c>
      <c r="F128" s="120"/>
      <c r="G128" s="127">
        <f t="shared" si="15"/>
        <v>0</v>
      </c>
    </row>
    <row r="129" spans="1:7" x14ac:dyDescent="0.25">
      <c r="A129" s="136"/>
      <c r="B129" s="137" t="s">
        <v>169</v>
      </c>
      <c r="C129" s="124" t="s">
        <v>7</v>
      </c>
      <c r="D129" s="125">
        <v>2</v>
      </c>
      <c r="E129" s="126">
        <v>1.8</v>
      </c>
      <c r="F129" s="120"/>
      <c r="G129" s="127">
        <f t="shared" si="15"/>
        <v>0</v>
      </c>
    </row>
    <row r="130" spans="1:7" x14ac:dyDescent="0.25">
      <c r="A130" s="136"/>
      <c r="B130" s="137" t="s">
        <v>170</v>
      </c>
      <c r="C130" s="124" t="s">
        <v>7</v>
      </c>
      <c r="D130" s="125">
        <v>2</v>
      </c>
      <c r="E130" s="126">
        <v>1.8</v>
      </c>
      <c r="F130" s="120"/>
      <c r="G130" s="127">
        <f t="shared" si="15"/>
        <v>0</v>
      </c>
    </row>
    <row r="131" spans="1:7" x14ac:dyDescent="0.25">
      <c r="A131" s="136"/>
      <c r="B131" s="137" t="s">
        <v>171</v>
      </c>
      <c r="C131" s="124" t="s">
        <v>7</v>
      </c>
      <c r="D131" s="125">
        <v>1</v>
      </c>
      <c r="E131" s="126">
        <v>1.8</v>
      </c>
      <c r="F131" s="120"/>
      <c r="G131" s="127">
        <f t="shared" si="15"/>
        <v>0</v>
      </c>
    </row>
    <row r="132" spans="1:7" x14ac:dyDescent="0.25">
      <c r="A132" s="136"/>
      <c r="B132" s="137" t="s">
        <v>172</v>
      </c>
      <c r="C132" s="124" t="s">
        <v>7</v>
      </c>
      <c r="D132" s="125">
        <v>20</v>
      </c>
      <c r="E132" s="126">
        <v>1.8</v>
      </c>
      <c r="F132" s="120"/>
      <c r="G132" s="127">
        <f t="shared" si="15"/>
        <v>0</v>
      </c>
    </row>
    <row r="133" spans="1:7" x14ac:dyDescent="0.25">
      <c r="A133" s="136"/>
      <c r="B133" s="137" t="s">
        <v>173</v>
      </c>
      <c r="C133" s="124" t="s">
        <v>7</v>
      </c>
      <c r="D133" s="125">
        <v>5</v>
      </c>
      <c r="E133" s="126">
        <v>1.8</v>
      </c>
      <c r="F133" s="120"/>
      <c r="G133" s="127">
        <f t="shared" si="15"/>
        <v>0</v>
      </c>
    </row>
    <row r="134" spans="1:7" x14ac:dyDescent="0.25">
      <c r="A134" s="136"/>
      <c r="B134" s="137" t="s">
        <v>174</v>
      </c>
      <c r="C134" s="124" t="s">
        <v>7</v>
      </c>
      <c r="D134" s="125">
        <v>5</v>
      </c>
      <c r="E134" s="126">
        <v>1.8</v>
      </c>
      <c r="F134" s="120"/>
      <c r="G134" s="127">
        <f t="shared" si="15"/>
        <v>0</v>
      </c>
    </row>
    <row r="135" spans="1:7" x14ac:dyDescent="0.25">
      <c r="A135" s="136"/>
      <c r="B135" s="137" t="s">
        <v>175</v>
      </c>
      <c r="C135" s="124" t="s">
        <v>7</v>
      </c>
      <c r="D135" s="125">
        <v>5</v>
      </c>
      <c r="E135" s="126">
        <v>1.8</v>
      </c>
      <c r="F135" s="120"/>
      <c r="G135" s="127">
        <f t="shared" si="15"/>
        <v>0</v>
      </c>
    </row>
    <row r="136" spans="1:7" ht="28.5" x14ac:dyDescent="0.25">
      <c r="A136" s="136" t="s">
        <v>197</v>
      </c>
      <c r="B136" s="123" t="s">
        <v>165</v>
      </c>
      <c r="C136" s="124" t="s">
        <v>6</v>
      </c>
      <c r="D136" s="125">
        <v>7</v>
      </c>
      <c r="E136" s="126">
        <v>6.8</v>
      </c>
      <c r="F136" s="120"/>
      <c r="G136" s="127">
        <f t="shared" si="14"/>
        <v>0</v>
      </c>
    </row>
    <row r="137" spans="1:7" ht="28.5" x14ac:dyDescent="0.25">
      <c r="A137" s="138" t="s">
        <v>195</v>
      </c>
      <c r="B137" s="123" t="s">
        <v>164</v>
      </c>
      <c r="C137" s="139" t="s">
        <v>6</v>
      </c>
      <c r="D137" s="140">
        <v>1</v>
      </c>
      <c r="E137" s="141">
        <v>45</v>
      </c>
      <c r="F137" s="121"/>
      <c r="G137" s="142">
        <f t="shared" si="14"/>
        <v>0</v>
      </c>
    </row>
    <row r="138" spans="1:7" x14ac:dyDescent="0.25">
      <c r="A138" s="143"/>
      <c r="B138" s="143"/>
      <c r="C138" s="143"/>
      <c r="D138" s="143"/>
      <c r="E138" s="143"/>
      <c r="F138" s="144" t="s">
        <v>101</v>
      </c>
      <c r="G138" s="145">
        <f>SUM(G117:G137)</f>
        <v>0</v>
      </c>
    </row>
    <row r="139" spans="1:7" x14ac:dyDescent="0.25">
      <c r="A139" s="129" t="s">
        <v>53</v>
      </c>
      <c r="B139" s="130" t="s">
        <v>130</v>
      </c>
      <c r="C139" s="130"/>
      <c r="D139" s="130"/>
      <c r="E139" s="130"/>
      <c r="F139" s="130"/>
      <c r="G139" s="130"/>
    </row>
    <row r="140" spans="1:7" ht="21" customHeight="1" x14ac:dyDescent="0.25">
      <c r="A140" s="132"/>
      <c r="B140" s="133" t="s">
        <v>97</v>
      </c>
      <c r="C140" s="133" t="s">
        <v>98</v>
      </c>
      <c r="D140" s="133" t="s">
        <v>99</v>
      </c>
      <c r="E140" s="134"/>
      <c r="F140" s="133" t="s">
        <v>100</v>
      </c>
      <c r="G140" s="133" t="s">
        <v>101</v>
      </c>
    </row>
    <row r="141" spans="1:7" ht="28.5" x14ac:dyDescent="0.25">
      <c r="A141" s="136" t="s">
        <v>54</v>
      </c>
      <c r="B141" s="123" t="s">
        <v>131</v>
      </c>
      <c r="C141" s="124" t="s">
        <v>6</v>
      </c>
      <c r="D141" s="125">
        <v>1</v>
      </c>
      <c r="E141" s="126">
        <v>8.5</v>
      </c>
      <c r="F141" s="120"/>
      <c r="G141" s="127">
        <f>+D141*F141</f>
        <v>0</v>
      </c>
    </row>
    <row r="142" spans="1:7" ht="28.5" x14ac:dyDescent="0.25">
      <c r="A142" s="138" t="s">
        <v>55</v>
      </c>
      <c r="B142" s="137" t="s">
        <v>176</v>
      </c>
      <c r="C142" s="139" t="s">
        <v>6</v>
      </c>
      <c r="D142" s="140">
        <v>1</v>
      </c>
      <c r="E142" s="141">
        <v>45</v>
      </c>
      <c r="F142" s="121"/>
      <c r="G142" s="142">
        <f>+D142*F142</f>
        <v>0</v>
      </c>
    </row>
    <row r="143" spans="1:7" x14ac:dyDescent="0.25">
      <c r="A143" s="143"/>
      <c r="B143" s="143"/>
      <c r="C143" s="143"/>
      <c r="D143" s="143"/>
      <c r="E143" s="143"/>
      <c r="F143" s="144" t="s">
        <v>101</v>
      </c>
      <c r="G143" s="145">
        <f>SUM(G141:G142)</f>
        <v>0</v>
      </c>
    </row>
    <row r="144" spans="1:7" ht="15.75" thickBot="1" x14ac:dyDescent="0.3">
      <c r="A144" s="153"/>
      <c r="B144" s="153"/>
      <c r="C144" s="153"/>
      <c r="D144" s="153"/>
      <c r="E144" s="153"/>
      <c r="F144" s="144"/>
      <c r="G144" s="145"/>
    </row>
    <row r="145" spans="1:7" ht="15.75" thickBot="1" x14ac:dyDescent="0.3">
      <c r="A145" s="154" t="s">
        <v>180</v>
      </c>
      <c r="B145" s="155"/>
      <c r="C145" s="155"/>
      <c r="D145" s="155"/>
      <c r="E145" s="155"/>
      <c r="F145" s="156" t="s">
        <v>101</v>
      </c>
      <c r="G145" s="157">
        <f>G89+G113+G138+G143</f>
        <v>0</v>
      </c>
    </row>
    <row r="146" spans="1:7" x14ac:dyDescent="0.25">
      <c r="A146" s="153"/>
      <c r="B146" s="153"/>
      <c r="C146" s="153"/>
      <c r="D146" s="153"/>
      <c r="E146" s="153"/>
      <c r="F146" s="144"/>
      <c r="G146" s="145"/>
    </row>
    <row r="147" spans="1:7" ht="15.75" thickBot="1" x14ac:dyDescent="0.3">
      <c r="A147" s="122"/>
      <c r="B147" s="123"/>
      <c r="C147" s="124"/>
      <c r="D147" s="125"/>
      <c r="E147" s="126"/>
      <c r="F147" s="125"/>
      <c r="G147" s="127"/>
    </row>
    <row r="148" spans="1:7" x14ac:dyDescent="0.25">
      <c r="A148" s="227" t="s">
        <v>177</v>
      </c>
      <c r="B148" s="228"/>
      <c r="C148" s="228"/>
      <c r="D148" s="228"/>
      <c r="E148" s="228"/>
      <c r="F148" s="229"/>
      <c r="G148" s="230">
        <f>G9+G22+G32+G38+G47+G53+G61+G67+G73+G89+G113+G138+G143</f>
        <v>0</v>
      </c>
    </row>
    <row r="149" spans="1:7" ht="15.75" thickBot="1" x14ac:dyDescent="0.3">
      <c r="A149" s="231"/>
      <c r="B149" s="232"/>
      <c r="C149" s="232"/>
      <c r="D149" s="232"/>
      <c r="E149" s="232"/>
      <c r="F149" s="233"/>
      <c r="G149" s="234"/>
    </row>
    <row r="150" spans="1:7" x14ac:dyDescent="0.25">
      <c r="A150" s="235"/>
      <c r="B150" s="236"/>
      <c r="C150" s="237"/>
      <c r="D150" s="238"/>
      <c r="E150" s="239"/>
      <c r="F150" s="238"/>
      <c r="G150" s="240"/>
    </row>
  </sheetData>
  <sheetProtection algorithmName="SHA-512" hashValue="GwNqna7NVAFj8ruDyPsGQXMtUsxd4FS4VyIqgaJSz9c86N76m9bSEvB5lyGj5I/DfpkImL1FPQyePhMWEjKHfw==" saltValue="K8R83n1KwBOAiDnmcsxw+g==" spinCount="100000" sheet="1" objects="1" scenarios="1"/>
  <mergeCells count="32">
    <mergeCell ref="A32:E32"/>
    <mergeCell ref="B34:G34"/>
    <mergeCell ref="A38:E38"/>
    <mergeCell ref="A40:E40"/>
    <mergeCell ref="B24:G24"/>
    <mergeCell ref="A2:G2"/>
    <mergeCell ref="B4:G4"/>
    <mergeCell ref="A9:E9"/>
    <mergeCell ref="B10:G10"/>
    <mergeCell ref="A22:E22"/>
    <mergeCell ref="B42:G42"/>
    <mergeCell ref="A47:E47"/>
    <mergeCell ref="B49:G49"/>
    <mergeCell ref="A53:E53"/>
    <mergeCell ref="A75:E75"/>
    <mergeCell ref="A67:E67"/>
    <mergeCell ref="B69:G69"/>
    <mergeCell ref="A73:E73"/>
    <mergeCell ref="B55:G55"/>
    <mergeCell ref="A61:E61"/>
    <mergeCell ref="B63:G63"/>
    <mergeCell ref="B77:G77"/>
    <mergeCell ref="A148:E148"/>
    <mergeCell ref="A149:E149"/>
    <mergeCell ref="B115:G115"/>
    <mergeCell ref="A138:E138"/>
    <mergeCell ref="B139:G139"/>
    <mergeCell ref="A143:E143"/>
    <mergeCell ref="A145:E145"/>
    <mergeCell ref="B91:G91"/>
    <mergeCell ref="A89:E89"/>
    <mergeCell ref="A113:E11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65B51-A37A-B443-AF3B-6F8DE771DBC4}">
  <dimension ref="A2:AP41"/>
  <sheetViews>
    <sheetView tabSelected="1" zoomScale="150" zoomScaleNormal="150" workbookViewId="0">
      <selection activeCell="I22" sqref="I22"/>
    </sheetView>
  </sheetViews>
  <sheetFormatPr defaultColWidth="11.42578125" defaultRowHeight="15" x14ac:dyDescent="0.25"/>
  <cols>
    <col min="1" max="1" width="7.28515625" style="65" customWidth="1"/>
    <col min="2" max="8" width="11.42578125" style="65"/>
    <col min="9" max="9" width="9.42578125" style="65" customWidth="1"/>
    <col min="10" max="16384" width="11.42578125" style="65"/>
  </cols>
  <sheetData>
    <row r="2" spans="1:42" s="283" customFormat="1" ht="12.75" x14ac:dyDescent="0.25">
      <c r="A2" s="278"/>
      <c r="B2" s="279" t="s">
        <v>198</v>
      </c>
      <c r="C2" s="280"/>
      <c r="D2" s="278"/>
      <c r="E2" s="278"/>
      <c r="F2" s="281"/>
      <c r="G2" s="282"/>
      <c r="H2" s="278"/>
      <c r="I2" s="278"/>
    </row>
    <row r="3" spans="1:42" s="283" customFormat="1" ht="12.75" x14ac:dyDescent="0.25">
      <c r="A3" s="279"/>
      <c r="B3" s="278"/>
      <c r="C3" s="280"/>
      <c r="D3" s="278"/>
      <c r="E3" s="278"/>
      <c r="F3" s="281"/>
      <c r="G3" s="282"/>
      <c r="H3" s="278"/>
      <c r="I3" s="278"/>
    </row>
    <row r="4" spans="1:42" s="292" customFormat="1" ht="12.75" x14ac:dyDescent="0.25">
      <c r="A4" s="284" t="s">
        <v>62</v>
      </c>
      <c r="B4" s="285"/>
      <c r="C4" s="286"/>
      <c r="D4" s="287"/>
      <c r="E4" s="288"/>
      <c r="F4" s="289"/>
      <c r="G4" s="290"/>
      <c r="H4" s="290"/>
      <c r="I4" s="290"/>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row>
    <row r="5" spans="1:42" s="292" customFormat="1" ht="12.75" x14ac:dyDescent="0.25">
      <c r="A5" s="278" t="s">
        <v>63</v>
      </c>
      <c r="B5" s="293" t="s">
        <v>64</v>
      </c>
      <c r="C5" s="286"/>
      <c r="D5" s="287"/>
      <c r="E5" s="288"/>
      <c r="F5" s="289"/>
      <c r="G5" s="290"/>
      <c r="H5" s="290"/>
      <c r="I5" s="290"/>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row>
    <row r="6" spans="1:42" s="292" customFormat="1" ht="12.75" x14ac:dyDescent="0.25">
      <c r="A6" s="294"/>
      <c r="B6" s="293" t="s">
        <v>209</v>
      </c>
      <c r="C6" s="286"/>
      <c r="D6" s="287"/>
      <c r="E6" s="288"/>
      <c r="F6" s="289"/>
      <c r="G6" s="290"/>
      <c r="H6" s="290"/>
      <c r="I6" s="290"/>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c r="AM6" s="291"/>
      <c r="AN6" s="291"/>
      <c r="AO6" s="291"/>
    </row>
    <row r="7" spans="1:42" s="292" customFormat="1" ht="12.75" x14ac:dyDescent="0.25">
      <c r="A7" s="278" t="s">
        <v>63</v>
      </c>
      <c r="B7" s="295" t="s">
        <v>65</v>
      </c>
      <c r="C7" s="296"/>
      <c r="D7" s="294"/>
      <c r="E7" s="288"/>
      <c r="F7" s="289"/>
      <c r="G7" s="290"/>
      <c r="H7" s="290"/>
      <c r="I7" s="290"/>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row>
    <row r="8" spans="1:42" s="292" customFormat="1" ht="12.75" x14ac:dyDescent="0.25">
      <c r="A8" s="278" t="s">
        <v>63</v>
      </c>
      <c r="B8" s="295" t="s">
        <v>66</v>
      </c>
      <c r="C8" s="296"/>
      <c r="D8" s="294"/>
      <c r="E8" s="288"/>
      <c r="F8" s="289"/>
      <c r="G8" s="290"/>
      <c r="H8" s="290"/>
      <c r="I8" s="290"/>
      <c r="J8" s="291"/>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1"/>
      <c r="AL8" s="291"/>
      <c r="AM8" s="291"/>
      <c r="AN8" s="291"/>
      <c r="AO8" s="291"/>
    </row>
    <row r="9" spans="1:42" s="299" customFormat="1" ht="12.75" x14ac:dyDescent="0.25">
      <c r="A9" s="278" t="s">
        <v>63</v>
      </c>
      <c r="B9" s="295" t="s">
        <v>91</v>
      </c>
      <c r="C9" s="288"/>
      <c r="D9" s="288"/>
      <c r="E9" s="288"/>
      <c r="F9" s="281"/>
      <c r="G9" s="297"/>
      <c r="H9" s="297"/>
      <c r="I9" s="297"/>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row>
    <row r="10" spans="1:42" s="299" customFormat="1" ht="12.75" x14ac:dyDescent="0.25">
      <c r="A10" s="294" t="s">
        <v>63</v>
      </c>
      <c r="B10" s="295" t="s">
        <v>92</v>
      </c>
      <c r="C10" s="288"/>
      <c r="D10" s="288"/>
      <c r="E10" s="288"/>
      <c r="F10" s="281"/>
      <c r="G10" s="297"/>
      <c r="H10" s="297"/>
      <c r="I10" s="297"/>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row>
    <row r="11" spans="1:42" s="304" customFormat="1" ht="12.75" x14ac:dyDescent="0.25">
      <c r="A11" s="278" t="s">
        <v>63</v>
      </c>
      <c r="B11" s="295" t="s">
        <v>93</v>
      </c>
      <c r="C11" s="300"/>
      <c r="D11" s="295"/>
      <c r="E11" s="295"/>
      <c r="F11" s="301"/>
      <c r="G11" s="297"/>
      <c r="H11" s="302"/>
      <c r="I11" s="302"/>
      <c r="J11" s="303"/>
      <c r="K11" s="303"/>
      <c r="L11" s="303"/>
      <c r="M11" s="303"/>
      <c r="N11" s="303"/>
      <c r="O11" s="303"/>
      <c r="P11" s="303"/>
      <c r="Q11" s="303"/>
      <c r="R11" s="303"/>
      <c r="S11" s="303"/>
      <c r="T11" s="303"/>
      <c r="U11" s="303"/>
      <c r="V11" s="303"/>
      <c r="W11" s="303"/>
      <c r="X11" s="303"/>
      <c r="Y11" s="303"/>
      <c r="Z11" s="303"/>
      <c r="AA11" s="303"/>
      <c r="AB11" s="303"/>
      <c r="AC11" s="303"/>
      <c r="AD11" s="303"/>
      <c r="AE11" s="303"/>
      <c r="AF11" s="303"/>
      <c r="AG11" s="303"/>
      <c r="AH11" s="303"/>
      <c r="AI11" s="303"/>
      <c r="AJ11" s="303"/>
      <c r="AK11" s="303"/>
      <c r="AL11" s="303"/>
      <c r="AM11" s="303"/>
      <c r="AN11" s="303"/>
      <c r="AO11" s="303"/>
      <c r="AP11" s="303"/>
    </row>
    <row r="12" spans="1:42" s="304" customFormat="1" ht="12.75" x14ac:dyDescent="0.25">
      <c r="A12" s="278" t="s">
        <v>63</v>
      </c>
      <c r="B12" s="295" t="s">
        <v>94</v>
      </c>
      <c r="C12" s="300"/>
      <c r="D12" s="295"/>
      <c r="E12" s="295"/>
      <c r="F12" s="301"/>
      <c r="G12" s="297"/>
      <c r="H12" s="302"/>
      <c r="I12" s="302"/>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row>
    <row r="13" spans="1:42" s="304" customFormat="1" ht="12.75" x14ac:dyDescent="0.25">
      <c r="A13" s="278" t="s">
        <v>63</v>
      </c>
      <c r="B13" s="295" t="s">
        <v>95</v>
      </c>
      <c r="C13" s="300"/>
      <c r="D13" s="295"/>
      <c r="E13" s="295"/>
      <c r="F13" s="301"/>
      <c r="G13" s="297"/>
      <c r="H13" s="302"/>
      <c r="I13" s="302"/>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c r="AP13" s="303"/>
    </row>
    <row r="14" spans="1:42" s="304" customFormat="1" ht="12.75" x14ac:dyDescent="0.25">
      <c r="A14" s="295"/>
      <c r="B14" s="295" t="s">
        <v>96</v>
      </c>
      <c r="C14" s="300"/>
      <c r="D14" s="295"/>
      <c r="E14" s="295"/>
      <c r="F14" s="301"/>
      <c r="G14" s="297"/>
      <c r="H14" s="302"/>
      <c r="I14" s="302"/>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row>
    <row r="15" spans="1:42" s="292" customFormat="1" ht="12.75" x14ac:dyDescent="0.25">
      <c r="A15" s="278"/>
      <c r="B15" s="295"/>
      <c r="C15" s="296"/>
      <c r="D15" s="294"/>
      <c r="E15" s="288"/>
      <c r="F15" s="289"/>
      <c r="G15" s="290"/>
      <c r="H15" s="290"/>
      <c r="I15" s="290"/>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row>
    <row r="16" spans="1:42" s="283" customFormat="1" ht="12.75" x14ac:dyDescent="0.25">
      <c r="A16" s="305" t="s">
        <v>67</v>
      </c>
      <c r="B16" s="294"/>
      <c r="C16" s="280"/>
      <c r="D16" s="278"/>
      <c r="E16" s="278"/>
      <c r="F16" s="281"/>
      <c r="G16" s="282"/>
      <c r="H16" s="278"/>
      <c r="I16" s="278"/>
    </row>
    <row r="17" spans="1:9" s="283" customFormat="1" ht="12.75" x14ac:dyDescent="0.25">
      <c r="A17" s="278" t="s">
        <v>63</v>
      </c>
      <c r="B17" s="293" t="s">
        <v>68</v>
      </c>
      <c r="C17" s="280"/>
      <c r="D17" s="278"/>
      <c r="E17" s="278"/>
      <c r="F17" s="281"/>
      <c r="G17" s="282"/>
      <c r="H17" s="278"/>
      <c r="I17" s="278"/>
    </row>
    <row r="18" spans="1:9" s="283" customFormat="1" ht="12.75" x14ac:dyDescent="0.25">
      <c r="A18" s="278" t="s">
        <v>63</v>
      </c>
      <c r="B18" s="293" t="s">
        <v>69</v>
      </c>
      <c r="C18" s="280"/>
      <c r="D18" s="278"/>
      <c r="E18" s="278"/>
      <c r="F18" s="281"/>
      <c r="G18" s="282"/>
      <c r="H18" s="278"/>
      <c r="I18" s="278"/>
    </row>
    <row r="19" spans="1:9" s="283" customFormat="1" ht="12.75" x14ac:dyDescent="0.25">
      <c r="A19" s="278" t="s">
        <v>63</v>
      </c>
      <c r="B19" s="293" t="s">
        <v>70</v>
      </c>
      <c r="C19" s="280"/>
      <c r="D19" s="278"/>
      <c r="E19" s="278"/>
      <c r="F19" s="281"/>
      <c r="G19" s="282"/>
      <c r="H19" s="278"/>
      <c r="I19" s="278"/>
    </row>
    <row r="20" spans="1:9" s="283" customFormat="1" ht="12.75" x14ac:dyDescent="0.25">
      <c r="A20" s="278" t="s">
        <v>63</v>
      </c>
      <c r="B20" s="293" t="s">
        <v>71</v>
      </c>
      <c r="C20" s="280"/>
      <c r="D20" s="278"/>
      <c r="E20" s="278"/>
      <c r="F20" s="281"/>
      <c r="G20" s="282"/>
      <c r="H20" s="278"/>
      <c r="I20" s="278"/>
    </row>
    <row r="21" spans="1:9" s="283" customFormat="1" ht="12.75" x14ac:dyDescent="0.25">
      <c r="A21" s="278"/>
      <c r="B21" s="293" t="s">
        <v>72</v>
      </c>
      <c r="C21" s="280"/>
      <c r="D21" s="278"/>
      <c r="E21" s="278"/>
      <c r="F21" s="281"/>
      <c r="G21" s="282"/>
      <c r="H21" s="278"/>
      <c r="I21" s="278"/>
    </row>
    <row r="22" spans="1:9" s="283" customFormat="1" ht="12.75" x14ac:dyDescent="0.25">
      <c r="A22" s="278" t="s">
        <v>63</v>
      </c>
      <c r="B22" s="295" t="s">
        <v>73</v>
      </c>
      <c r="C22" s="280"/>
      <c r="D22" s="278"/>
      <c r="E22" s="278"/>
      <c r="F22" s="281"/>
      <c r="G22" s="282"/>
      <c r="H22" s="278"/>
      <c r="I22" s="278"/>
    </row>
    <row r="23" spans="1:9" s="283" customFormat="1" ht="12.75" x14ac:dyDescent="0.25">
      <c r="A23" s="278" t="s">
        <v>63</v>
      </c>
      <c r="B23" s="295" t="s">
        <v>74</v>
      </c>
      <c r="C23" s="280"/>
      <c r="D23" s="278"/>
      <c r="E23" s="278"/>
      <c r="F23" s="281"/>
      <c r="G23" s="282"/>
      <c r="H23" s="278"/>
      <c r="I23" s="278"/>
    </row>
    <row r="24" spans="1:9" s="283" customFormat="1" ht="12.75" x14ac:dyDescent="0.25">
      <c r="A24" s="306" t="s">
        <v>63</v>
      </c>
      <c r="B24" s="295" t="s">
        <v>75</v>
      </c>
      <c r="C24" s="280"/>
      <c r="D24" s="278"/>
      <c r="E24" s="278"/>
      <c r="F24" s="281"/>
      <c r="G24" s="282"/>
      <c r="H24" s="278"/>
      <c r="I24" s="278"/>
    </row>
    <row r="25" spans="1:9" s="283" customFormat="1" ht="12.75" x14ac:dyDescent="0.25">
      <c r="A25" s="278" t="s">
        <v>63</v>
      </c>
      <c r="B25" s="295" t="s">
        <v>76</v>
      </c>
      <c r="C25" s="280"/>
      <c r="D25" s="278"/>
      <c r="E25" s="278"/>
      <c r="F25" s="281"/>
      <c r="G25" s="282"/>
      <c r="H25" s="278"/>
      <c r="I25" s="278"/>
    </row>
    <row r="26" spans="1:9" s="283" customFormat="1" ht="12.75" x14ac:dyDescent="0.25">
      <c r="A26" s="278" t="s">
        <v>63</v>
      </c>
      <c r="B26" s="295" t="s">
        <v>77</v>
      </c>
      <c r="C26" s="280"/>
      <c r="D26" s="278"/>
      <c r="E26" s="278"/>
      <c r="F26" s="281"/>
      <c r="G26" s="282"/>
      <c r="H26" s="278"/>
      <c r="I26" s="278"/>
    </row>
    <row r="27" spans="1:9" s="283" customFormat="1" ht="12.75" x14ac:dyDescent="0.25">
      <c r="A27" s="278" t="s">
        <v>63</v>
      </c>
      <c r="B27" s="295" t="s">
        <v>78</v>
      </c>
      <c r="C27" s="280"/>
      <c r="D27" s="278"/>
      <c r="E27" s="278"/>
      <c r="F27" s="281"/>
      <c r="G27" s="282"/>
      <c r="H27" s="278"/>
      <c r="I27" s="278"/>
    </row>
    <row r="28" spans="1:9" s="283" customFormat="1" ht="12.75" x14ac:dyDescent="0.25">
      <c r="A28" s="278"/>
      <c r="B28" s="295" t="s">
        <v>79</v>
      </c>
      <c r="C28" s="280"/>
      <c r="D28" s="278"/>
      <c r="E28" s="278"/>
      <c r="F28" s="281"/>
      <c r="G28" s="282"/>
      <c r="H28" s="278"/>
      <c r="I28" s="278"/>
    </row>
    <row r="29" spans="1:9" s="283" customFormat="1" ht="12.75" x14ac:dyDescent="0.25">
      <c r="A29" s="278"/>
      <c r="B29" s="295" t="s">
        <v>80</v>
      </c>
      <c r="C29" s="280"/>
      <c r="D29" s="278"/>
      <c r="E29" s="278"/>
      <c r="F29" s="281"/>
      <c r="G29" s="282"/>
      <c r="H29" s="278"/>
      <c r="I29" s="278"/>
    </row>
    <row r="30" spans="1:9" s="283" customFormat="1" ht="12.75" x14ac:dyDescent="0.25">
      <c r="A30" s="278" t="s">
        <v>63</v>
      </c>
      <c r="B30" s="295" t="s">
        <v>81</v>
      </c>
      <c r="C30" s="280"/>
      <c r="D30" s="278"/>
      <c r="E30" s="278"/>
      <c r="F30" s="281"/>
      <c r="G30" s="282"/>
      <c r="H30" s="278"/>
      <c r="I30" s="278"/>
    </row>
    <row r="31" spans="1:9" s="283" customFormat="1" ht="12.75" x14ac:dyDescent="0.25">
      <c r="A31" s="278"/>
      <c r="B31" s="295" t="s">
        <v>82</v>
      </c>
      <c r="C31" s="280"/>
      <c r="D31" s="278"/>
      <c r="E31" s="278"/>
      <c r="F31" s="281"/>
      <c r="G31" s="282"/>
      <c r="H31" s="278"/>
      <c r="I31" s="278"/>
    </row>
    <row r="32" spans="1:9" s="283" customFormat="1" ht="12.75" x14ac:dyDescent="0.25">
      <c r="A32" s="278" t="s">
        <v>63</v>
      </c>
      <c r="B32" s="295" t="s">
        <v>83</v>
      </c>
      <c r="C32" s="280"/>
      <c r="D32" s="278"/>
      <c r="E32" s="278"/>
      <c r="F32" s="281"/>
      <c r="G32" s="282"/>
      <c r="H32" s="278"/>
      <c r="I32" s="278"/>
    </row>
    <row r="33" spans="1:9" s="283" customFormat="1" ht="12.75" x14ac:dyDescent="0.25">
      <c r="A33" s="278" t="s">
        <v>63</v>
      </c>
      <c r="B33" s="295" t="s">
        <v>84</v>
      </c>
      <c r="C33" s="280"/>
      <c r="D33" s="278"/>
      <c r="E33" s="278"/>
      <c r="F33" s="281"/>
      <c r="G33" s="282"/>
      <c r="H33" s="278"/>
      <c r="I33" s="278"/>
    </row>
    <row r="34" spans="1:9" s="283" customFormat="1" ht="12.75" x14ac:dyDescent="0.25">
      <c r="A34" s="278" t="s">
        <v>63</v>
      </c>
      <c r="B34" s="295" t="s">
        <v>85</v>
      </c>
      <c r="C34" s="280"/>
      <c r="D34" s="278"/>
      <c r="E34" s="278"/>
      <c r="F34" s="281"/>
      <c r="G34" s="282"/>
      <c r="H34" s="278"/>
      <c r="I34" s="278"/>
    </row>
    <row r="35" spans="1:9" s="283" customFormat="1" ht="12.75" x14ac:dyDescent="0.25">
      <c r="A35" s="294" t="s">
        <v>63</v>
      </c>
      <c r="B35" s="295" t="s">
        <v>86</v>
      </c>
      <c r="C35" s="280"/>
      <c r="D35" s="278"/>
      <c r="E35" s="278"/>
      <c r="F35" s="281"/>
      <c r="G35" s="282"/>
      <c r="H35" s="278"/>
      <c r="I35" s="278"/>
    </row>
    <row r="36" spans="1:9" s="283" customFormat="1" ht="12.75" x14ac:dyDescent="0.25">
      <c r="A36" s="294" t="s">
        <v>63</v>
      </c>
      <c r="B36" s="293" t="s">
        <v>87</v>
      </c>
      <c r="C36" s="280"/>
      <c r="D36" s="278"/>
      <c r="E36" s="278"/>
      <c r="F36" s="281"/>
      <c r="G36" s="282"/>
      <c r="H36" s="278"/>
      <c r="I36" s="278"/>
    </row>
    <row r="37" spans="1:9" s="283" customFormat="1" ht="12.75" x14ac:dyDescent="0.25">
      <c r="A37" s="294"/>
      <c r="B37" s="293" t="s">
        <v>88</v>
      </c>
      <c r="C37" s="280"/>
      <c r="D37" s="278"/>
      <c r="E37" s="278"/>
      <c r="F37" s="281"/>
      <c r="G37" s="282"/>
      <c r="H37" s="278"/>
      <c r="I37" s="278"/>
    </row>
    <row r="38" spans="1:9" s="283" customFormat="1" ht="12.75" x14ac:dyDescent="0.25">
      <c r="A38" s="294" t="s">
        <v>63</v>
      </c>
      <c r="B38" s="293" t="s">
        <v>89</v>
      </c>
      <c r="C38" s="280"/>
      <c r="D38" s="278"/>
      <c r="E38" s="278"/>
      <c r="F38" s="281"/>
      <c r="G38" s="282"/>
      <c r="H38" s="278"/>
      <c r="I38" s="278"/>
    </row>
    <row r="39" spans="1:9" s="283" customFormat="1" ht="12.75" x14ac:dyDescent="0.25">
      <c r="A39" s="294"/>
      <c r="B39" s="295" t="s">
        <v>90</v>
      </c>
      <c r="C39" s="280"/>
      <c r="D39" s="278"/>
      <c r="E39" s="278"/>
      <c r="F39" s="281"/>
      <c r="G39" s="282"/>
      <c r="H39" s="278"/>
      <c r="I39" s="278"/>
    </row>
    <row r="40" spans="1:9" s="283" customFormat="1" ht="12.75" x14ac:dyDescent="0.25">
      <c r="A40" s="279"/>
      <c r="B40" s="278"/>
      <c r="C40" s="280"/>
      <c r="D40" s="278"/>
      <c r="E40" s="278"/>
      <c r="F40" s="281"/>
      <c r="G40" s="282"/>
      <c r="H40" s="278"/>
      <c r="I40" s="278"/>
    </row>
    <row r="41" spans="1:9" s="283" customFormat="1" ht="12.75" x14ac:dyDescent="0.25">
      <c r="A41" s="307"/>
      <c r="C41" s="308"/>
      <c r="F41" s="309"/>
      <c r="G41" s="310"/>
    </row>
  </sheetData>
  <sheetProtection algorithmName="SHA-512" hashValue="G7/yUapC/P6waPb9lr8CNmVlspH2jly5Rtxn/QetMPpHqmL07XWrzG2GaMmD4TXw9ty/jbXDBfObE6y/tDP9Pw==" saltValue="N80VJAGe8oNzTYL1iM9yVg==" spinCount="100000" sheet="1" objects="1" scenarios="1"/>
  <pageMargins left="0.7" right="0.7" top="0.75" bottom="0.75" header="0.3" footer="0.3"/>
  <pageSetup paperSize="9" orientation="portrait"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EE6D8E9F8BFE514B91DEB998245F2EA6" ma:contentTypeVersion="9" ma:contentTypeDescription="Ustvari nov dokument." ma:contentTypeScope="" ma:versionID="79d77788ccb18eb8cdbc7973a76149ae">
  <xsd:schema xmlns:xsd="http://www.w3.org/2001/XMLSchema" xmlns:xs="http://www.w3.org/2001/XMLSchema" xmlns:p="http://schemas.microsoft.com/office/2006/metadata/properties" xmlns:ns3="ca633135-d64b-443c-88bc-a45584f71d0a" targetNamespace="http://schemas.microsoft.com/office/2006/metadata/properties" ma:root="true" ma:fieldsID="125a5d65af16cb76b355c9714b7ff306" ns3:_="">
    <xsd:import namespace="ca633135-d64b-443c-88bc-a45584f71d0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633135-d64b-443c-88bc-a45584f71d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8660CB-F8A6-4564-8895-72C1D10E8ECF}">
  <ds:schemaRefs>
    <ds:schemaRef ds:uri="http://schemas.microsoft.com/sharepoint/v3/contenttype/forms"/>
  </ds:schemaRefs>
</ds:datastoreItem>
</file>

<file path=customXml/itemProps2.xml><?xml version="1.0" encoding="utf-8"?>
<ds:datastoreItem xmlns:ds="http://schemas.openxmlformats.org/officeDocument/2006/customXml" ds:itemID="{4488B375-D01B-4D47-818D-F38B3EDE74FD}">
  <ds:schemaRefs>
    <ds:schemaRef ds:uri="http://purl.org/dc/elements/1.1/"/>
    <ds:schemaRef ds:uri="http://schemas.microsoft.com/office/2006/metadata/properties"/>
    <ds:schemaRef ds:uri="http://purl.org/dc/dcmitype/"/>
    <ds:schemaRef ds:uri="http://purl.org/dc/terms/"/>
    <ds:schemaRef ds:uri="ca633135-d64b-443c-88bc-a45584f71d0a"/>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7F96C522-2EA1-4AC2-8390-76AE5F77DE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633135-d64b-443c-88bc-a45584f71d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4</vt:i4>
      </vt:variant>
    </vt:vector>
  </HeadingPairs>
  <TitlesOfParts>
    <vt:vector size="11" baseType="lpstr">
      <vt:lpstr>REKAPITULACIJA</vt:lpstr>
      <vt:lpstr>SLOMŠKOVA 9</vt:lpstr>
      <vt:lpstr>ČERNELČEVA 13</vt:lpstr>
      <vt:lpstr>BIZELJSKA 27</vt:lpstr>
      <vt:lpstr>TRG IZGNANCEV 13</vt:lpstr>
      <vt:lpstr>MILAVČEVA 23</vt:lpstr>
      <vt:lpstr>OPOMBE</vt:lpstr>
      <vt:lpstr>'BIZELJSKA 27'!Področje_tiskanja</vt:lpstr>
      <vt:lpstr>'ČERNELČEVA 13'!Področje_tiskanja</vt:lpstr>
      <vt:lpstr>'SLOMŠKOVA 9'!Področje_tiskanja</vt:lpstr>
      <vt:lpstr>'TRG IZGNANCEV 13'!Področje_tiskanja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Primož Benje</dc:creator>
  <cp:lastModifiedBy>Marina Urek</cp:lastModifiedBy>
  <cp:lastPrinted>2024-06-28T04:38:39Z</cp:lastPrinted>
  <dcterms:created xsi:type="dcterms:W3CDTF">2023-04-03T10:50:45Z</dcterms:created>
  <dcterms:modified xsi:type="dcterms:W3CDTF">2025-07-18T07:09:35Z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0x010100EE6D8E9F8BFE514B91DEB998245F2EA6</vt:lpwstr>
  </property>
</Properties>
</file>